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F08D6C3E-1432-4C84-902B-F1E0F08DF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Z11" i="1" l="1"/>
  <c r="AF32" i="1"/>
  <c r="AB54" i="1"/>
  <c r="AB55" i="1" s="1"/>
  <c r="AB56" i="1" s="1"/>
  <c r="AB57" i="1" s="1"/>
  <c r="AB58" i="1" s="1"/>
  <c r="AB59" i="1" s="1"/>
  <c r="AB60" i="1" s="1"/>
  <c r="AB61" i="1" s="1"/>
  <c r="AB62" i="1" s="1"/>
  <c r="AB63" i="1" s="1"/>
  <c r="AB64" i="1" s="1"/>
  <c r="AB65" i="1" s="1"/>
  <c r="AB66" i="1" s="1"/>
  <c r="AB67" i="1" s="1"/>
  <c r="AB68" i="1" s="1"/>
  <c r="AB69" i="1" s="1"/>
  <c r="AB70" i="1" s="1"/>
  <c r="AB71" i="1" s="1"/>
  <c r="AB72" i="1" s="1"/>
  <c r="AB52" i="1"/>
  <c r="AA63" i="1" l="1"/>
  <c r="AC63" i="1" s="1"/>
  <c r="W23" i="1" s="1"/>
  <c r="AF22" i="1" l="1"/>
  <c r="AA64" i="1"/>
  <c r="AC64" i="1" s="1"/>
  <c r="W24" i="1" s="1"/>
  <c r="AF23" i="1" l="1"/>
  <c r="Y24" i="1"/>
  <c r="AA65" i="1"/>
  <c r="AC65" i="1" s="1"/>
  <c r="W25" i="1" s="1"/>
  <c r="AF24" i="1" l="1"/>
  <c r="Y25" i="1"/>
  <c r="AA66" i="1"/>
  <c r="AC66" i="1" s="1"/>
  <c r="AF25" i="1" l="1"/>
  <c r="Y26" i="1"/>
  <c r="AA67" i="1"/>
  <c r="AC67" i="1" s="1"/>
  <c r="W27" i="1" s="1"/>
  <c r="Y27" i="1" s="1"/>
  <c r="M12" i="1"/>
  <c r="AF26" i="1" l="1"/>
  <c r="AA68" i="1"/>
  <c r="AC68" i="1" s="1"/>
  <c r="W28" i="1" s="1"/>
  <c r="A12" i="1"/>
  <c r="AF27" i="1" l="1"/>
  <c r="Y28" i="1"/>
  <c r="AA69" i="1"/>
  <c r="AC69" i="1" s="1"/>
  <c r="W29" i="1" s="1"/>
  <c r="Y29" i="1" s="1"/>
  <c r="B1" i="1"/>
  <c r="Q12" i="1"/>
  <c r="AF28" i="1" l="1"/>
  <c r="AA70" i="1"/>
  <c r="AC70" i="1" s="1"/>
  <c r="W30" i="1" s="1"/>
  <c r="AA54" i="1"/>
  <c r="AC54" i="1" s="1"/>
  <c r="W14" i="1" s="1"/>
  <c r="AA52" i="1"/>
  <c r="D12" i="1"/>
  <c r="E12" i="1" s="1"/>
  <c r="AD13" i="1"/>
  <c r="AD14" i="1" s="1"/>
  <c r="AD15" i="1" s="1"/>
  <c r="AD16" i="1" s="1"/>
  <c r="AD17" i="1" s="1"/>
  <c r="AD18" i="1" s="1"/>
  <c r="AD19" i="1" s="1"/>
  <c r="AD20" i="1" s="1"/>
  <c r="AD21" i="1" s="1"/>
  <c r="AD22" i="1" s="1"/>
  <c r="AD23" i="1" s="1"/>
  <c r="AD24" i="1" s="1"/>
  <c r="AD25" i="1" s="1"/>
  <c r="AD26" i="1" s="1"/>
  <c r="AD27" i="1" s="1"/>
  <c r="AD28" i="1" s="1"/>
  <c r="AD29" i="1" s="1"/>
  <c r="AD30" i="1" s="1"/>
  <c r="AD31" i="1" s="1"/>
  <c r="AD32" i="1" s="1"/>
  <c r="V13" i="1"/>
  <c r="V14" i="1" s="1"/>
  <c r="V15" i="1" s="1"/>
  <c r="V16" i="1" s="1"/>
  <c r="V17" i="1" s="1"/>
  <c r="V18" i="1" s="1"/>
  <c r="V19" i="1" s="1"/>
  <c r="V20" i="1" s="1"/>
  <c r="V21" i="1" s="1"/>
  <c r="V22" i="1" s="1"/>
  <c r="V23" i="1" s="1"/>
  <c r="V24" i="1" s="1"/>
  <c r="V25" i="1" s="1"/>
  <c r="V26" i="1" s="1"/>
  <c r="V27" i="1" s="1"/>
  <c r="V28" i="1" s="1"/>
  <c r="V29" i="1" s="1"/>
  <c r="V30" i="1" s="1"/>
  <c r="V31" i="1" s="1"/>
  <c r="V32" i="1" s="1"/>
  <c r="I13" i="1"/>
  <c r="I14" i="1" s="1"/>
  <c r="I15" i="1" s="1"/>
  <c r="A13" i="1"/>
  <c r="X12" i="1"/>
  <c r="J12" i="1"/>
  <c r="G12" i="1"/>
  <c r="H12" i="1" s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AF29" i="1" l="1"/>
  <c r="Y30" i="1"/>
  <c r="AA31" i="1"/>
  <c r="AA27" i="1"/>
  <c r="AA23" i="1"/>
  <c r="AA19" i="1"/>
  <c r="AA15" i="1"/>
  <c r="AA30" i="1"/>
  <c r="AA26" i="1"/>
  <c r="AA22" i="1"/>
  <c r="AA18" i="1"/>
  <c r="AA14" i="1"/>
  <c r="AA29" i="1"/>
  <c r="AA25" i="1"/>
  <c r="AA21" i="1"/>
  <c r="AA17" i="1"/>
  <c r="AA13" i="1"/>
  <c r="X13" i="1" s="1"/>
  <c r="AA32" i="1"/>
  <c r="AA28" i="1"/>
  <c r="AA24" i="1"/>
  <c r="AA20" i="1"/>
  <c r="AA16" i="1"/>
  <c r="AA72" i="1"/>
  <c r="AC72" i="1" s="1"/>
  <c r="W32" i="1" s="1"/>
  <c r="AF31" i="1" s="1"/>
  <c r="AA71" i="1"/>
  <c r="AC71" i="1" s="1"/>
  <c r="W31" i="1" s="1"/>
  <c r="Y31" i="1" s="1"/>
  <c r="G13" i="1"/>
  <c r="AF13" i="1"/>
  <c r="AA55" i="1"/>
  <c r="AC55" i="1" s="1"/>
  <c r="W15" i="1" s="1"/>
  <c r="N12" i="1"/>
  <c r="D13" i="1"/>
  <c r="E13" i="1" s="1"/>
  <c r="C13" i="1"/>
  <c r="J13" i="1"/>
  <c r="R13" i="1"/>
  <c r="I16" i="1"/>
  <c r="F13" i="1"/>
  <c r="A14" i="1"/>
  <c r="AC52" i="1"/>
  <c r="W12" i="1" s="1"/>
  <c r="D14" i="1" l="1"/>
  <c r="E14" i="1" s="1"/>
  <c r="F15" i="1" s="1"/>
  <c r="H13" i="1"/>
  <c r="AF30" i="1"/>
  <c r="Y32" i="1"/>
  <c r="F14" i="1"/>
  <c r="X14" i="1"/>
  <c r="AA56" i="1"/>
  <c r="AC56" i="1" s="1"/>
  <c r="W16" i="1" s="1"/>
  <c r="Y16" i="1" s="1"/>
  <c r="AF14" i="1"/>
  <c r="Y15" i="1"/>
  <c r="P12" i="1"/>
  <c r="B12" i="1" s="1"/>
  <c r="K13" i="1"/>
  <c r="L13" i="1" s="1"/>
  <c r="M13" i="1" s="1"/>
  <c r="I17" i="1"/>
  <c r="A15" i="1"/>
  <c r="AA53" i="1"/>
  <c r="AC53" i="1" s="1"/>
  <c r="W13" i="1" s="1"/>
  <c r="T12" i="1"/>
  <c r="D15" i="1" l="1"/>
  <c r="E15" i="1" s="1"/>
  <c r="F16" i="1" s="1"/>
  <c r="Z15" i="1"/>
  <c r="AC15" i="1" s="1"/>
  <c r="N13" i="1"/>
  <c r="P13" i="1" s="1"/>
  <c r="B13" i="1" s="1"/>
  <c r="X15" i="1"/>
  <c r="AA57" i="1"/>
  <c r="AC57" i="1" s="1"/>
  <c r="W17" i="1" s="1"/>
  <c r="Y17" i="1" s="1"/>
  <c r="AF15" i="1"/>
  <c r="Y14" i="1"/>
  <c r="A16" i="1"/>
  <c r="Y13" i="1"/>
  <c r="I18" i="1"/>
  <c r="AF12" i="1"/>
  <c r="S12" i="1" s="1"/>
  <c r="S13" i="1" s="1"/>
  <c r="D16" i="1" l="1"/>
  <c r="E16" i="1" s="1"/>
  <c r="F17" i="1" s="1"/>
  <c r="Z14" i="1"/>
  <c r="AC14" i="1" s="1"/>
  <c r="Z13" i="1"/>
  <c r="AC13" i="1" s="1"/>
  <c r="X16" i="1"/>
  <c r="Z17" i="1" s="1"/>
  <c r="Z16" i="1"/>
  <c r="AC16" i="1" s="1"/>
  <c r="AF16" i="1"/>
  <c r="AA58" i="1"/>
  <c r="AC58" i="1" s="1"/>
  <c r="W18" i="1" s="1"/>
  <c r="A17" i="1"/>
  <c r="I19" i="1"/>
  <c r="D17" i="1" l="1"/>
  <c r="E17" i="1" s="1"/>
  <c r="F18" i="1" s="1"/>
  <c r="AC17" i="1"/>
  <c r="X17" i="1"/>
  <c r="AA59" i="1"/>
  <c r="AC59" i="1" s="1"/>
  <c r="W19" i="1" s="1"/>
  <c r="AF17" i="1"/>
  <c r="Y18" i="1"/>
  <c r="I20" i="1"/>
  <c r="A18" i="1"/>
  <c r="D18" i="1" l="1"/>
  <c r="E18" i="1" s="1"/>
  <c r="F19" i="1" s="1"/>
  <c r="Z18" i="1"/>
  <c r="AC18" i="1" s="1"/>
  <c r="X18" i="1"/>
  <c r="AF18" i="1"/>
  <c r="Y19" i="1"/>
  <c r="AA60" i="1"/>
  <c r="AC60" i="1" s="1"/>
  <c r="W20" i="1" s="1"/>
  <c r="O16" i="1" s="1"/>
  <c r="A19" i="1"/>
  <c r="D19" i="1" s="1"/>
  <c r="I21" i="1"/>
  <c r="Z19" i="1" l="1"/>
  <c r="AC19" i="1" s="1"/>
  <c r="X19" i="1"/>
  <c r="X20" i="1" s="1"/>
  <c r="O15" i="1"/>
  <c r="Q15" i="1" s="1"/>
  <c r="O18" i="1"/>
  <c r="Q18" i="1" s="1"/>
  <c r="AA61" i="1"/>
  <c r="AC61" i="1" s="1"/>
  <c r="W21" i="1" s="1"/>
  <c r="AA62" i="1"/>
  <c r="AC62" i="1" s="1"/>
  <c r="W22" i="1" s="1"/>
  <c r="Y23" i="1" s="1"/>
  <c r="AF19" i="1"/>
  <c r="O13" i="1"/>
  <c r="O14" i="1"/>
  <c r="Q14" i="1" s="1"/>
  <c r="O17" i="1"/>
  <c r="Q17" i="1" s="1"/>
  <c r="Y20" i="1"/>
  <c r="Z20" i="1" s="1"/>
  <c r="AC20" i="1" s="1"/>
  <c r="Q16" i="1"/>
  <c r="E19" i="1"/>
  <c r="O19" i="1"/>
  <c r="Q19" i="1" s="1"/>
  <c r="A20" i="1"/>
  <c r="D20" i="1" s="1"/>
  <c r="I22" i="1"/>
  <c r="Y22" i="1" l="1"/>
  <c r="T13" i="1"/>
  <c r="G14" i="1"/>
  <c r="F20" i="1"/>
  <c r="X21" i="1"/>
  <c r="Q13" i="1"/>
  <c r="C14" i="1" s="1"/>
  <c r="C15" i="1" s="1"/>
  <c r="C16" i="1" s="1"/>
  <c r="R14" i="1"/>
  <c r="R15" i="1" s="1"/>
  <c r="R16" i="1" s="1"/>
  <c r="R17" i="1" s="1"/>
  <c r="R18" i="1" s="1"/>
  <c r="R19" i="1" s="1"/>
  <c r="R20" i="1" s="1"/>
  <c r="J14" i="1"/>
  <c r="K14" i="1" s="1"/>
  <c r="L14" i="1" s="1"/>
  <c r="M14" i="1" s="1"/>
  <c r="S14" i="1"/>
  <c r="S15" i="1" s="1"/>
  <c r="S16" i="1" s="1"/>
  <c r="S17" i="1" s="1"/>
  <c r="S18" i="1" s="1"/>
  <c r="S19" i="1" s="1"/>
  <c r="S20" i="1" s="1"/>
  <c r="AF21" i="1"/>
  <c r="AF20" i="1"/>
  <c r="Y21" i="1"/>
  <c r="Z21" i="1" s="1"/>
  <c r="AC21" i="1" s="1"/>
  <c r="E20" i="1"/>
  <c r="F21" i="1" s="1"/>
  <c r="O20" i="1"/>
  <c r="Q20" i="1" s="1"/>
  <c r="T14" i="1"/>
  <c r="I23" i="1"/>
  <c r="A21" i="1"/>
  <c r="D21" i="1" s="1"/>
  <c r="G15" i="1" l="1"/>
  <c r="H14" i="1"/>
  <c r="N14" i="1" s="1"/>
  <c r="P14" i="1" s="1"/>
  <c r="B14" i="1" s="1"/>
  <c r="Z22" i="1"/>
  <c r="AC22" i="1" s="1"/>
  <c r="X22" i="1"/>
  <c r="J15" i="1"/>
  <c r="K15" i="1" s="1"/>
  <c r="L15" i="1" s="1"/>
  <c r="M15" i="1" s="1"/>
  <c r="E21" i="1"/>
  <c r="O21" i="1"/>
  <c r="Q21" i="1" s="1"/>
  <c r="T15" i="1"/>
  <c r="I24" i="1"/>
  <c r="C17" i="1"/>
  <c r="A22" i="1"/>
  <c r="D22" i="1" s="1"/>
  <c r="S21" i="1"/>
  <c r="R21" i="1"/>
  <c r="G16" i="1" l="1"/>
  <c r="H15" i="1"/>
  <c r="N15" i="1" s="1"/>
  <c r="P15" i="1" s="1"/>
  <c r="B15" i="1" s="1"/>
  <c r="F22" i="1"/>
  <c r="Z23" i="1"/>
  <c r="AC23" i="1" s="1"/>
  <c r="X23" i="1"/>
  <c r="J16" i="1"/>
  <c r="E22" i="1"/>
  <c r="F23" i="1" s="1"/>
  <c r="O22" i="1"/>
  <c r="Q22" i="1" s="1"/>
  <c r="T16" i="1"/>
  <c r="I25" i="1"/>
  <c r="R22" i="1"/>
  <c r="S22" i="1"/>
  <c r="A23" i="1"/>
  <c r="D23" i="1" s="1"/>
  <c r="C18" i="1"/>
  <c r="G17" i="1" l="1"/>
  <c r="H16" i="1"/>
  <c r="Z24" i="1"/>
  <c r="AC24" i="1" s="1"/>
  <c r="X24" i="1"/>
  <c r="K16" i="1"/>
  <c r="L16" i="1" s="1"/>
  <c r="M16" i="1" s="1"/>
  <c r="J17" i="1"/>
  <c r="E23" i="1"/>
  <c r="F24" i="1" s="1"/>
  <c r="O23" i="1"/>
  <c r="Q23" i="1" s="1"/>
  <c r="T17" i="1"/>
  <c r="S23" i="1"/>
  <c r="R23" i="1"/>
  <c r="C19" i="1"/>
  <c r="A24" i="1"/>
  <c r="D24" i="1" s="1"/>
  <c r="I26" i="1"/>
  <c r="G18" i="1" l="1"/>
  <c r="H17" i="1"/>
  <c r="Z25" i="1"/>
  <c r="AC25" i="1" s="1"/>
  <c r="X25" i="1"/>
  <c r="N16" i="1"/>
  <c r="P16" i="1" s="1"/>
  <c r="B16" i="1" s="1"/>
  <c r="J18" i="1"/>
  <c r="K17" i="1"/>
  <c r="L17" i="1" s="1"/>
  <c r="M17" i="1" s="1"/>
  <c r="E24" i="1"/>
  <c r="F25" i="1" s="1"/>
  <c r="O24" i="1"/>
  <c r="Q24" i="1" s="1"/>
  <c r="T18" i="1"/>
  <c r="I27" i="1"/>
  <c r="A25" i="1"/>
  <c r="D25" i="1" s="1"/>
  <c r="S24" i="1"/>
  <c r="R24" i="1"/>
  <c r="C20" i="1"/>
  <c r="G19" i="1" l="1"/>
  <c r="H18" i="1"/>
  <c r="X26" i="1"/>
  <c r="Z26" i="1"/>
  <c r="AC26" i="1" s="1"/>
  <c r="J19" i="1"/>
  <c r="K18" i="1"/>
  <c r="L18" i="1" s="1"/>
  <c r="M18" i="1" s="1"/>
  <c r="N17" i="1"/>
  <c r="P17" i="1" s="1"/>
  <c r="B17" i="1" s="1"/>
  <c r="E25" i="1"/>
  <c r="F26" i="1" s="1"/>
  <c r="O25" i="1"/>
  <c r="Q25" i="1" s="1"/>
  <c r="T19" i="1"/>
  <c r="C21" i="1"/>
  <c r="R25" i="1"/>
  <c r="S25" i="1"/>
  <c r="A26" i="1"/>
  <c r="D26" i="1" s="1"/>
  <c r="I28" i="1"/>
  <c r="N18" i="1" l="1"/>
  <c r="P18" i="1" s="1"/>
  <c r="B18" i="1" s="1"/>
  <c r="G20" i="1"/>
  <c r="H19" i="1"/>
  <c r="Z27" i="1"/>
  <c r="AC27" i="1" s="1"/>
  <c r="X27" i="1"/>
  <c r="K19" i="1"/>
  <c r="L19" i="1" s="1"/>
  <c r="M19" i="1" s="1"/>
  <c r="J20" i="1"/>
  <c r="E26" i="1"/>
  <c r="F27" i="1" s="1"/>
  <c r="O26" i="1"/>
  <c r="Q26" i="1" s="1"/>
  <c r="T20" i="1"/>
  <c r="I29" i="1"/>
  <c r="S26" i="1"/>
  <c r="R26" i="1"/>
  <c r="A27" i="1"/>
  <c r="D27" i="1" s="1"/>
  <c r="C22" i="1"/>
  <c r="G21" i="1" l="1"/>
  <c r="H20" i="1"/>
  <c r="N19" i="1"/>
  <c r="P19" i="1" s="1"/>
  <c r="B19" i="1" s="1"/>
  <c r="X28" i="1"/>
  <c r="Z28" i="1"/>
  <c r="AC28" i="1" s="1"/>
  <c r="K20" i="1"/>
  <c r="L20" i="1" s="1"/>
  <c r="M20" i="1" s="1"/>
  <c r="J21" i="1"/>
  <c r="E27" i="1"/>
  <c r="F28" i="1" s="1"/>
  <c r="O27" i="1"/>
  <c r="Q27" i="1" s="1"/>
  <c r="T21" i="1"/>
  <c r="C23" i="1"/>
  <c r="I30" i="1"/>
  <c r="A28" i="1"/>
  <c r="D28" i="1" s="1"/>
  <c r="S27" i="1"/>
  <c r="R27" i="1"/>
  <c r="G22" i="1" l="1"/>
  <c r="H21" i="1"/>
  <c r="N20" i="1"/>
  <c r="P20" i="1" s="1"/>
  <c r="B20" i="1" s="1"/>
  <c r="Z29" i="1"/>
  <c r="AC29" i="1" s="1"/>
  <c r="X29" i="1"/>
  <c r="K21" i="1"/>
  <c r="L21" i="1" s="1"/>
  <c r="M21" i="1" s="1"/>
  <c r="J22" i="1"/>
  <c r="E28" i="1"/>
  <c r="F29" i="1" s="1"/>
  <c r="O28" i="1"/>
  <c r="Q28" i="1" s="1"/>
  <c r="T22" i="1"/>
  <c r="R28" i="1"/>
  <c r="S28" i="1"/>
  <c r="A29" i="1"/>
  <c r="D29" i="1" s="1"/>
  <c r="C24" i="1"/>
  <c r="I31" i="1"/>
  <c r="N21" i="1" l="1"/>
  <c r="P21" i="1" s="1"/>
  <c r="B21" i="1" s="1"/>
  <c r="G23" i="1"/>
  <c r="H22" i="1"/>
  <c r="X30" i="1"/>
  <c r="Z30" i="1"/>
  <c r="AC30" i="1" s="1"/>
  <c r="J23" i="1"/>
  <c r="K22" i="1"/>
  <c r="L22" i="1" s="1"/>
  <c r="M22" i="1" s="1"/>
  <c r="E29" i="1"/>
  <c r="F30" i="1" s="1"/>
  <c r="O29" i="1"/>
  <c r="Q29" i="1" s="1"/>
  <c r="T23" i="1"/>
  <c r="A30" i="1"/>
  <c r="D30" i="1" s="1"/>
  <c r="I32" i="1"/>
  <c r="C25" i="1"/>
  <c r="S29" i="1"/>
  <c r="R29" i="1"/>
  <c r="G24" i="1" l="1"/>
  <c r="H23" i="1"/>
  <c r="N22" i="1"/>
  <c r="P22" i="1" s="1"/>
  <c r="B22" i="1" s="1"/>
  <c r="X31" i="1"/>
  <c r="Z31" i="1"/>
  <c r="AC31" i="1" s="1"/>
  <c r="K23" i="1"/>
  <c r="L23" i="1" s="1"/>
  <c r="M23" i="1" s="1"/>
  <c r="J24" i="1"/>
  <c r="E30" i="1"/>
  <c r="F31" i="1" s="1"/>
  <c r="O30" i="1"/>
  <c r="Q30" i="1" s="1"/>
  <c r="T24" i="1"/>
  <c r="C26" i="1"/>
  <c r="A31" i="1"/>
  <c r="D31" i="1" s="1"/>
  <c r="I33" i="1"/>
  <c r="S30" i="1"/>
  <c r="R30" i="1"/>
  <c r="N23" i="1" l="1"/>
  <c r="P23" i="1" s="1"/>
  <c r="B23" i="1" s="1"/>
  <c r="G25" i="1"/>
  <c r="H24" i="1"/>
  <c r="X32" i="1"/>
  <c r="Z32" i="1"/>
  <c r="AC32" i="1" s="1"/>
  <c r="J25" i="1"/>
  <c r="K24" i="1"/>
  <c r="L24" i="1" s="1"/>
  <c r="M24" i="1" s="1"/>
  <c r="E31" i="1"/>
  <c r="F32" i="1" s="1"/>
  <c r="O31" i="1"/>
  <c r="Q31" i="1" s="1"/>
  <c r="T25" i="1"/>
  <c r="S31" i="1"/>
  <c r="R31" i="1"/>
  <c r="I34" i="1"/>
  <c r="A32" i="1"/>
  <c r="D32" i="1" s="1"/>
  <c r="C27" i="1"/>
  <c r="G26" i="1" l="1"/>
  <c r="H25" i="1"/>
  <c r="N24" i="1"/>
  <c r="P24" i="1" s="1"/>
  <c r="B24" i="1" s="1"/>
  <c r="J26" i="1"/>
  <c r="K25" i="1"/>
  <c r="L25" i="1" s="1"/>
  <c r="M25" i="1" s="1"/>
  <c r="E32" i="1"/>
  <c r="F33" i="1" s="1"/>
  <c r="O32" i="1"/>
  <c r="Q32" i="1" s="1"/>
  <c r="T26" i="1"/>
  <c r="S32" i="1"/>
  <c r="R32" i="1"/>
  <c r="A33" i="1"/>
  <c r="D33" i="1" s="1"/>
  <c r="C28" i="1"/>
  <c r="I35" i="1"/>
  <c r="G27" i="1" l="1"/>
  <c r="H26" i="1"/>
  <c r="N25" i="1"/>
  <c r="P25" i="1" s="1"/>
  <c r="B25" i="1" s="1"/>
  <c r="J27" i="1"/>
  <c r="K26" i="1"/>
  <c r="L26" i="1" s="1"/>
  <c r="M26" i="1" s="1"/>
  <c r="E33" i="1"/>
  <c r="F34" i="1" s="1"/>
  <c r="O33" i="1"/>
  <c r="Q33" i="1" s="1"/>
  <c r="T27" i="1"/>
  <c r="I36" i="1"/>
  <c r="C29" i="1"/>
  <c r="S33" i="1"/>
  <c r="R33" i="1"/>
  <c r="A34" i="1"/>
  <c r="D34" i="1" s="1"/>
  <c r="N26" i="1" l="1"/>
  <c r="P26" i="1" s="1"/>
  <c r="B26" i="1" s="1"/>
  <c r="G28" i="1"/>
  <c r="H27" i="1"/>
  <c r="J28" i="1"/>
  <c r="K27" i="1"/>
  <c r="L27" i="1" s="1"/>
  <c r="M27" i="1" s="1"/>
  <c r="E34" i="1"/>
  <c r="F35" i="1" s="1"/>
  <c r="O34" i="1"/>
  <c r="Q34" i="1" s="1"/>
  <c r="T28" i="1"/>
  <c r="A35" i="1"/>
  <c r="D35" i="1" s="1"/>
  <c r="C30" i="1"/>
  <c r="S34" i="1"/>
  <c r="R34" i="1"/>
  <c r="I37" i="1"/>
  <c r="G29" i="1" l="1"/>
  <c r="H28" i="1"/>
  <c r="N27" i="1"/>
  <c r="P27" i="1" s="1"/>
  <c r="B27" i="1" s="1"/>
  <c r="K28" i="1"/>
  <c r="L28" i="1" s="1"/>
  <c r="M28" i="1" s="1"/>
  <c r="J29" i="1"/>
  <c r="E35" i="1"/>
  <c r="F36" i="1" s="1"/>
  <c r="O35" i="1"/>
  <c r="Q35" i="1" s="1"/>
  <c r="T29" i="1"/>
  <c r="I38" i="1"/>
  <c r="C31" i="1"/>
  <c r="A36" i="1"/>
  <c r="D36" i="1" s="1"/>
  <c r="S35" i="1"/>
  <c r="R35" i="1"/>
  <c r="N28" i="1" l="1"/>
  <c r="P28" i="1" s="1"/>
  <c r="B28" i="1" s="1"/>
  <c r="G30" i="1"/>
  <c r="H29" i="1"/>
  <c r="K29" i="1"/>
  <c r="L29" i="1" s="1"/>
  <c r="M29" i="1" s="1"/>
  <c r="J30" i="1"/>
  <c r="E36" i="1"/>
  <c r="F37" i="1" s="1"/>
  <c r="O36" i="1"/>
  <c r="Q36" i="1" s="1"/>
  <c r="T30" i="1"/>
  <c r="R36" i="1"/>
  <c r="S36" i="1"/>
  <c r="A37" i="1"/>
  <c r="D37" i="1" s="1"/>
  <c r="I39" i="1"/>
  <c r="C32" i="1"/>
  <c r="G31" i="1" l="1"/>
  <c r="H30" i="1"/>
  <c r="N29" i="1"/>
  <c r="P29" i="1" s="1"/>
  <c r="B29" i="1" s="1"/>
  <c r="K30" i="1"/>
  <c r="L30" i="1" s="1"/>
  <c r="M30" i="1" s="1"/>
  <c r="J31" i="1"/>
  <c r="E37" i="1"/>
  <c r="F38" i="1" s="1"/>
  <c r="O37" i="1"/>
  <c r="Q37" i="1" s="1"/>
  <c r="T31" i="1"/>
  <c r="S37" i="1"/>
  <c r="R37" i="1"/>
  <c r="A38" i="1"/>
  <c r="D38" i="1" s="1"/>
  <c r="C33" i="1"/>
  <c r="I40" i="1"/>
  <c r="N30" i="1" l="1"/>
  <c r="P30" i="1" s="1"/>
  <c r="B30" i="1" s="1"/>
  <c r="G32" i="1"/>
  <c r="H31" i="1"/>
  <c r="K31" i="1"/>
  <c r="L31" i="1" s="1"/>
  <c r="M31" i="1" s="1"/>
  <c r="J32" i="1"/>
  <c r="E38" i="1"/>
  <c r="F39" i="1" s="1"/>
  <c r="O38" i="1"/>
  <c r="Q38" i="1" s="1"/>
  <c r="T32" i="1"/>
  <c r="C34" i="1"/>
  <c r="S38" i="1"/>
  <c r="R38" i="1"/>
  <c r="I41" i="1"/>
  <c r="A39" i="1"/>
  <c r="D39" i="1" s="1"/>
  <c r="G33" i="1" l="1"/>
  <c r="H32" i="1"/>
  <c r="N31" i="1"/>
  <c r="P31" i="1" s="1"/>
  <c r="B31" i="1" s="1"/>
  <c r="K32" i="1"/>
  <c r="L32" i="1" s="1"/>
  <c r="M32" i="1" s="1"/>
  <c r="J33" i="1"/>
  <c r="E39" i="1"/>
  <c r="F40" i="1" s="1"/>
  <c r="O39" i="1"/>
  <c r="Q39" i="1" s="1"/>
  <c r="T33" i="1"/>
  <c r="A40" i="1"/>
  <c r="D40" i="1" s="1"/>
  <c r="R39" i="1"/>
  <c r="S39" i="1"/>
  <c r="I42" i="1"/>
  <c r="C35" i="1"/>
  <c r="N32" i="1" l="1"/>
  <c r="P32" i="1" s="1"/>
  <c r="B32" i="1" s="1"/>
  <c r="G34" i="1"/>
  <c r="H33" i="1"/>
  <c r="J34" i="1"/>
  <c r="K33" i="1"/>
  <c r="L33" i="1" s="1"/>
  <c r="M33" i="1" s="1"/>
  <c r="E40" i="1"/>
  <c r="F41" i="1" s="1"/>
  <c r="O40" i="1"/>
  <c r="Q40" i="1" s="1"/>
  <c r="T34" i="1"/>
  <c r="I43" i="1"/>
  <c r="A41" i="1"/>
  <c r="D41" i="1" s="1"/>
  <c r="C36" i="1"/>
  <c r="R40" i="1"/>
  <c r="S40" i="1"/>
  <c r="G35" i="1" l="1"/>
  <c r="H34" i="1"/>
  <c r="N33" i="1"/>
  <c r="P33" i="1" s="1"/>
  <c r="B33" i="1" s="1"/>
  <c r="K34" i="1"/>
  <c r="L34" i="1" s="1"/>
  <c r="M34" i="1" s="1"/>
  <c r="J35" i="1"/>
  <c r="E41" i="1"/>
  <c r="F42" i="1" s="1"/>
  <c r="O41" i="1"/>
  <c r="Q41" i="1" s="1"/>
  <c r="T35" i="1"/>
  <c r="A42" i="1"/>
  <c r="D42" i="1" s="1"/>
  <c r="C37" i="1"/>
  <c r="S41" i="1"/>
  <c r="R41" i="1"/>
  <c r="I44" i="1"/>
  <c r="N34" i="1" l="1"/>
  <c r="P34" i="1" s="1"/>
  <c r="B34" i="1" s="1"/>
  <c r="G36" i="1"/>
  <c r="H35" i="1"/>
  <c r="K35" i="1"/>
  <c r="L35" i="1" s="1"/>
  <c r="M35" i="1" s="1"/>
  <c r="J36" i="1"/>
  <c r="E42" i="1"/>
  <c r="F43" i="1" s="1"/>
  <c r="O42" i="1"/>
  <c r="Q42" i="1" s="1"/>
  <c r="T36" i="1"/>
  <c r="C38" i="1"/>
  <c r="I45" i="1"/>
  <c r="S42" i="1"/>
  <c r="R42" i="1"/>
  <c r="A43" i="1"/>
  <c r="D43" i="1" s="1"/>
  <c r="G37" i="1" l="1"/>
  <c r="H36" i="1"/>
  <c r="N35" i="1"/>
  <c r="P35" i="1" s="1"/>
  <c r="B35" i="1" s="1"/>
  <c r="J37" i="1"/>
  <c r="K36" i="1"/>
  <c r="L36" i="1" s="1"/>
  <c r="M36" i="1" s="1"/>
  <c r="E43" i="1"/>
  <c r="F44" i="1" s="1"/>
  <c r="O43" i="1"/>
  <c r="Q43" i="1" s="1"/>
  <c r="T37" i="1"/>
  <c r="A44" i="1"/>
  <c r="D44" i="1" s="1"/>
  <c r="I46" i="1"/>
  <c r="R43" i="1"/>
  <c r="S43" i="1"/>
  <c r="C39" i="1"/>
  <c r="N36" i="1" l="1"/>
  <c r="P36" i="1" s="1"/>
  <c r="B36" i="1" s="1"/>
  <c r="G38" i="1"/>
  <c r="H37" i="1"/>
  <c r="K37" i="1"/>
  <c r="L37" i="1" s="1"/>
  <c r="M37" i="1" s="1"/>
  <c r="J38" i="1"/>
  <c r="E44" i="1"/>
  <c r="F45" i="1" s="1"/>
  <c r="O44" i="1"/>
  <c r="Q44" i="1" s="1"/>
  <c r="T38" i="1"/>
  <c r="C40" i="1"/>
  <c r="I47" i="1"/>
  <c r="S44" i="1"/>
  <c r="R44" i="1"/>
  <c r="A45" i="1"/>
  <c r="D45" i="1" s="1"/>
  <c r="G39" i="1" l="1"/>
  <c r="H38" i="1"/>
  <c r="N37" i="1"/>
  <c r="P37" i="1" s="1"/>
  <c r="B37" i="1" s="1"/>
  <c r="J39" i="1"/>
  <c r="K38" i="1"/>
  <c r="L38" i="1" s="1"/>
  <c r="M38" i="1" s="1"/>
  <c r="E45" i="1"/>
  <c r="F46" i="1" s="1"/>
  <c r="O45" i="1"/>
  <c r="Q45" i="1" s="1"/>
  <c r="T39" i="1"/>
  <c r="R45" i="1"/>
  <c r="S45" i="1"/>
  <c r="A46" i="1"/>
  <c r="D46" i="1" s="1"/>
  <c r="I48" i="1"/>
  <c r="C41" i="1"/>
  <c r="N38" i="1" l="1"/>
  <c r="P38" i="1" s="1"/>
  <c r="B38" i="1" s="1"/>
  <c r="G40" i="1"/>
  <c r="H39" i="1"/>
  <c r="K39" i="1"/>
  <c r="L39" i="1" s="1"/>
  <c r="M39" i="1" s="1"/>
  <c r="J40" i="1"/>
  <c r="E46" i="1"/>
  <c r="F47" i="1" s="1"/>
  <c r="O46" i="1"/>
  <c r="Q46" i="1" s="1"/>
  <c r="T40" i="1"/>
  <c r="C42" i="1"/>
  <c r="A47" i="1"/>
  <c r="D47" i="1" s="1"/>
  <c r="S46" i="1"/>
  <c r="R46" i="1"/>
  <c r="I49" i="1"/>
  <c r="G41" i="1" l="1"/>
  <c r="H40" i="1"/>
  <c r="N39" i="1"/>
  <c r="P39" i="1" s="1"/>
  <c r="B39" i="1" s="1"/>
  <c r="K40" i="1"/>
  <c r="L40" i="1" s="1"/>
  <c r="M40" i="1" s="1"/>
  <c r="J41" i="1"/>
  <c r="E47" i="1"/>
  <c r="F48" i="1" s="1"/>
  <c r="O47" i="1"/>
  <c r="Q47" i="1" s="1"/>
  <c r="T41" i="1"/>
  <c r="A48" i="1"/>
  <c r="D48" i="1" s="1"/>
  <c r="I50" i="1"/>
  <c r="S47" i="1"/>
  <c r="R47" i="1"/>
  <c r="C43" i="1"/>
  <c r="N40" i="1" l="1"/>
  <c r="P40" i="1" s="1"/>
  <c r="B40" i="1" s="1"/>
  <c r="G42" i="1"/>
  <c r="H41" i="1"/>
  <c r="J42" i="1"/>
  <c r="K41" i="1"/>
  <c r="L41" i="1" s="1"/>
  <c r="M41" i="1" s="1"/>
  <c r="E48" i="1"/>
  <c r="F49" i="1" s="1"/>
  <c r="O48" i="1"/>
  <c r="Q48" i="1" s="1"/>
  <c r="T42" i="1"/>
  <c r="C44" i="1"/>
  <c r="I51" i="1"/>
  <c r="R48" i="1"/>
  <c r="S48" i="1"/>
  <c r="A49" i="1"/>
  <c r="D49" i="1" s="1"/>
  <c r="G43" i="1" l="1"/>
  <c r="H42" i="1"/>
  <c r="N41" i="1"/>
  <c r="P41" i="1" s="1"/>
  <c r="B41" i="1" s="1"/>
  <c r="K42" i="1"/>
  <c r="L42" i="1" s="1"/>
  <c r="M42" i="1" s="1"/>
  <c r="J43" i="1"/>
  <c r="E49" i="1"/>
  <c r="F50" i="1" s="1"/>
  <c r="O49" i="1"/>
  <c r="Q49" i="1" s="1"/>
  <c r="T43" i="1"/>
  <c r="S49" i="1"/>
  <c r="R49" i="1"/>
  <c r="C45" i="1"/>
  <c r="A50" i="1"/>
  <c r="D50" i="1" s="1"/>
  <c r="I52" i="1"/>
  <c r="N42" i="1" l="1"/>
  <c r="P42" i="1" s="1"/>
  <c r="B42" i="1" s="1"/>
  <c r="G44" i="1"/>
  <c r="H43" i="1"/>
  <c r="K43" i="1"/>
  <c r="L43" i="1" s="1"/>
  <c r="M43" i="1" s="1"/>
  <c r="J44" i="1"/>
  <c r="E50" i="1"/>
  <c r="F51" i="1" s="1"/>
  <c r="O50" i="1"/>
  <c r="Q50" i="1" s="1"/>
  <c r="T44" i="1"/>
  <c r="C46" i="1"/>
  <c r="S50" i="1"/>
  <c r="R50" i="1"/>
  <c r="I53" i="1"/>
  <c r="A51" i="1"/>
  <c r="D51" i="1" s="1"/>
  <c r="G45" i="1" l="1"/>
  <c r="H44" i="1"/>
  <c r="N43" i="1"/>
  <c r="P43" i="1" s="1"/>
  <c r="B43" i="1" s="1"/>
  <c r="K44" i="1"/>
  <c r="L44" i="1" s="1"/>
  <c r="M44" i="1" s="1"/>
  <c r="J45" i="1"/>
  <c r="E51" i="1"/>
  <c r="F52" i="1" s="1"/>
  <c r="O51" i="1"/>
  <c r="Q51" i="1" s="1"/>
  <c r="T45" i="1"/>
  <c r="I54" i="1"/>
  <c r="A52" i="1"/>
  <c r="D52" i="1" s="1"/>
  <c r="S51" i="1"/>
  <c r="R51" i="1"/>
  <c r="C47" i="1"/>
  <c r="N44" i="1" l="1"/>
  <c r="P44" i="1" s="1"/>
  <c r="B44" i="1" s="1"/>
  <c r="G46" i="1"/>
  <c r="H45" i="1"/>
  <c r="J46" i="1"/>
  <c r="K45" i="1"/>
  <c r="L45" i="1" s="1"/>
  <c r="M45" i="1" s="1"/>
  <c r="E52" i="1"/>
  <c r="F53" i="1" s="1"/>
  <c r="O52" i="1"/>
  <c r="Q52" i="1" s="1"/>
  <c r="T46" i="1"/>
  <c r="C48" i="1"/>
  <c r="A53" i="1"/>
  <c r="D53" i="1" s="1"/>
  <c r="I55" i="1"/>
  <c r="S52" i="1"/>
  <c r="R52" i="1"/>
  <c r="G47" i="1" l="1"/>
  <c r="H46" i="1"/>
  <c r="N45" i="1"/>
  <c r="P45" i="1" s="1"/>
  <c r="B45" i="1" s="1"/>
  <c r="K46" i="1"/>
  <c r="L46" i="1" s="1"/>
  <c r="M46" i="1" s="1"/>
  <c r="J47" i="1"/>
  <c r="E53" i="1"/>
  <c r="F54" i="1" s="1"/>
  <c r="O53" i="1"/>
  <c r="Q53" i="1" s="1"/>
  <c r="T47" i="1"/>
  <c r="I56" i="1"/>
  <c r="S53" i="1"/>
  <c r="R53" i="1"/>
  <c r="A54" i="1"/>
  <c r="D54" i="1" s="1"/>
  <c r="C49" i="1"/>
  <c r="N46" i="1" l="1"/>
  <c r="P46" i="1" s="1"/>
  <c r="B46" i="1" s="1"/>
  <c r="G48" i="1"/>
  <c r="H47" i="1"/>
  <c r="J48" i="1"/>
  <c r="K47" i="1"/>
  <c r="L47" i="1" s="1"/>
  <c r="M47" i="1" s="1"/>
  <c r="E54" i="1"/>
  <c r="F55" i="1" s="1"/>
  <c r="O54" i="1"/>
  <c r="Q54" i="1" s="1"/>
  <c r="T48" i="1"/>
  <c r="S54" i="1"/>
  <c r="R54" i="1"/>
  <c r="C50" i="1"/>
  <c r="A55" i="1"/>
  <c r="D55" i="1" s="1"/>
  <c r="I57" i="1"/>
  <c r="N47" i="1" l="1"/>
  <c r="P47" i="1" s="1"/>
  <c r="B47" i="1" s="1"/>
  <c r="G49" i="1"/>
  <c r="H48" i="1"/>
  <c r="J49" i="1"/>
  <c r="K48" i="1"/>
  <c r="L48" i="1" s="1"/>
  <c r="M48" i="1" s="1"/>
  <c r="E55" i="1"/>
  <c r="F56" i="1" s="1"/>
  <c r="O55" i="1"/>
  <c r="Q55" i="1" s="1"/>
  <c r="T49" i="1"/>
  <c r="S55" i="1"/>
  <c r="R55" i="1"/>
  <c r="C51" i="1"/>
  <c r="A56" i="1"/>
  <c r="D56" i="1" s="1"/>
  <c r="I58" i="1"/>
  <c r="N48" i="1" l="1"/>
  <c r="P48" i="1" s="1"/>
  <c r="B48" i="1" s="1"/>
  <c r="G50" i="1"/>
  <c r="H49" i="1"/>
  <c r="K49" i="1"/>
  <c r="L49" i="1" s="1"/>
  <c r="M49" i="1" s="1"/>
  <c r="J50" i="1"/>
  <c r="E56" i="1"/>
  <c r="F57" i="1" s="1"/>
  <c r="O56" i="1"/>
  <c r="Q56" i="1" s="1"/>
  <c r="T50" i="1"/>
  <c r="C52" i="1"/>
  <c r="S56" i="1"/>
  <c r="R56" i="1"/>
  <c r="I59" i="1"/>
  <c r="A57" i="1"/>
  <c r="D57" i="1" s="1"/>
  <c r="N49" i="1" l="1"/>
  <c r="P49" i="1" s="1"/>
  <c r="B49" i="1" s="1"/>
  <c r="G51" i="1"/>
  <c r="H50" i="1"/>
  <c r="K50" i="1"/>
  <c r="L50" i="1" s="1"/>
  <c r="M50" i="1" s="1"/>
  <c r="J51" i="1"/>
  <c r="E57" i="1"/>
  <c r="F58" i="1" s="1"/>
  <c r="O57" i="1"/>
  <c r="Q57" i="1" s="1"/>
  <c r="T51" i="1"/>
  <c r="A58" i="1"/>
  <c r="D58" i="1" s="1"/>
  <c r="C53" i="1"/>
  <c r="S57" i="1"/>
  <c r="R57" i="1"/>
  <c r="I60" i="1"/>
  <c r="N50" i="1" l="1"/>
  <c r="P50" i="1" s="1"/>
  <c r="B50" i="1" s="1"/>
  <c r="G52" i="1"/>
  <c r="H51" i="1"/>
  <c r="J52" i="1"/>
  <c r="K51" i="1"/>
  <c r="L51" i="1" s="1"/>
  <c r="M51" i="1" s="1"/>
  <c r="E58" i="1"/>
  <c r="F59" i="1" s="1"/>
  <c r="O58" i="1"/>
  <c r="Q58" i="1" s="1"/>
  <c r="T52" i="1"/>
  <c r="C54" i="1"/>
  <c r="A59" i="1"/>
  <c r="D59" i="1" s="1"/>
  <c r="R58" i="1"/>
  <c r="S58" i="1"/>
  <c r="I61" i="1"/>
  <c r="N51" i="1" l="1"/>
  <c r="P51" i="1" s="1"/>
  <c r="B51" i="1" s="1"/>
  <c r="G53" i="1"/>
  <c r="H52" i="1"/>
  <c r="J53" i="1"/>
  <c r="K52" i="1"/>
  <c r="L52" i="1" s="1"/>
  <c r="M52" i="1" s="1"/>
  <c r="E59" i="1"/>
  <c r="F60" i="1" s="1"/>
  <c r="O59" i="1"/>
  <c r="Q59" i="1" s="1"/>
  <c r="T53" i="1"/>
  <c r="S59" i="1"/>
  <c r="R59" i="1"/>
  <c r="A60" i="1"/>
  <c r="D60" i="1" s="1"/>
  <c r="I62" i="1"/>
  <c r="C55" i="1"/>
  <c r="N52" i="1" l="1"/>
  <c r="P52" i="1" s="1"/>
  <c r="B52" i="1" s="1"/>
  <c r="G54" i="1"/>
  <c r="H53" i="1"/>
  <c r="J54" i="1"/>
  <c r="K53" i="1"/>
  <c r="L53" i="1" s="1"/>
  <c r="M53" i="1" s="1"/>
  <c r="E60" i="1"/>
  <c r="F61" i="1" s="1"/>
  <c r="O60" i="1"/>
  <c r="Q60" i="1" s="1"/>
  <c r="T54" i="1"/>
  <c r="I63" i="1"/>
  <c r="R60" i="1"/>
  <c r="S60" i="1"/>
  <c r="C56" i="1"/>
  <c r="A61" i="1"/>
  <c r="D61" i="1" s="1"/>
  <c r="N53" i="1" l="1"/>
  <c r="P53" i="1" s="1"/>
  <c r="B53" i="1" s="1"/>
  <c r="G55" i="1"/>
  <c r="H54" i="1"/>
  <c r="J55" i="1"/>
  <c r="K54" i="1"/>
  <c r="L54" i="1" s="1"/>
  <c r="M54" i="1" s="1"/>
  <c r="E61" i="1"/>
  <c r="F62" i="1" s="1"/>
  <c r="O61" i="1"/>
  <c r="Q61" i="1" s="1"/>
  <c r="T55" i="1"/>
  <c r="S61" i="1"/>
  <c r="R61" i="1"/>
  <c r="C57" i="1"/>
  <c r="I64" i="1"/>
  <c r="A62" i="1"/>
  <c r="D62" i="1" s="1"/>
  <c r="N54" i="1" l="1"/>
  <c r="P54" i="1" s="1"/>
  <c r="B54" i="1" s="1"/>
  <c r="G56" i="1"/>
  <c r="H55" i="1"/>
  <c r="K55" i="1"/>
  <c r="L55" i="1" s="1"/>
  <c r="M55" i="1" s="1"/>
  <c r="J56" i="1"/>
  <c r="E62" i="1"/>
  <c r="F63" i="1" s="1"/>
  <c r="O62" i="1"/>
  <c r="Q62" i="1" s="1"/>
  <c r="T56" i="1"/>
  <c r="R62" i="1"/>
  <c r="S62" i="1"/>
  <c r="I65" i="1"/>
  <c r="A63" i="1"/>
  <c r="D63" i="1" s="1"/>
  <c r="C58" i="1"/>
  <c r="N55" i="1" l="1"/>
  <c r="P55" i="1" s="1"/>
  <c r="B55" i="1" s="1"/>
  <c r="G57" i="1"/>
  <c r="H56" i="1"/>
  <c r="K56" i="1"/>
  <c r="L56" i="1" s="1"/>
  <c r="M56" i="1" s="1"/>
  <c r="J57" i="1"/>
  <c r="E63" i="1"/>
  <c r="F64" i="1" s="1"/>
  <c r="O63" i="1"/>
  <c r="Q63" i="1" s="1"/>
  <c r="T57" i="1"/>
  <c r="C59" i="1"/>
  <c r="I66" i="1"/>
  <c r="A64" i="1"/>
  <c r="D64" i="1" s="1"/>
  <c r="S63" i="1"/>
  <c r="R63" i="1"/>
  <c r="N56" i="1" l="1"/>
  <c r="P56" i="1" s="1"/>
  <c r="B56" i="1" s="1"/>
  <c r="G58" i="1"/>
  <c r="H57" i="1"/>
  <c r="J58" i="1"/>
  <c r="K57" i="1"/>
  <c r="L57" i="1" s="1"/>
  <c r="M57" i="1" s="1"/>
  <c r="E64" i="1"/>
  <c r="F65" i="1" s="1"/>
  <c r="O64" i="1"/>
  <c r="Q64" i="1" s="1"/>
  <c r="T58" i="1"/>
  <c r="R64" i="1"/>
  <c r="S64" i="1"/>
  <c r="A65" i="1"/>
  <c r="D65" i="1" s="1"/>
  <c r="I67" i="1"/>
  <c r="C60" i="1"/>
  <c r="N57" i="1" l="1"/>
  <c r="P57" i="1" s="1"/>
  <c r="B57" i="1" s="1"/>
  <c r="G59" i="1"/>
  <c r="H58" i="1"/>
  <c r="J59" i="1"/>
  <c r="K58" i="1"/>
  <c r="L58" i="1" s="1"/>
  <c r="M58" i="1" s="1"/>
  <c r="E65" i="1"/>
  <c r="F66" i="1" s="1"/>
  <c r="O65" i="1"/>
  <c r="Q65" i="1" s="1"/>
  <c r="T59" i="1"/>
  <c r="S65" i="1"/>
  <c r="R65" i="1"/>
  <c r="I68" i="1"/>
  <c r="C61" i="1"/>
  <c r="A66" i="1"/>
  <c r="D66" i="1" s="1"/>
  <c r="N58" i="1" l="1"/>
  <c r="P58" i="1" s="1"/>
  <c r="B58" i="1" s="1"/>
  <c r="G60" i="1"/>
  <c r="H59" i="1"/>
  <c r="K59" i="1"/>
  <c r="L59" i="1" s="1"/>
  <c r="M59" i="1" s="1"/>
  <c r="J60" i="1"/>
  <c r="E66" i="1"/>
  <c r="F67" i="1" s="1"/>
  <c r="O66" i="1"/>
  <c r="Q66" i="1" s="1"/>
  <c r="T60" i="1"/>
  <c r="C62" i="1"/>
  <c r="A67" i="1"/>
  <c r="D67" i="1" s="1"/>
  <c r="I69" i="1"/>
  <c r="R66" i="1"/>
  <c r="S66" i="1"/>
  <c r="N59" i="1" l="1"/>
  <c r="P59" i="1" s="1"/>
  <c r="B59" i="1" s="1"/>
  <c r="G61" i="1"/>
  <c r="H60" i="1"/>
  <c r="K60" i="1"/>
  <c r="L60" i="1" s="1"/>
  <c r="M60" i="1" s="1"/>
  <c r="J61" i="1"/>
  <c r="E67" i="1"/>
  <c r="F68" i="1" s="1"/>
  <c r="O67" i="1"/>
  <c r="Q67" i="1" s="1"/>
  <c r="T61" i="1"/>
  <c r="S67" i="1"/>
  <c r="R67" i="1"/>
  <c r="I70" i="1"/>
  <c r="A68" i="1"/>
  <c r="D68" i="1" s="1"/>
  <c r="C63" i="1"/>
  <c r="N60" i="1" l="1"/>
  <c r="P60" i="1" s="1"/>
  <c r="B60" i="1" s="1"/>
  <c r="G62" i="1"/>
  <c r="H61" i="1"/>
  <c r="J62" i="1"/>
  <c r="K61" i="1"/>
  <c r="L61" i="1" s="1"/>
  <c r="M61" i="1" s="1"/>
  <c r="E68" i="1"/>
  <c r="F69" i="1" s="1"/>
  <c r="O68" i="1"/>
  <c r="Q68" i="1" s="1"/>
  <c r="C64" i="1"/>
  <c r="A69" i="1"/>
  <c r="D69" i="1" s="1"/>
  <c r="R68" i="1"/>
  <c r="S68" i="1"/>
  <c r="I71" i="1"/>
  <c r="N61" i="1" l="1"/>
  <c r="P61" i="1" s="1"/>
  <c r="B61" i="1" s="1"/>
  <c r="G63" i="1"/>
  <c r="H62" i="1"/>
  <c r="J63" i="1"/>
  <c r="K62" i="1"/>
  <c r="L62" i="1" s="1"/>
  <c r="M62" i="1" s="1"/>
  <c r="E69" i="1"/>
  <c r="F70" i="1" s="1"/>
  <c r="O69" i="1"/>
  <c r="Q69" i="1" s="1"/>
  <c r="T63" i="1"/>
  <c r="S69" i="1"/>
  <c r="R69" i="1"/>
  <c r="I72" i="1"/>
  <c r="A70" i="1"/>
  <c r="D70" i="1" s="1"/>
  <c r="C65" i="1"/>
  <c r="N62" i="1" l="1"/>
  <c r="P62" i="1" s="1"/>
  <c r="T62" i="1" s="1"/>
  <c r="G64" i="1"/>
  <c r="H63" i="1"/>
  <c r="K63" i="1"/>
  <c r="L63" i="1" s="1"/>
  <c r="M63" i="1" s="1"/>
  <c r="J64" i="1"/>
  <c r="E70" i="1"/>
  <c r="F71" i="1" s="1"/>
  <c r="O70" i="1"/>
  <c r="Q70" i="1" s="1"/>
  <c r="T64" i="1"/>
  <c r="C66" i="1"/>
  <c r="A71" i="1"/>
  <c r="D71" i="1" s="1"/>
  <c r="I73" i="1"/>
  <c r="R70" i="1"/>
  <c r="S70" i="1"/>
  <c r="B62" i="1" l="1"/>
  <c r="N63" i="1"/>
  <c r="P63" i="1" s="1"/>
  <c r="B63" i="1" s="1"/>
  <c r="G65" i="1"/>
  <c r="H64" i="1"/>
  <c r="K64" i="1"/>
  <c r="L64" i="1" s="1"/>
  <c r="M64" i="1" s="1"/>
  <c r="J65" i="1"/>
  <c r="E71" i="1"/>
  <c r="F72" i="1" s="1"/>
  <c r="O71" i="1"/>
  <c r="Q71" i="1" s="1"/>
  <c r="T65" i="1"/>
  <c r="S71" i="1"/>
  <c r="R71" i="1"/>
  <c r="I74" i="1"/>
  <c r="A72" i="1"/>
  <c r="D72" i="1" s="1"/>
  <c r="C67" i="1"/>
  <c r="N64" i="1" l="1"/>
  <c r="P64" i="1" s="1"/>
  <c r="B64" i="1" s="1"/>
  <c r="G66" i="1"/>
  <c r="H65" i="1"/>
  <c r="J66" i="1"/>
  <c r="K65" i="1"/>
  <c r="L65" i="1" s="1"/>
  <c r="M65" i="1" s="1"/>
  <c r="E72" i="1"/>
  <c r="F73" i="1" s="1"/>
  <c r="O72" i="1"/>
  <c r="Q72" i="1" s="1"/>
  <c r="T66" i="1"/>
  <c r="C68" i="1"/>
  <c r="A73" i="1"/>
  <c r="D73" i="1" s="1"/>
  <c r="R72" i="1"/>
  <c r="S72" i="1"/>
  <c r="I75" i="1"/>
  <c r="N65" i="1" l="1"/>
  <c r="P65" i="1" s="1"/>
  <c r="B65" i="1" s="1"/>
  <c r="G67" i="1"/>
  <c r="H66" i="1"/>
  <c r="J67" i="1"/>
  <c r="K66" i="1"/>
  <c r="L66" i="1" s="1"/>
  <c r="M66" i="1" s="1"/>
  <c r="E73" i="1"/>
  <c r="F74" i="1" s="1"/>
  <c r="O73" i="1"/>
  <c r="Q73" i="1" s="1"/>
  <c r="T67" i="1"/>
  <c r="I76" i="1"/>
  <c r="A74" i="1"/>
  <c r="D74" i="1" s="1"/>
  <c r="S73" i="1"/>
  <c r="R73" i="1"/>
  <c r="C69" i="1"/>
  <c r="N66" i="1" l="1"/>
  <c r="P66" i="1" s="1"/>
  <c r="B66" i="1" s="1"/>
  <c r="G68" i="1"/>
  <c r="H67" i="1"/>
  <c r="K67" i="1"/>
  <c r="L67" i="1" s="1"/>
  <c r="M67" i="1" s="1"/>
  <c r="J68" i="1"/>
  <c r="E74" i="1"/>
  <c r="F75" i="1" s="1"/>
  <c r="O74" i="1"/>
  <c r="Q74" i="1" s="1"/>
  <c r="T68" i="1"/>
  <c r="C70" i="1"/>
  <c r="I77" i="1"/>
  <c r="A75" i="1"/>
  <c r="D75" i="1" s="1"/>
  <c r="S74" i="1"/>
  <c r="R74" i="1"/>
  <c r="N67" i="1" l="1"/>
  <c r="P67" i="1" s="1"/>
  <c r="B67" i="1" s="1"/>
  <c r="G69" i="1"/>
  <c r="H68" i="1"/>
  <c r="K68" i="1"/>
  <c r="L68" i="1" s="1"/>
  <c r="M68" i="1" s="1"/>
  <c r="J69" i="1"/>
  <c r="E75" i="1"/>
  <c r="F76" i="1" s="1"/>
  <c r="O75" i="1"/>
  <c r="Q75" i="1" s="1"/>
  <c r="T69" i="1"/>
  <c r="A76" i="1"/>
  <c r="D76" i="1" s="1"/>
  <c r="S75" i="1"/>
  <c r="R75" i="1"/>
  <c r="I78" i="1"/>
  <c r="C71" i="1"/>
  <c r="N68" i="1" l="1"/>
  <c r="P68" i="1" s="1"/>
  <c r="B68" i="1" s="1"/>
  <c r="G70" i="1"/>
  <c r="H69" i="1"/>
  <c r="J70" i="1"/>
  <c r="K69" i="1"/>
  <c r="L69" i="1" s="1"/>
  <c r="M69" i="1" s="1"/>
  <c r="E76" i="1"/>
  <c r="F77" i="1" s="1"/>
  <c r="O76" i="1"/>
  <c r="Q76" i="1" s="1"/>
  <c r="T70" i="1"/>
  <c r="R76" i="1"/>
  <c r="S76" i="1"/>
  <c r="C72" i="1"/>
  <c r="I79" i="1"/>
  <c r="A77" i="1"/>
  <c r="D77" i="1" s="1"/>
  <c r="N69" i="1" l="1"/>
  <c r="P69" i="1" s="1"/>
  <c r="B69" i="1" s="1"/>
  <c r="G71" i="1"/>
  <c r="H70" i="1"/>
  <c r="J71" i="1"/>
  <c r="K70" i="1"/>
  <c r="L70" i="1" s="1"/>
  <c r="M70" i="1" s="1"/>
  <c r="E77" i="1"/>
  <c r="F78" i="1" s="1"/>
  <c r="O77" i="1"/>
  <c r="Q77" i="1" s="1"/>
  <c r="T71" i="1"/>
  <c r="I80" i="1"/>
  <c r="S77" i="1"/>
  <c r="R77" i="1"/>
  <c r="A78" i="1"/>
  <c r="D78" i="1" s="1"/>
  <c r="C73" i="1"/>
  <c r="N70" i="1" l="1"/>
  <c r="P70" i="1" s="1"/>
  <c r="B70" i="1" s="1"/>
  <c r="G72" i="1"/>
  <c r="H71" i="1"/>
  <c r="K71" i="1"/>
  <c r="L71" i="1" s="1"/>
  <c r="M71" i="1" s="1"/>
  <c r="J72" i="1"/>
  <c r="E78" i="1"/>
  <c r="F79" i="1" s="1"/>
  <c r="O78" i="1"/>
  <c r="Q78" i="1" s="1"/>
  <c r="T72" i="1"/>
  <c r="C74" i="1"/>
  <c r="R78" i="1"/>
  <c r="S78" i="1"/>
  <c r="A79" i="1"/>
  <c r="D79" i="1" s="1"/>
  <c r="I81" i="1"/>
  <c r="N71" i="1" l="1"/>
  <c r="P71" i="1" s="1"/>
  <c r="B71" i="1" s="1"/>
  <c r="G73" i="1"/>
  <c r="H72" i="1"/>
  <c r="K72" i="1"/>
  <c r="L72" i="1" s="1"/>
  <c r="M72" i="1" s="1"/>
  <c r="J73" i="1"/>
  <c r="E79" i="1"/>
  <c r="F80" i="1" s="1"/>
  <c r="O79" i="1"/>
  <c r="Q79" i="1" s="1"/>
  <c r="T73" i="1"/>
  <c r="S79" i="1"/>
  <c r="R79" i="1"/>
  <c r="I82" i="1"/>
  <c r="A80" i="1"/>
  <c r="D80" i="1" s="1"/>
  <c r="C75" i="1"/>
  <c r="N72" i="1" l="1"/>
  <c r="P72" i="1" s="1"/>
  <c r="B72" i="1" s="1"/>
  <c r="G74" i="1"/>
  <c r="H73" i="1"/>
  <c r="J74" i="1"/>
  <c r="K73" i="1"/>
  <c r="L73" i="1" s="1"/>
  <c r="M73" i="1" s="1"/>
  <c r="E80" i="1"/>
  <c r="F81" i="1" s="1"/>
  <c r="O80" i="1"/>
  <c r="Q80" i="1" s="1"/>
  <c r="T74" i="1"/>
  <c r="C76" i="1"/>
  <c r="I83" i="1"/>
  <c r="A81" i="1"/>
  <c r="D81" i="1" s="1"/>
  <c r="S80" i="1"/>
  <c r="R80" i="1"/>
  <c r="N73" i="1" l="1"/>
  <c r="P73" i="1" s="1"/>
  <c r="B73" i="1" s="1"/>
  <c r="G75" i="1"/>
  <c r="H74" i="1"/>
  <c r="J75" i="1"/>
  <c r="K74" i="1"/>
  <c r="L74" i="1" s="1"/>
  <c r="M74" i="1" s="1"/>
  <c r="E81" i="1"/>
  <c r="F82" i="1" s="1"/>
  <c r="O81" i="1"/>
  <c r="Q81" i="1" s="1"/>
  <c r="T75" i="1"/>
  <c r="I84" i="1"/>
  <c r="S81" i="1"/>
  <c r="R81" i="1"/>
  <c r="A82" i="1"/>
  <c r="D82" i="1" s="1"/>
  <c r="C77" i="1"/>
  <c r="N74" i="1" l="1"/>
  <c r="P74" i="1" s="1"/>
  <c r="B74" i="1" s="1"/>
  <c r="G76" i="1"/>
  <c r="H75" i="1"/>
  <c r="K75" i="1"/>
  <c r="L75" i="1" s="1"/>
  <c r="M75" i="1" s="1"/>
  <c r="J76" i="1"/>
  <c r="E82" i="1"/>
  <c r="F83" i="1" s="1"/>
  <c r="O82" i="1"/>
  <c r="Q82" i="1" s="1"/>
  <c r="T76" i="1"/>
  <c r="A83" i="1"/>
  <c r="D83" i="1" s="1"/>
  <c r="C78" i="1"/>
  <c r="R82" i="1"/>
  <c r="S82" i="1"/>
  <c r="I85" i="1"/>
  <c r="N75" i="1" l="1"/>
  <c r="P75" i="1" s="1"/>
  <c r="B75" i="1" s="1"/>
  <c r="G77" i="1"/>
  <c r="H76" i="1"/>
  <c r="K76" i="1"/>
  <c r="L76" i="1" s="1"/>
  <c r="M76" i="1" s="1"/>
  <c r="J77" i="1"/>
  <c r="E83" i="1"/>
  <c r="F84" i="1" s="1"/>
  <c r="O83" i="1"/>
  <c r="Q83" i="1" s="1"/>
  <c r="T77" i="1"/>
  <c r="A84" i="1"/>
  <c r="D84" i="1" s="1"/>
  <c r="S83" i="1"/>
  <c r="R83" i="1"/>
  <c r="C79" i="1"/>
  <c r="I86" i="1"/>
  <c r="N76" i="1" l="1"/>
  <c r="P76" i="1" s="1"/>
  <c r="B76" i="1" s="1"/>
  <c r="G78" i="1"/>
  <c r="H77" i="1"/>
  <c r="K77" i="1"/>
  <c r="L77" i="1" s="1"/>
  <c r="M77" i="1" s="1"/>
  <c r="J78" i="1"/>
  <c r="E84" i="1"/>
  <c r="F85" i="1" s="1"/>
  <c r="O84" i="1"/>
  <c r="Q84" i="1" s="1"/>
  <c r="T78" i="1"/>
  <c r="S84" i="1"/>
  <c r="R84" i="1"/>
  <c r="A85" i="1"/>
  <c r="D85" i="1" s="1"/>
  <c r="I87" i="1"/>
  <c r="C80" i="1"/>
  <c r="N77" i="1" l="1"/>
  <c r="P77" i="1" s="1"/>
  <c r="B77" i="1" s="1"/>
  <c r="G79" i="1"/>
  <c r="H78" i="1"/>
  <c r="K78" i="1"/>
  <c r="L78" i="1" s="1"/>
  <c r="M78" i="1" s="1"/>
  <c r="J79" i="1"/>
  <c r="E85" i="1"/>
  <c r="F86" i="1" s="1"/>
  <c r="O85" i="1"/>
  <c r="Q85" i="1" s="1"/>
  <c r="T79" i="1"/>
  <c r="A86" i="1"/>
  <c r="D86" i="1" s="1"/>
  <c r="C81" i="1"/>
  <c r="I88" i="1"/>
  <c r="R85" i="1"/>
  <c r="S85" i="1"/>
  <c r="N78" i="1" l="1"/>
  <c r="P78" i="1" s="1"/>
  <c r="B78" i="1" s="1"/>
  <c r="G80" i="1"/>
  <c r="H79" i="1"/>
  <c r="J80" i="1"/>
  <c r="K79" i="1"/>
  <c r="L79" i="1" s="1"/>
  <c r="M79" i="1" s="1"/>
  <c r="E86" i="1"/>
  <c r="F87" i="1" s="1"/>
  <c r="O86" i="1"/>
  <c r="Q86" i="1" s="1"/>
  <c r="T80" i="1"/>
  <c r="S86" i="1"/>
  <c r="R86" i="1"/>
  <c r="I89" i="1"/>
  <c r="C82" i="1"/>
  <c r="A87" i="1"/>
  <c r="D87" i="1" s="1"/>
  <c r="N79" i="1" l="1"/>
  <c r="P79" i="1" s="1"/>
  <c r="B79" i="1" s="1"/>
  <c r="G81" i="1"/>
  <c r="H80" i="1"/>
  <c r="J81" i="1"/>
  <c r="K80" i="1"/>
  <c r="L80" i="1" s="1"/>
  <c r="M80" i="1" s="1"/>
  <c r="E87" i="1"/>
  <c r="F88" i="1" s="1"/>
  <c r="O87" i="1"/>
  <c r="Q87" i="1" s="1"/>
  <c r="T81" i="1"/>
  <c r="I90" i="1"/>
  <c r="R87" i="1"/>
  <c r="S87" i="1"/>
  <c r="C83" i="1"/>
  <c r="A88" i="1"/>
  <c r="D88" i="1" s="1"/>
  <c r="N80" i="1" l="1"/>
  <c r="P80" i="1" s="1"/>
  <c r="B80" i="1" s="1"/>
  <c r="G82" i="1"/>
  <c r="H81" i="1"/>
  <c r="J82" i="1"/>
  <c r="K81" i="1"/>
  <c r="L81" i="1" s="1"/>
  <c r="M81" i="1" s="1"/>
  <c r="E88" i="1"/>
  <c r="F89" i="1" s="1"/>
  <c r="O88" i="1"/>
  <c r="Q88" i="1" s="1"/>
  <c r="T82" i="1"/>
  <c r="S88" i="1"/>
  <c r="R88" i="1"/>
  <c r="A89" i="1"/>
  <c r="D89" i="1" s="1"/>
  <c r="I91" i="1"/>
  <c r="C84" i="1"/>
  <c r="N81" i="1" l="1"/>
  <c r="P81" i="1" s="1"/>
  <c r="B81" i="1" s="1"/>
  <c r="G83" i="1"/>
  <c r="H82" i="1"/>
  <c r="J83" i="1"/>
  <c r="K82" i="1"/>
  <c r="L82" i="1" s="1"/>
  <c r="M82" i="1" s="1"/>
  <c r="E89" i="1"/>
  <c r="F90" i="1" s="1"/>
  <c r="O89" i="1"/>
  <c r="Q89" i="1" s="1"/>
  <c r="T83" i="1"/>
  <c r="A90" i="1"/>
  <c r="D90" i="1" s="1"/>
  <c r="C85" i="1"/>
  <c r="I92" i="1"/>
  <c r="R89" i="1"/>
  <c r="S89" i="1"/>
  <c r="N82" i="1" l="1"/>
  <c r="P82" i="1" s="1"/>
  <c r="B82" i="1" s="1"/>
  <c r="G84" i="1"/>
  <c r="H83" i="1"/>
  <c r="J84" i="1"/>
  <c r="K83" i="1"/>
  <c r="L83" i="1" s="1"/>
  <c r="M83" i="1" s="1"/>
  <c r="E90" i="1"/>
  <c r="F91" i="1" s="1"/>
  <c r="O90" i="1"/>
  <c r="Q90" i="1" s="1"/>
  <c r="T84" i="1"/>
  <c r="I93" i="1"/>
  <c r="C86" i="1"/>
  <c r="S90" i="1"/>
  <c r="R90" i="1"/>
  <c r="A91" i="1"/>
  <c r="D91" i="1" s="1"/>
  <c r="N83" i="1" l="1"/>
  <c r="P83" i="1" s="1"/>
  <c r="B83" i="1" s="1"/>
  <c r="G85" i="1"/>
  <c r="H84" i="1"/>
  <c r="J85" i="1"/>
  <c r="K84" i="1"/>
  <c r="L84" i="1" s="1"/>
  <c r="M84" i="1" s="1"/>
  <c r="E91" i="1"/>
  <c r="F92" i="1" s="1"/>
  <c r="O91" i="1"/>
  <c r="Q91" i="1" s="1"/>
  <c r="T85" i="1"/>
  <c r="C87" i="1"/>
  <c r="R91" i="1"/>
  <c r="S91" i="1"/>
  <c r="I94" i="1"/>
  <c r="A92" i="1"/>
  <c r="D92" i="1" s="1"/>
  <c r="N84" i="1" l="1"/>
  <c r="P84" i="1" s="1"/>
  <c r="B84" i="1" s="1"/>
  <c r="G86" i="1"/>
  <c r="H85" i="1"/>
  <c r="J86" i="1"/>
  <c r="K85" i="1"/>
  <c r="L85" i="1" s="1"/>
  <c r="M85" i="1" s="1"/>
  <c r="E92" i="1"/>
  <c r="F93" i="1" s="1"/>
  <c r="O92" i="1"/>
  <c r="Q92" i="1" s="1"/>
  <c r="T86" i="1"/>
  <c r="S92" i="1"/>
  <c r="R92" i="1"/>
  <c r="I95" i="1"/>
  <c r="A93" i="1"/>
  <c r="D93" i="1" s="1"/>
  <c r="C88" i="1"/>
  <c r="N85" i="1" l="1"/>
  <c r="P85" i="1" s="1"/>
  <c r="B85" i="1" s="1"/>
  <c r="G87" i="1"/>
  <c r="H86" i="1"/>
  <c r="J87" i="1"/>
  <c r="K86" i="1"/>
  <c r="L86" i="1" s="1"/>
  <c r="M86" i="1" s="1"/>
  <c r="E93" i="1"/>
  <c r="F94" i="1" s="1"/>
  <c r="O93" i="1"/>
  <c r="Q93" i="1" s="1"/>
  <c r="T87" i="1"/>
  <c r="R93" i="1"/>
  <c r="S93" i="1"/>
  <c r="A94" i="1"/>
  <c r="D94" i="1" s="1"/>
  <c r="I96" i="1"/>
  <c r="C89" i="1"/>
  <c r="N86" i="1" l="1"/>
  <c r="P86" i="1" s="1"/>
  <c r="B86" i="1" s="1"/>
  <c r="G88" i="1"/>
  <c r="H87" i="1"/>
  <c r="K87" i="1"/>
  <c r="L87" i="1" s="1"/>
  <c r="M87" i="1" s="1"/>
  <c r="J88" i="1"/>
  <c r="E94" i="1"/>
  <c r="F95" i="1" s="1"/>
  <c r="O94" i="1"/>
  <c r="Q94" i="1" s="1"/>
  <c r="T88" i="1"/>
  <c r="A95" i="1"/>
  <c r="D95" i="1" s="1"/>
  <c r="S94" i="1"/>
  <c r="R94" i="1"/>
  <c r="C90" i="1"/>
  <c r="I97" i="1"/>
  <c r="N87" i="1" l="1"/>
  <c r="P87" i="1" s="1"/>
  <c r="B87" i="1" s="1"/>
  <c r="G89" i="1"/>
  <c r="H88" i="1"/>
  <c r="K88" i="1"/>
  <c r="L88" i="1" s="1"/>
  <c r="M88" i="1" s="1"/>
  <c r="J89" i="1"/>
  <c r="E95" i="1"/>
  <c r="F96" i="1" s="1"/>
  <c r="O95" i="1"/>
  <c r="Q95" i="1" s="1"/>
  <c r="T89" i="1"/>
  <c r="A96" i="1"/>
  <c r="D96" i="1" s="1"/>
  <c r="S95" i="1"/>
  <c r="R95" i="1"/>
  <c r="I98" i="1"/>
  <c r="C91" i="1"/>
  <c r="N88" i="1" l="1"/>
  <c r="P88" i="1" s="1"/>
  <c r="B88" i="1" s="1"/>
  <c r="G90" i="1"/>
  <c r="H89" i="1"/>
  <c r="J90" i="1"/>
  <c r="K89" i="1"/>
  <c r="L89" i="1" s="1"/>
  <c r="M89" i="1" s="1"/>
  <c r="E96" i="1"/>
  <c r="F97" i="1" s="1"/>
  <c r="O96" i="1"/>
  <c r="Q96" i="1" s="1"/>
  <c r="T90" i="1"/>
  <c r="R96" i="1"/>
  <c r="S96" i="1"/>
  <c r="C92" i="1"/>
  <c r="A97" i="1"/>
  <c r="D97" i="1" s="1"/>
  <c r="I99" i="1"/>
  <c r="N89" i="1" l="1"/>
  <c r="P89" i="1" s="1"/>
  <c r="B89" i="1" s="1"/>
  <c r="G91" i="1"/>
  <c r="H90" i="1"/>
  <c r="K90" i="1"/>
  <c r="L90" i="1" s="1"/>
  <c r="M90" i="1" s="1"/>
  <c r="J91" i="1"/>
  <c r="E97" i="1"/>
  <c r="F98" i="1" s="1"/>
  <c r="O97" i="1"/>
  <c r="Q97" i="1" s="1"/>
  <c r="T91" i="1"/>
  <c r="S97" i="1"/>
  <c r="R97" i="1"/>
  <c r="C93" i="1"/>
  <c r="I100" i="1"/>
  <c r="A98" i="1"/>
  <c r="D98" i="1" s="1"/>
  <c r="N90" i="1" l="1"/>
  <c r="P90" i="1" s="1"/>
  <c r="B90" i="1" s="1"/>
  <c r="G92" i="1"/>
  <c r="H91" i="1"/>
  <c r="J92" i="1"/>
  <c r="K91" i="1"/>
  <c r="L91" i="1" s="1"/>
  <c r="M91" i="1" s="1"/>
  <c r="E98" i="1"/>
  <c r="F99" i="1" s="1"/>
  <c r="O98" i="1"/>
  <c r="Q98" i="1" s="1"/>
  <c r="T92" i="1"/>
  <c r="S98" i="1"/>
  <c r="R98" i="1"/>
  <c r="A99" i="1"/>
  <c r="D99" i="1" s="1"/>
  <c r="C94" i="1"/>
  <c r="I101" i="1"/>
  <c r="N91" i="1" l="1"/>
  <c r="P91" i="1" s="1"/>
  <c r="B91" i="1" s="1"/>
  <c r="G93" i="1"/>
  <c r="H92" i="1"/>
  <c r="J93" i="1"/>
  <c r="K92" i="1"/>
  <c r="L92" i="1" s="1"/>
  <c r="M92" i="1" s="1"/>
  <c r="E99" i="1"/>
  <c r="F100" i="1" s="1"/>
  <c r="O99" i="1"/>
  <c r="Q99" i="1" s="1"/>
  <c r="T93" i="1"/>
  <c r="I102" i="1"/>
  <c r="C95" i="1"/>
  <c r="S99" i="1"/>
  <c r="R99" i="1"/>
  <c r="A100" i="1"/>
  <c r="D100" i="1" s="1"/>
  <c r="N92" i="1" l="1"/>
  <c r="P92" i="1" s="1"/>
  <c r="B92" i="1" s="1"/>
  <c r="G94" i="1"/>
  <c r="H93" i="1"/>
  <c r="K93" i="1"/>
  <c r="L93" i="1" s="1"/>
  <c r="M93" i="1" s="1"/>
  <c r="J94" i="1"/>
  <c r="E100" i="1"/>
  <c r="F101" i="1" s="1"/>
  <c r="O100" i="1"/>
  <c r="Q100" i="1" s="1"/>
  <c r="T94" i="1"/>
  <c r="C96" i="1"/>
  <c r="A101" i="1"/>
  <c r="D101" i="1" s="1"/>
  <c r="S100" i="1"/>
  <c r="R100" i="1"/>
  <c r="I103" i="1"/>
  <c r="N93" i="1" l="1"/>
  <c r="P93" i="1" s="1"/>
  <c r="B93" i="1" s="1"/>
  <c r="G95" i="1"/>
  <c r="H94" i="1"/>
  <c r="K94" i="1"/>
  <c r="L94" i="1" s="1"/>
  <c r="M94" i="1" s="1"/>
  <c r="J95" i="1"/>
  <c r="E101" i="1"/>
  <c r="F102" i="1" s="1"/>
  <c r="O101" i="1"/>
  <c r="Q101" i="1" s="1"/>
  <c r="T95" i="1"/>
  <c r="S101" i="1"/>
  <c r="R101" i="1"/>
  <c r="A102" i="1"/>
  <c r="D102" i="1" s="1"/>
  <c r="C97" i="1"/>
  <c r="I104" i="1"/>
  <c r="N94" i="1" l="1"/>
  <c r="P94" i="1" s="1"/>
  <c r="B94" i="1" s="1"/>
  <c r="G96" i="1"/>
  <c r="H95" i="1"/>
  <c r="J96" i="1"/>
  <c r="K95" i="1"/>
  <c r="L95" i="1" s="1"/>
  <c r="M95" i="1" s="1"/>
  <c r="E102" i="1"/>
  <c r="F103" i="1" s="1"/>
  <c r="O102" i="1"/>
  <c r="Q102" i="1" s="1"/>
  <c r="T96" i="1"/>
  <c r="S102" i="1"/>
  <c r="R102" i="1"/>
  <c r="I105" i="1"/>
  <c r="A103" i="1"/>
  <c r="D103" i="1" s="1"/>
  <c r="C98" i="1"/>
  <c r="N95" i="1" l="1"/>
  <c r="P95" i="1" s="1"/>
  <c r="B95" i="1" s="1"/>
  <c r="G97" i="1"/>
  <c r="H96" i="1"/>
  <c r="J97" i="1"/>
  <c r="K96" i="1"/>
  <c r="L96" i="1" s="1"/>
  <c r="M96" i="1" s="1"/>
  <c r="E103" i="1"/>
  <c r="F104" i="1" s="1"/>
  <c r="O103" i="1"/>
  <c r="Q103" i="1" s="1"/>
  <c r="T97" i="1"/>
  <c r="I106" i="1"/>
  <c r="S103" i="1"/>
  <c r="R103" i="1"/>
  <c r="C99" i="1"/>
  <c r="A104" i="1"/>
  <c r="D104" i="1" s="1"/>
  <c r="N96" i="1" l="1"/>
  <c r="P96" i="1" s="1"/>
  <c r="B96" i="1" s="1"/>
  <c r="G98" i="1"/>
  <c r="H97" i="1"/>
  <c r="J98" i="1"/>
  <c r="K97" i="1"/>
  <c r="L97" i="1" s="1"/>
  <c r="M97" i="1" s="1"/>
  <c r="E104" i="1"/>
  <c r="F105" i="1" s="1"/>
  <c r="O104" i="1"/>
  <c r="Q104" i="1" s="1"/>
  <c r="T98" i="1"/>
  <c r="A105" i="1"/>
  <c r="D105" i="1" s="1"/>
  <c r="S104" i="1"/>
  <c r="R104" i="1"/>
  <c r="C100" i="1"/>
  <c r="I107" i="1"/>
  <c r="N97" i="1" l="1"/>
  <c r="P97" i="1" s="1"/>
  <c r="B97" i="1" s="1"/>
  <c r="G99" i="1"/>
  <c r="H98" i="1"/>
  <c r="J99" i="1"/>
  <c r="K98" i="1"/>
  <c r="L98" i="1" s="1"/>
  <c r="M98" i="1" s="1"/>
  <c r="E105" i="1"/>
  <c r="F106" i="1" s="1"/>
  <c r="O105" i="1"/>
  <c r="Q105" i="1" s="1"/>
  <c r="T99" i="1"/>
  <c r="A106" i="1"/>
  <c r="D106" i="1" s="1"/>
  <c r="S105" i="1"/>
  <c r="R105" i="1"/>
  <c r="I108" i="1"/>
  <c r="C101" i="1"/>
  <c r="N98" i="1" l="1"/>
  <c r="P98" i="1" s="1"/>
  <c r="B98" i="1" s="1"/>
  <c r="G100" i="1"/>
  <c r="H99" i="1"/>
  <c r="K99" i="1"/>
  <c r="L99" i="1" s="1"/>
  <c r="M99" i="1" s="1"/>
  <c r="J100" i="1"/>
  <c r="E106" i="1"/>
  <c r="F107" i="1" s="1"/>
  <c r="O106" i="1"/>
  <c r="Q106" i="1" s="1"/>
  <c r="T100" i="1"/>
  <c r="C102" i="1"/>
  <c r="I109" i="1"/>
  <c r="A107" i="1"/>
  <c r="D107" i="1" s="1"/>
  <c r="S106" i="1"/>
  <c r="R106" i="1"/>
  <c r="N99" i="1" l="1"/>
  <c r="P99" i="1" s="1"/>
  <c r="B99" i="1" s="1"/>
  <c r="G101" i="1"/>
  <c r="H100" i="1"/>
  <c r="K100" i="1"/>
  <c r="L100" i="1" s="1"/>
  <c r="M100" i="1" s="1"/>
  <c r="J101" i="1"/>
  <c r="E107" i="1"/>
  <c r="F108" i="1" s="1"/>
  <c r="O107" i="1"/>
  <c r="Q107" i="1" s="1"/>
  <c r="T101" i="1"/>
  <c r="A108" i="1"/>
  <c r="D108" i="1" s="1"/>
  <c r="I110" i="1"/>
  <c r="S107" i="1"/>
  <c r="R107" i="1"/>
  <c r="C103" i="1"/>
  <c r="N100" i="1" l="1"/>
  <c r="P100" i="1" s="1"/>
  <c r="B100" i="1" s="1"/>
  <c r="G102" i="1"/>
  <c r="H101" i="1"/>
  <c r="J102" i="1"/>
  <c r="K101" i="1"/>
  <c r="L101" i="1" s="1"/>
  <c r="M101" i="1" s="1"/>
  <c r="E108" i="1"/>
  <c r="F109" i="1" s="1"/>
  <c r="O108" i="1"/>
  <c r="Q108" i="1" s="1"/>
  <c r="C104" i="1"/>
  <c r="I111" i="1"/>
  <c r="A109" i="1"/>
  <c r="D109" i="1" s="1"/>
  <c r="S108" i="1"/>
  <c r="R108" i="1"/>
  <c r="N101" i="1" l="1"/>
  <c r="P101" i="1" s="1"/>
  <c r="B101" i="1" s="1"/>
  <c r="K102" i="1"/>
  <c r="L102" i="1" s="1"/>
  <c r="M102" i="1" s="1"/>
  <c r="J103" i="1"/>
  <c r="H102" i="1"/>
  <c r="G103" i="1"/>
  <c r="E109" i="1"/>
  <c r="F110" i="1" s="1"/>
  <c r="O109" i="1"/>
  <c r="Q109" i="1" s="1"/>
  <c r="T103" i="1"/>
  <c r="S109" i="1"/>
  <c r="R109" i="1"/>
  <c r="I112" i="1"/>
  <c r="A110" i="1"/>
  <c r="D110" i="1" s="1"/>
  <c r="C105" i="1"/>
  <c r="N102" i="1" l="1"/>
  <c r="P102" i="1" s="1"/>
  <c r="B102" i="1" s="1"/>
  <c r="H103" i="1"/>
  <c r="G104" i="1"/>
  <c r="K103" i="1"/>
  <c r="L103" i="1" s="1"/>
  <c r="M103" i="1" s="1"/>
  <c r="J104" i="1"/>
  <c r="T102" i="1"/>
  <c r="E110" i="1"/>
  <c r="F111" i="1" s="1"/>
  <c r="O110" i="1"/>
  <c r="Q110" i="1" s="1"/>
  <c r="T104" i="1"/>
  <c r="A111" i="1"/>
  <c r="D111" i="1" s="1"/>
  <c r="S110" i="1"/>
  <c r="R110" i="1"/>
  <c r="C106" i="1"/>
  <c r="I113" i="1"/>
  <c r="N103" i="1" l="1"/>
  <c r="P103" i="1" s="1"/>
  <c r="B103" i="1" s="1"/>
  <c r="K104" i="1"/>
  <c r="L104" i="1" s="1"/>
  <c r="M104" i="1" s="1"/>
  <c r="J105" i="1"/>
  <c r="G105" i="1"/>
  <c r="H104" i="1"/>
  <c r="E111" i="1"/>
  <c r="F112" i="1" s="1"/>
  <c r="O111" i="1"/>
  <c r="Q111" i="1" s="1"/>
  <c r="T105" i="1"/>
  <c r="I114" i="1"/>
  <c r="C107" i="1"/>
  <c r="S111" i="1"/>
  <c r="R111" i="1"/>
  <c r="A112" i="1"/>
  <c r="D112" i="1" s="1"/>
  <c r="N104" i="1" l="1"/>
  <c r="P104" i="1" s="1"/>
  <c r="B104" i="1" s="1"/>
  <c r="H105" i="1"/>
  <c r="G106" i="1"/>
  <c r="J106" i="1"/>
  <c r="K105" i="1"/>
  <c r="L105" i="1" s="1"/>
  <c r="M105" i="1" s="1"/>
  <c r="E112" i="1"/>
  <c r="F113" i="1" s="1"/>
  <c r="O112" i="1"/>
  <c r="Q112" i="1" s="1"/>
  <c r="T106" i="1"/>
  <c r="A113" i="1"/>
  <c r="D113" i="1" s="1"/>
  <c r="S112" i="1"/>
  <c r="R112" i="1"/>
  <c r="I115" i="1"/>
  <c r="C108" i="1"/>
  <c r="N105" i="1" l="1"/>
  <c r="P105" i="1" s="1"/>
  <c r="B105" i="1" s="1"/>
  <c r="K106" i="1"/>
  <c r="L106" i="1" s="1"/>
  <c r="M106" i="1" s="1"/>
  <c r="J107" i="1"/>
  <c r="H106" i="1"/>
  <c r="G107" i="1"/>
  <c r="E113" i="1"/>
  <c r="F114" i="1" s="1"/>
  <c r="O113" i="1"/>
  <c r="Q113" i="1" s="1"/>
  <c r="T107" i="1"/>
  <c r="S113" i="1"/>
  <c r="R113" i="1"/>
  <c r="C109" i="1"/>
  <c r="I116" i="1"/>
  <c r="A114" i="1"/>
  <c r="D114" i="1" s="1"/>
  <c r="N106" i="1" l="1"/>
  <c r="P106" i="1" s="1"/>
  <c r="B106" i="1" s="1"/>
  <c r="G108" i="1"/>
  <c r="H107" i="1"/>
  <c r="J108" i="1"/>
  <c r="K107" i="1"/>
  <c r="L107" i="1" s="1"/>
  <c r="M107" i="1" s="1"/>
  <c r="E114" i="1"/>
  <c r="F115" i="1" s="1"/>
  <c r="O114" i="1"/>
  <c r="Q114" i="1" s="1"/>
  <c r="T108" i="1"/>
  <c r="C110" i="1"/>
  <c r="A115" i="1"/>
  <c r="D115" i="1" s="1"/>
  <c r="S114" i="1"/>
  <c r="R114" i="1"/>
  <c r="I117" i="1"/>
  <c r="N107" i="1" l="1"/>
  <c r="P107" i="1" s="1"/>
  <c r="B107" i="1" s="1"/>
  <c r="K108" i="1"/>
  <c r="L108" i="1" s="1"/>
  <c r="M108" i="1" s="1"/>
  <c r="J109" i="1"/>
  <c r="G109" i="1"/>
  <c r="H108" i="1"/>
  <c r="E115" i="1"/>
  <c r="F116" i="1" s="1"/>
  <c r="O115" i="1"/>
  <c r="Q115" i="1" s="1"/>
  <c r="T109" i="1"/>
  <c r="I118" i="1"/>
  <c r="S115" i="1"/>
  <c r="R115" i="1"/>
  <c r="A116" i="1"/>
  <c r="D116" i="1" s="1"/>
  <c r="C111" i="1"/>
  <c r="N108" i="1" l="1"/>
  <c r="P108" i="1" s="1"/>
  <c r="B108" i="1" s="1"/>
  <c r="H109" i="1"/>
  <c r="G110" i="1"/>
  <c r="J110" i="1"/>
  <c r="K109" i="1"/>
  <c r="L109" i="1" s="1"/>
  <c r="M109" i="1" s="1"/>
  <c r="E116" i="1"/>
  <c r="F117" i="1" s="1"/>
  <c r="O116" i="1"/>
  <c r="Q116" i="1" s="1"/>
  <c r="T110" i="1"/>
  <c r="S116" i="1"/>
  <c r="R116" i="1"/>
  <c r="I119" i="1"/>
  <c r="A117" i="1"/>
  <c r="D117" i="1" s="1"/>
  <c r="C112" i="1"/>
  <c r="N109" i="1" l="1"/>
  <c r="P109" i="1" s="1"/>
  <c r="B109" i="1" s="1"/>
  <c r="K110" i="1"/>
  <c r="L110" i="1" s="1"/>
  <c r="M110" i="1" s="1"/>
  <c r="J111" i="1"/>
  <c r="H110" i="1"/>
  <c r="G111" i="1"/>
  <c r="E117" i="1"/>
  <c r="F118" i="1" s="1"/>
  <c r="O117" i="1"/>
  <c r="Q117" i="1" s="1"/>
  <c r="T111" i="1"/>
  <c r="I120" i="1"/>
  <c r="C113" i="1"/>
  <c r="R117" i="1"/>
  <c r="S117" i="1"/>
  <c r="A118" i="1"/>
  <c r="D118" i="1" s="1"/>
  <c r="N110" i="1" l="1"/>
  <c r="P110" i="1" s="1"/>
  <c r="B110" i="1" s="1"/>
  <c r="G112" i="1"/>
  <c r="H111" i="1"/>
  <c r="J112" i="1"/>
  <c r="K111" i="1"/>
  <c r="L111" i="1" s="1"/>
  <c r="M111" i="1" s="1"/>
  <c r="E118" i="1"/>
  <c r="F119" i="1" s="1"/>
  <c r="O118" i="1"/>
  <c r="Q118" i="1" s="1"/>
  <c r="T112" i="1"/>
  <c r="S118" i="1"/>
  <c r="R118" i="1"/>
  <c r="A119" i="1"/>
  <c r="D119" i="1" s="1"/>
  <c r="C114" i="1"/>
  <c r="I121" i="1"/>
  <c r="N111" i="1" l="1"/>
  <c r="P111" i="1" s="1"/>
  <c r="B111" i="1" s="1"/>
  <c r="K112" i="1"/>
  <c r="L112" i="1" s="1"/>
  <c r="M112" i="1" s="1"/>
  <c r="J113" i="1"/>
  <c r="H112" i="1"/>
  <c r="G113" i="1"/>
  <c r="E119" i="1"/>
  <c r="F120" i="1" s="1"/>
  <c r="O119" i="1"/>
  <c r="Q119" i="1" s="1"/>
  <c r="T113" i="1"/>
  <c r="S119" i="1"/>
  <c r="R119" i="1"/>
  <c r="A120" i="1"/>
  <c r="D120" i="1" s="1"/>
  <c r="I122" i="1"/>
  <c r="C115" i="1"/>
  <c r="G114" i="1" l="1"/>
  <c r="H113" i="1"/>
  <c r="J114" i="1"/>
  <c r="K113" i="1"/>
  <c r="L113" i="1" s="1"/>
  <c r="M113" i="1" s="1"/>
  <c r="N112" i="1"/>
  <c r="P112" i="1" s="1"/>
  <c r="B112" i="1" s="1"/>
  <c r="E120" i="1"/>
  <c r="F121" i="1" s="1"/>
  <c r="O120" i="1"/>
  <c r="Q120" i="1" s="1"/>
  <c r="T114" i="1"/>
  <c r="C116" i="1"/>
  <c r="I123" i="1"/>
  <c r="S120" i="1"/>
  <c r="R120" i="1"/>
  <c r="A121" i="1"/>
  <c r="D121" i="1" s="1"/>
  <c r="N113" i="1" l="1"/>
  <c r="P113" i="1" s="1"/>
  <c r="B113" i="1" s="1"/>
  <c r="K114" i="1"/>
  <c r="L114" i="1" s="1"/>
  <c r="M114" i="1" s="1"/>
  <c r="J115" i="1"/>
  <c r="H114" i="1"/>
  <c r="G115" i="1"/>
  <c r="E121" i="1"/>
  <c r="F122" i="1" s="1"/>
  <c r="O121" i="1"/>
  <c r="Q121" i="1" s="1"/>
  <c r="T115" i="1"/>
  <c r="A122" i="1"/>
  <c r="D122" i="1" s="1"/>
  <c r="S121" i="1"/>
  <c r="R121" i="1"/>
  <c r="I124" i="1"/>
  <c r="C117" i="1"/>
  <c r="N114" i="1" l="1"/>
  <c r="P114" i="1" s="1"/>
  <c r="B114" i="1" s="1"/>
  <c r="G116" i="1"/>
  <c r="H115" i="1"/>
  <c r="K115" i="1"/>
  <c r="L115" i="1" s="1"/>
  <c r="M115" i="1" s="1"/>
  <c r="J116" i="1"/>
  <c r="E122" i="1"/>
  <c r="F123" i="1" s="1"/>
  <c r="O122" i="1"/>
  <c r="Q122" i="1" s="1"/>
  <c r="T116" i="1"/>
  <c r="R122" i="1"/>
  <c r="S122" i="1"/>
  <c r="C118" i="1"/>
  <c r="I125" i="1"/>
  <c r="A123" i="1"/>
  <c r="D123" i="1" s="1"/>
  <c r="N115" i="1" l="1"/>
  <c r="P115" i="1" s="1"/>
  <c r="B115" i="1" s="1"/>
  <c r="K116" i="1"/>
  <c r="L116" i="1" s="1"/>
  <c r="M116" i="1" s="1"/>
  <c r="J117" i="1"/>
  <c r="H116" i="1"/>
  <c r="G117" i="1"/>
  <c r="E123" i="1"/>
  <c r="F124" i="1" s="1"/>
  <c r="O123" i="1"/>
  <c r="Q123" i="1" s="1"/>
  <c r="T117" i="1"/>
  <c r="S123" i="1"/>
  <c r="R123" i="1"/>
  <c r="I126" i="1"/>
  <c r="C119" i="1"/>
  <c r="A124" i="1"/>
  <c r="D124" i="1" s="1"/>
  <c r="N116" i="1" l="1"/>
  <c r="P116" i="1" s="1"/>
  <c r="B116" i="1" s="1"/>
  <c r="G118" i="1"/>
  <c r="H117" i="1"/>
  <c r="J118" i="1"/>
  <c r="K117" i="1"/>
  <c r="L117" i="1" s="1"/>
  <c r="M117" i="1" s="1"/>
  <c r="E124" i="1"/>
  <c r="F125" i="1" s="1"/>
  <c r="O124" i="1"/>
  <c r="Q124" i="1" s="1"/>
  <c r="T118" i="1"/>
  <c r="R124" i="1"/>
  <c r="S124" i="1"/>
  <c r="A125" i="1"/>
  <c r="D125" i="1" s="1"/>
  <c r="I127" i="1"/>
  <c r="C120" i="1"/>
  <c r="N117" i="1" l="1"/>
  <c r="P117" i="1" s="1"/>
  <c r="B117" i="1" s="1"/>
  <c r="K118" i="1"/>
  <c r="L118" i="1" s="1"/>
  <c r="M118" i="1" s="1"/>
  <c r="J119" i="1"/>
  <c r="H118" i="1"/>
  <c r="G119" i="1"/>
  <c r="E125" i="1"/>
  <c r="F126" i="1" s="1"/>
  <c r="O125" i="1"/>
  <c r="Q125" i="1" s="1"/>
  <c r="T119" i="1"/>
  <c r="S125" i="1"/>
  <c r="R125" i="1"/>
  <c r="C121" i="1"/>
  <c r="A126" i="1"/>
  <c r="D126" i="1" s="1"/>
  <c r="I128" i="1"/>
  <c r="N118" i="1" l="1"/>
  <c r="P118" i="1" s="1"/>
  <c r="B118" i="1" s="1"/>
  <c r="G120" i="1"/>
  <c r="H119" i="1"/>
  <c r="J120" i="1"/>
  <c r="K119" i="1"/>
  <c r="L119" i="1" s="1"/>
  <c r="M119" i="1" s="1"/>
  <c r="E126" i="1"/>
  <c r="F127" i="1" s="1"/>
  <c r="O126" i="1"/>
  <c r="Q126" i="1" s="1"/>
  <c r="T120" i="1"/>
  <c r="A127" i="1"/>
  <c r="D127" i="1" s="1"/>
  <c r="R126" i="1"/>
  <c r="S126" i="1"/>
  <c r="C122" i="1"/>
  <c r="I129" i="1"/>
  <c r="N119" i="1" l="1"/>
  <c r="P119" i="1" s="1"/>
  <c r="B119" i="1" s="1"/>
  <c r="K120" i="1"/>
  <c r="L120" i="1" s="1"/>
  <c r="M120" i="1" s="1"/>
  <c r="J121" i="1"/>
  <c r="H120" i="1"/>
  <c r="G121" i="1"/>
  <c r="E127" i="1"/>
  <c r="F128" i="1" s="1"/>
  <c r="O127" i="1"/>
  <c r="Q127" i="1" s="1"/>
  <c r="T121" i="1"/>
  <c r="A128" i="1"/>
  <c r="D128" i="1" s="1"/>
  <c r="I130" i="1"/>
  <c r="C123" i="1"/>
  <c r="S127" i="1"/>
  <c r="R127" i="1"/>
  <c r="N120" i="1" l="1"/>
  <c r="P120" i="1" s="1"/>
  <c r="B120" i="1" s="1"/>
  <c r="G122" i="1"/>
  <c r="H121" i="1"/>
  <c r="J122" i="1"/>
  <c r="K121" i="1"/>
  <c r="L121" i="1" s="1"/>
  <c r="M121" i="1" s="1"/>
  <c r="E128" i="1"/>
  <c r="F129" i="1" s="1"/>
  <c r="O128" i="1"/>
  <c r="Q128" i="1" s="1"/>
  <c r="T122" i="1"/>
  <c r="C124" i="1"/>
  <c r="I131" i="1"/>
  <c r="R128" i="1"/>
  <c r="S128" i="1"/>
  <c r="A129" i="1"/>
  <c r="D129" i="1" s="1"/>
  <c r="N121" i="1" l="1"/>
  <c r="P121" i="1" s="1"/>
  <c r="B121" i="1" s="1"/>
  <c r="K122" i="1"/>
  <c r="L122" i="1" s="1"/>
  <c r="M122" i="1" s="1"/>
  <c r="J123" i="1"/>
  <c r="H122" i="1"/>
  <c r="G123" i="1"/>
  <c r="E129" i="1"/>
  <c r="F130" i="1" s="1"/>
  <c r="O129" i="1"/>
  <c r="Q129" i="1" s="1"/>
  <c r="T123" i="1"/>
  <c r="I132" i="1"/>
  <c r="A130" i="1"/>
  <c r="D130" i="1" s="1"/>
  <c r="S129" i="1"/>
  <c r="R129" i="1"/>
  <c r="C125" i="1"/>
  <c r="N122" i="1" l="1"/>
  <c r="P122" i="1" s="1"/>
  <c r="B122" i="1" s="1"/>
  <c r="G124" i="1"/>
  <c r="H123" i="1"/>
  <c r="J124" i="1"/>
  <c r="K123" i="1"/>
  <c r="L123" i="1" s="1"/>
  <c r="M123" i="1" s="1"/>
  <c r="E130" i="1"/>
  <c r="F131" i="1" s="1"/>
  <c r="O130" i="1"/>
  <c r="Q130" i="1" s="1"/>
  <c r="T124" i="1"/>
  <c r="R130" i="1"/>
  <c r="S130" i="1"/>
  <c r="I133" i="1"/>
  <c r="C126" i="1"/>
  <c r="A131" i="1"/>
  <c r="D131" i="1" s="1"/>
  <c r="N123" i="1" l="1"/>
  <c r="P123" i="1" s="1"/>
  <c r="B123" i="1" s="1"/>
  <c r="K124" i="1"/>
  <c r="L124" i="1" s="1"/>
  <c r="M124" i="1" s="1"/>
  <c r="J125" i="1"/>
  <c r="H124" i="1"/>
  <c r="G125" i="1"/>
  <c r="E131" i="1"/>
  <c r="F132" i="1" s="1"/>
  <c r="O131" i="1"/>
  <c r="Q131" i="1" s="1"/>
  <c r="T125" i="1"/>
  <c r="C127" i="1"/>
  <c r="S131" i="1"/>
  <c r="R131" i="1"/>
  <c r="I134" i="1"/>
  <c r="A132" i="1"/>
  <c r="D132" i="1" s="1"/>
  <c r="N124" i="1" l="1"/>
  <c r="P124" i="1" s="1"/>
  <c r="B124" i="1" s="1"/>
  <c r="G126" i="1"/>
  <c r="H125" i="1"/>
  <c r="J126" i="1"/>
  <c r="K125" i="1"/>
  <c r="L125" i="1" s="1"/>
  <c r="M125" i="1" s="1"/>
  <c r="E132" i="1"/>
  <c r="F133" i="1" s="1"/>
  <c r="O132" i="1"/>
  <c r="Q132" i="1" s="1"/>
  <c r="T126" i="1"/>
  <c r="A133" i="1"/>
  <c r="D133" i="1" s="1"/>
  <c r="I135" i="1"/>
  <c r="R132" i="1"/>
  <c r="S132" i="1"/>
  <c r="C128" i="1"/>
  <c r="N125" i="1" l="1"/>
  <c r="P125" i="1" s="1"/>
  <c r="B125" i="1" s="1"/>
  <c r="K126" i="1"/>
  <c r="L126" i="1" s="1"/>
  <c r="M126" i="1" s="1"/>
  <c r="J127" i="1"/>
  <c r="H126" i="1"/>
  <c r="G127" i="1"/>
  <c r="E133" i="1"/>
  <c r="F134" i="1" s="1"/>
  <c r="O133" i="1"/>
  <c r="Q133" i="1" s="1"/>
  <c r="T127" i="1"/>
  <c r="I136" i="1"/>
  <c r="C129" i="1"/>
  <c r="A134" i="1"/>
  <c r="D134" i="1" s="1"/>
  <c r="S133" i="1"/>
  <c r="R133" i="1"/>
  <c r="N126" i="1" l="1"/>
  <c r="P126" i="1" s="1"/>
  <c r="B126" i="1" s="1"/>
  <c r="G128" i="1"/>
  <c r="H127" i="1"/>
  <c r="J128" i="1"/>
  <c r="K127" i="1"/>
  <c r="L127" i="1" s="1"/>
  <c r="M127" i="1" s="1"/>
  <c r="E134" i="1"/>
  <c r="F135" i="1" s="1"/>
  <c r="O134" i="1"/>
  <c r="Q134" i="1" s="1"/>
  <c r="T128" i="1"/>
  <c r="A135" i="1"/>
  <c r="D135" i="1" s="1"/>
  <c r="R134" i="1"/>
  <c r="S134" i="1"/>
  <c r="C130" i="1"/>
  <c r="I137" i="1"/>
  <c r="N127" i="1" l="1"/>
  <c r="P127" i="1" s="1"/>
  <c r="B127" i="1" s="1"/>
  <c r="K128" i="1"/>
  <c r="L128" i="1" s="1"/>
  <c r="M128" i="1" s="1"/>
  <c r="J129" i="1"/>
  <c r="H128" i="1"/>
  <c r="G129" i="1"/>
  <c r="E135" i="1"/>
  <c r="F136" i="1" s="1"/>
  <c r="O135" i="1"/>
  <c r="Q135" i="1" s="1"/>
  <c r="T129" i="1"/>
  <c r="A136" i="1"/>
  <c r="D136" i="1" s="1"/>
  <c r="C131" i="1"/>
  <c r="I138" i="1"/>
  <c r="S135" i="1"/>
  <c r="R135" i="1"/>
  <c r="N128" i="1" l="1"/>
  <c r="P128" i="1" s="1"/>
  <c r="B128" i="1" s="1"/>
  <c r="G130" i="1"/>
  <c r="H129" i="1"/>
  <c r="J130" i="1"/>
  <c r="K129" i="1"/>
  <c r="L129" i="1" s="1"/>
  <c r="M129" i="1" s="1"/>
  <c r="E136" i="1"/>
  <c r="F137" i="1" s="1"/>
  <c r="O136" i="1"/>
  <c r="Q136" i="1" s="1"/>
  <c r="T130" i="1"/>
  <c r="R136" i="1"/>
  <c r="S136" i="1"/>
  <c r="I139" i="1"/>
  <c r="A137" i="1"/>
  <c r="D137" i="1" s="1"/>
  <c r="C132" i="1"/>
  <c r="N129" i="1" l="1"/>
  <c r="P129" i="1" s="1"/>
  <c r="B129" i="1" s="1"/>
  <c r="K130" i="1"/>
  <c r="L130" i="1" s="1"/>
  <c r="M130" i="1" s="1"/>
  <c r="J131" i="1"/>
  <c r="H130" i="1"/>
  <c r="G131" i="1"/>
  <c r="E137" i="1"/>
  <c r="F138" i="1" s="1"/>
  <c r="O137" i="1"/>
  <c r="Q137" i="1" s="1"/>
  <c r="T131" i="1"/>
  <c r="S137" i="1"/>
  <c r="R137" i="1"/>
  <c r="I140" i="1"/>
  <c r="C133" i="1"/>
  <c r="A138" i="1"/>
  <c r="D138" i="1" s="1"/>
  <c r="N130" i="1" l="1"/>
  <c r="P130" i="1" s="1"/>
  <c r="B130" i="1" s="1"/>
  <c r="G132" i="1"/>
  <c r="H131" i="1"/>
  <c r="J132" i="1"/>
  <c r="K131" i="1"/>
  <c r="L131" i="1" s="1"/>
  <c r="M131" i="1" s="1"/>
  <c r="E138" i="1"/>
  <c r="F139" i="1" s="1"/>
  <c r="O138" i="1"/>
  <c r="Q138" i="1" s="1"/>
  <c r="T132" i="1"/>
  <c r="A139" i="1"/>
  <c r="D139" i="1" s="1"/>
  <c r="C134" i="1"/>
  <c r="I141" i="1"/>
  <c r="S138" i="1"/>
  <c r="R138" i="1"/>
  <c r="N131" i="1" l="1"/>
  <c r="P131" i="1" s="1"/>
  <c r="B131" i="1" s="1"/>
  <c r="K132" i="1"/>
  <c r="L132" i="1" s="1"/>
  <c r="M132" i="1" s="1"/>
  <c r="J133" i="1"/>
  <c r="H132" i="1"/>
  <c r="G133" i="1"/>
  <c r="E139" i="1"/>
  <c r="F140" i="1" s="1"/>
  <c r="O139" i="1"/>
  <c r="Q139" i="1" s="1"/>
  <c r="T133" i="1"/>
  <c r="S139" i="1"/>
  <c r="R139" i="1"/>
  <c r="I142" i="1"/>
  <c r="A140" i="1"/>
  <c r="D140" i="1" s="1"/>
  <c r="C135" i="1"/>
  <c r="N132" i="1" l="1"/>
  <c r="P132" i="1" s="1"/>
  <c r="B132" i="1" s="1"/>
  <c r="G134" i="1"/>
  <c r="H133" i="1"/>
  <c r="J134" i="1"/>
  <c r="K133" i="1"/>
  <c r="L133" i="1" s="1"/>
  <c r="M133" i="1" s="1"/>
  <c r="E140" i="1"/>
  <c r="F141" i="1" s="1"/>
  <c r="O140" i="1"/>
  <c r="Q140" i="1" s="1"/>
  <c r="T134" i="1"/>
  <c r="C136" i="1"/>
  <c r="S140" i="1"/>
  <c r="R140" i="1"/>
  <c r="I143" i="1"/>
  <c r="A141" i="1"/>
  <c r="D141" i="1" s="1"/>
  <c r="N133" i="1" l="1"/>
  <c r="P133" i="1" s="1"/>
  <c r="B133" i="1" s="1"/>
  <c r="K134" i="1"/>
  <c r="L134" i="1" s="1"/>
  <c r="M134" i="1" s="1"/>
  <c r="J135" i="1"/>
  <c r="H134" i="1"/>
  <c r="G135" i="1"/>
  <c r="E141" i="1"/>
  <c r="F142" i="1" s="1"/>
  <c r="O141" i="1"/>
  <c r="Q141" i="1" s="1"/>
  <c r="T135" i="1"/>
  <c r="S141" i="1"/>
  <c r="R141" i="1"/>
  <c r="A142" i="1"/>
  <c r="D142" i="1" s="1"/>
  <c r="I144" i="1"/>
  <c r="C137" i="1"/>
  <c r="N134" i="1" l="1"/>
  <c r="P134" i="1" s="1"/>
  <c r="B134" i="1" s="1"/>
  <c r="G136" i="1"/>
  <c r="H135" i="1"/>
  <c r="K135" i="1"/>
  <c r="L135" i="1" s="1"/>
  <c r="M135" i="1" s="1"/>
  <c r="J136" i="1"/>
  <c r="E142" i="1"/>
  <c r="F143" i="1" s="1"/>
  <c r="O142" i="1"/>
  <c r="Q142" i="1" s="1"/>
  <c r="T136" i="1"/>
  <c r="C138" i="1"/>
  <c r="S142" i="1"/>
  <c r="R142" i="1"/>
  <c r="I145" i="1"/>
  <c r="A143" i="1"/>
  <c r="D143" i="1" s="1"/>
  <c r="N135" i="1" l="1"/>
  <c r="P135" i="1" s="1"/>
  <c r="B135" i="1" s="1"/>
  <c r="J137" i="1"/>
  <c r="K136" i="1"/>
  <c r="L136" i="1" s="1"/>
  <c r="M136" i="1" s="1"/>
  <c r="H136" i="1"/>
  <c r="G137" i="1"/>
  <c r="E143" i="1"/>
  <c r="F144" i="1" s="1"/>
  <c r="O143" i="1"/>
  <c r="Q143" i="1" s="1"/>
  <c r="T137" i="1"/>
  <c r="R143" i="1"/>
  <c r="S143" i="1"/>
  <c r="A144" i="1"/>
  <c r="D144" i="1" s="1"/>
  <c r="I146" i="1"/>
  <c r="C139" i="1"/>
  <c r="N136" i="1" l="1"/>
  <c r="P136" i="1" s="1"/>
  <c r="B136" i="1" s="1"/>
  <c r="G138" i="1"/>
  <c r="H137" i="1"/>
  <c r="K137" i="1"/>
  <c r="L137" i="1" s="1"/>
  <c r="M137" i="1" s="1"/>
  <c r="J138" i="1"/>
  <c r="E144" i="1"/>
  <c r="F145" i="1" s="1"/>
  <c r="O144" i="1"/>
  <c r="Q144" i="1" s="1"/>
  <c r="T138" i="1"/>
  <c r="S144" i="1"/>
  <c r="R144" i="1"/>
  <c r="A145" i="1"/>
  <c r="D145" i="1" s="1"/>
  <c r="C140" i="1"/>
  <c r="I147" i="1"/>
  <c r="N137" i="1" l="1"/>
  <c r="P137" i="1" s="1"/>
  <c r="B137" i="1" s="1"/>
  <c r="K138" i="1"/>
  <c r="L138" i="1" s="1"/>
  <c r="M138" i="1" s="1"/>
  <c r="J139" i="1"/>
  <c r="H138" i="1"/>
  <c r="G139" i="1"/>
  <c r="E145" i="1"/>
  <c r="F146" i="1" s="1"/>
  <c r="O145" i="1"/>
  <c r="Q145" i="1" s="1"/>
  <c r="T139" i="1"/>
  <c r="A146" i="1"/>
  <c r="D146" i="1" s="1"/>
  <c r="S145" i="1"/>
  <c r="R145" i="1"/>
  <c r="C141" i="1"/>
  <c r="I148" i="1"/>
  <c r="N138" i="1" l="1"/>
  <c r="P138" i="1" s="1"/>
  <c r="B138" i="1" s="1"/>
  <c r="G140" i="1"/>
  <c r="H139" i="1"/>
  <c r="J140" i="1"/>
  <c r="K139" i="1"/>
  <c r="L139" i="1" s="1"/>
  <c r="M139" i="1" s="1"/>
  <c r="E146" i="1"/>
  <c r="F147" i="1" s="1"/>
  <c r="O146" i="1"/>
  <c r="Q146" i="1" s="1"/>
  <c r="T140" i="1"/>
  <c r="S146" i="1"/>
  <c r="R146" i="1"/>
  <c r="A147" i="1"/>
  <c r="D147" i="1" s="1"/>
  <c r="I149" i="1"/>
  <c r="C142" i="1"/>
  <c r="N139" i="1" l="1"/>
  <c r="P139" i="1" s="1"/>
  <c r="B139" i="1" s="1"/>
  <c r="K140" i="1"/>
  <c r="L140" i="1" s="1"/>
  <c r="M140" i="1" s="1"/>
  <c r="J141" i="1"/>
  <c r="H140" i="1"/>
  <c r="G141" i="1"/>
  <c r="E147" i="1"/>
  <c r="F148" i="1" s="1"/>
  <c r="O147" i="1"/>
  <c r="Q147" i="1" s="1"/>
  <c r="T141" i="1"/>
  <c r="C143" i="1"/>
  <c r="A148" i="1"/>
  <c r="D148" i="1" s="1"/>
  <c r="S147" i="1"/>
  <c r="R147" i="1"/>
  <c r="I150" i="1"/>
  <c r="N140" i="1" l="1"/>
  <c r="P140" i="1" s="1"/>
  <c r="B140" i="1" s="1"/>
  <c r="G142" i="1"/>
  <c r="H141" i="1"/>
  <c r="J142" i="1"/>
  <c r="K141" i="1"/>
  <c r="L141" i="1" s="1"/>
  <c r="M141" i="1" s="1"/>
  <c r="E148" i="1"/>
  <c r="F149" i="1" s="1"/>
  <c r="O148" i="1"/>
  <c r="Q148" i="1" s="1"/>
  <c r="T142" i="1"/>
  <c r="A149" i="1"/>
  <c r="D149" i="1" s="1"/>
  <c r="I151" i="1"/>
  <c r="S148" i="1"/>
  <c r="R148" i="1"/>
  <c r="C144" i="1"/>
  <c r="N141" i="1" l="1"/>
  <c r="P141" i="1" s="1"/>
  <c r="B141" i="1" s="1"/>
  <c r="K142" i="1"/>
  <c r="L142" i="1" s="1"/>
  <c r="M142" i="1" s="1"/>
  <c r="J143" i="1"/>
  <c r="H142" i="1"/>
  <c r="G143" i="1"/>
  <c r="E149" i="1"/>
  <c r="F150" i="1" s="1"/>
  <c r="O149" i="1"/>
  <c r="Q149" i="1" s="1"/>
  <c r="T143" i="1"/>
  <c r="C145" i="1"/>
  <c r="I152" i="1"/>
  <c r="S149" i="1"/>
  <c r="R149" i="1"/>
  <c r="A150" i="1"/>
  <c r="D150" i="1" s="1"/>
  <c r="N142" i="1" l="1"/>
  <c r="P142" i="1" s="1"/>
  <c r="B142" i="1" s="1"/>
  <c r="G144" i="1"/>
  <c r="H143" i="1"/>
  <c r="J144" i="1"/>
  <c r="K143" i="1"/>
  <c r="L143" i="1" s="1"/>
  <c r="M143" i="1" s="1"/>
  <c r="E150" i="1"/>
  <c r="F151" i="1" s="1"/>
  <c r="O150" i="1"/>
  <c r="Q150" i="1" s="1"/>
  <c r="T144" i="1"/>
  <c r="I153" i="1"/>
  <c r="A151" i="1"/>
  <c r="D151" i="1" s="1"/>
  <c r="S150" i="1"/>
  <c r="R150" i="1"/>
  <c r="C146" i="1"/>
  <c r="N143" i="1" l="1"/>
  <c r="P143" i="1" s="1"/>
  <c r="B143" i="1" s="1"/>
  <c r="K144" i="1"/>
  <c r="L144" i="1" s="1"/>
  <c r="M144" i="1" s="1"/>
  <c r="J145" i="1"/>
  <c r="H144" i="1"/>
  <c r="G145" i="1"/>
  <c r="E151" i="1"/>
  <c r="F152" i="1" s="1"/>
  <c r="O151" i="1"/>
  <c r="Q151" i="1" s="1"/>
  <c r="T145" i="1"/>
  <c r="C147" i="1"/>
  <c r="S151" i="1"/>
  <c r="R151" i="1"/>
  <c r="A152" i="1"/>
  <c r="D152" i="1" s="1"/>
  <c r="I154" i="1"/>
  <c r="N144" i="1" l="1"/>
  <c r="P144" i="1" s="1"/>
  <c r="B144" i="1" s="1"/>
  <c r="G146" i="1"/>
  <c r="H145" i="1"/>
  <c r="J146" i="1"/>
  <c r="K145" i="1"/>
  <c r="L145" i="1" s="1"/>
  <c r="M145" i="1" s="1"/>
  <c r="E152" i="1"/>
  <c r="F153" i="1" s="1"/>
  <c r="O152" i="1"/>
  <c r="Q152" i="1" s="1"/>
  <c r="T146" i="1"/>
  <c r="A153" i="1"/>
  <c r="D153" i="1" s="1"/>
  <c r="S152" i="1"/>
  <c r="R152" i="1"/>
  <c r="I155" i="1"/>
  <c r="C148" i="1"/>
  <c r="N145" i="1" l="1"/>
  <c r="P145" i="1" s="1"/>
  <c r="B145" i="1" s="1"/>
  <c r="K146" i="1"/>
  <c r="L146" i="1" s="1"/>
  <c r="M146" i="1" s="1"/>
  <c r="J147" i="1"/>
  <c r="H146" i="1"/>
  <c r="G147" i="1"/>
  <c r="E153" i="1"/>
  <c r="F154" i="1" s="1"/>
  <c r="O153" i="1"/>
  <c r="Q153" i="1" s="1"/>
  <c r="T147" i="1"/>
  <c r="C149" i="1"/>
  <c r="S153" i="1"/>
  <c r="R153" i="1"/>
  <c r="I156" i="1"/>
  <c r="A154" i="1"/>
  <c r="D154" i="1" s="1"/>
  <c r="N146" i="1" l="1"/>
  <c r="P146" i="1" s="1"/>
  <c r="B146" i="1" s="1"/>
  <c r="G148" i="1"/>
  <c r="H147" i="1"/>
  <c r="J148" i="1"/>
  <c r="K147" i="1"/>
  <c r="L147" i="1" s="1"/>
  <c r="M147" i="1" s="1"/>
  <c r="E154" i="1"/>
  <c r="F155" i="1" s="1"/>
  <c r="O154" i="1"/>
  <c r="Q154" i="1" s="1"/>
  <c r="T148" i="1"/>
  <c r="I157" i="1"/>
  <c r="A155" i="1"/>
  <c r="D155" i="1" s="1"/>
  <c r="S154" i="1"/>
  <c r="R154" i="1"/>
  <c r="C150" i="1"/>
  <c r="N147" i="1" l="1"/>
  <c r="P147" i="1" s="1"/>
  <c r="B147" i="1" s="1"/>
  <c r="K148" i="1"/>
  <c r="L148" i="1" s="1"/>
  <c r="M148" i="1" s="1"/>
  <c r="J149" i="1"/>
  <c r="H148" i="1"/>
  <c r="G149" i="1"/>
  <c r="G155" i="1"/>
  <c r="E155" i="1"/>
  <c r="F156" i="1" s="1"/>
  <c r="O155" i="1"/>
  <c r="Q155" i="1" s="1"/>
  <c r="T149" i="1"/>
  <c r="C151" i="1"/>
  <c r="S155" i="1"/>
  <c r="R155" i="1"/>
  <c r="A156" i="1"/>
  <c r="D156" i="1" s="1"/>
  <c r="I158" i="1"/>
  <c r="N148" i="1" l="1"/>
  <c r="P148" i="1" s="1"/>
  <c r="B148" i="1" s="1"/>
  <c r="G150" i="1"/>
  <c r="H149" i="1"/>
  <c r="J150" i="1"/>
  <c r="K149" i="1"/>
  <c r="L149" i="1" s="1"/>
  <c r="M149" i="1" s="1"/>
  <c r="G156" i="1"/>
  <c r="H156" i="1" s="1"/>
  <c r="H155" i="1"/>
  <c r="E156" i="1"/>
  <c r="F157" i="1" s="1"/>
  <c r="O156" i="1"/>
  <c r="Q156" i="1" s="1"/>
  <c r="T150" i="1"/>
  <c r="I159" i="1"/>
  <c r="A157" i="1"/>
  <c r="D157" i="1" s="1"/>
  <c r="S156" i="1"/>
  <c r="R156" i="1"/>
  <c r="C152" i="1"/>
  <c r="N149" i="1" l="1"/>
  <c r="P149" i="1" s="1"/>
  <c r="B149" i="1" s="1"/>
  <c r="K150" i="1"/>
  <c r="L150" i="1" s="1"/>
  <c r="M150" i="1" s="1"/>
  <c r="J151" i="1"/>
  <c r="H150" i="1"/>
  <c r="G151" i="1"/>
  <c r="G157" i="1"/>
  <c r="E157" i="1"/>
  <c r="F158" i="1" s="1"/>
  <c r="O157" i="1"/>
  <c r="Q157" i="1" s="1"/>
  <c r="T151" i="1"/>
  <c r="C153" i="1"/>
  <c r="S157" i="1"/>
  <c r="R157" i="1"/>
  <c r="I160" i="1"/>
  <c r="A158" i="1"/>
  <c r="D158" i="1" s="1"/>
  <c r="N150" i="1" l="1"/>
  <c r="P150" i="1" s="1"/>
  <c r="B150" i="1" s="1"/>
  <c r="G152" i="1"/>
  <c r="H151" i="1"/>
  <c r="J152" i="1"/>
  <c r="K151" i="1"/>
  <c r="L151" i="1" s="1"/>
  <c r="M151" i="1" s="1"/>
  <c r="G158" i="1"/>
  <c r="H158" i="1" s="1"/>
  <c r="H157" i="1"/>
  <c r="E158" i="1"/>
  <c r="F159" i="1" s="1"/>
  <c r="O158" i="1"/>
  <c r="Q158" i="1" s="1"/>
  <c r="T152" i="1"/>
  <c r="I161" i="1"/>
  <c r="S158" i="1"/>
  <c r="R158" i="1"/>
  <c r="A159" i="1"/>
  <c r="D159" i="1" s="1"/>
  <c r="C154" i="1"/>
  <c r="N151" i="1" l="1"/>
  <c r="P151" i="1" s="1"/>
  <c r="B151" i="1" s="1"/>
  <c r="K152" i="1"/>
  <c r="L152" i="1" s="1"/>
  <c r="M152" i="1" s="1"/>
  <c r="J153" i="1"/>
  <c r="H152" i="1"/>
  <c r="G153" i="1"/>
  <c r="G159" i="1"/>
  <c r="J155" i="1"/>
  <c r="E159" i="1"/>
  <c r="F160" i="1" s="1"/>
  <c r="O159" i="1"/>
  <c r="Q159" i="1" s="1"/>
  <c r="T153" i="1"/>
  <c r="C155" i="1"/>
  <c r="A160" i="1"/>
  <c r="D160" i="1" s="1"/>
  <c r="I162" i="1"/>
  <c r="S159" i="1"/>
  <c r="R159" i="1"/>
  <c r="N152" i="1" l="1"/>
  <c r="P152" i="1" s="1"/>
  <c r="B152" i="1" s="1"/>
  <c r="G154" i="1"/>
  <c r="H154" i="1" s="1"/>
  <c r="H153" i="1"/>
  <c r="J154" i="1"/>
  <c r="K154" i="1" s="1"/>
  <c r="K153" i="1"/>
  <c r="L153" i="1" s="1"/>
  <c r="M153" i="1" s="1"/>
  <c r="G160" i="1"/>
  <c r="H160" i="1" s="1"/>
  <c r="H159" i="1"/>
  <c r="K155" i="1"/>
  <c r="J156" i="1"/>
  <c r="E160" i="1"/>
  <c r="F161" i="1" s="1"/>
  <c r="O160" i="1"/>
  <c r="Q160" i="1" s="1"/>
  <c r="S160" i="1"/>
  <c r="R160" i="1"/>
  <c r="A161" i="1"/>
  <c r="D161" i="1" s="1"/>
  <c r="I163" i="1"/>
  <c r="C156" i="1"/>
  <c r="N153" i="1" l="1"/>
  <c r="P153" i="1" s="1"/>
  <c r="B153" i="1" s="1"/>
  <c r="L154" i="1"/>
  <c r="M154" i="1" s="1"/>
  <c r="N154" i="1" s="1"/>
  <c r="P154" i="1" s="1"/>
  <c r="L155" i="1"/>
  <c r="M155" i="1" s="1"/>
  <c r="N155" i="1" s="1"/>
  <c r="P155" i="1" s="1"/>
  <c r="B155" i="1" s="1"/>
  <c r="G161" i="1"/>
  <c r="K156" i="1"/>
  <c r="L156" i="1" s="1"/>
  <c r="M156" i="1" s="1"/>
  <c r="N156" i="1" s="1"/>
  <c r="P156" i="1" s="1"/>
  <c r="B156" i="1" s="1"/>
  <c r="J157" i="1"/>
  <c r="E161" i="1"/>
  <c r="F162" i="1" s="1"/>
  <c r="O161" i="1"/>
  <c r="Q161" i="1" s="1"/>
  <c r="T155" i="1"/>
  <c r="I164" i="1"/>
  <c r="C157" i="1"/>
  <c r="R161" i="1"/>
  <c r="S161" i="1"/>
  <c r="A162" i="1"/>
  <c r="D162" i="1" s="1"/>
  <c r="B154" i="1" l="1"/>
  <c r="T154" i="1"/>
  <c r="G162" i="1"/>
  <c r="H162" i="1" s="1"/>
  <c r="H161" i="1"/>
  <c r="K157" i="1"/>
  <c r="L157" i="1" s="1"/>
  <c r="M157" i="1" s="1"/>
  <c r="N157" i="1" s="1"/>
  <c r="P157" i="1" s="1"/>
  <c r="B157" i="1" s="1"/>
  <c r="J158" i="1"/>
  <c r="E162" i="1"/>
  <c r="F163" i="1" s="1"/>
  <c r="O162" i="1"/>
  <c r="Q162" i="1" s="1"/>
  <c r="T156" i="1"/>
  <c r="A163" i="1"/>
  <c r="D163" i="1" s="1"/>
  <c r="C158" i="1"/>
  <c r="S162" i="1"/>
  <c r="R162" i="1"/>
  <c r="I165" i="1"/>
  <c r="G163" i="1" l="1"/>
  <c r="K158" i="1"/>
  <c r="L158" i="1" s="1"/>
  <c r="M158" i="1" s="1"/>
  <c r="N158" i="1" s="1"/>
  <c r="P158" i="1" s="1"/>
  <c r="B158" i="1" s="1"/>
  <c r="J159" i="1"/>
  <c r="E163" i="1"/>
  <c r="F164" i="1" s="1"/>
  <c r="O163" i="1"/>
  <c r="Q163" i="1" s="1"/>
  <c r="T157" i="1"/>
  <c r="I166" i="1"/>
  <c r="C159" i="1"/>
  <c r="S163" i="1"/>
  <c r="R163" i="1"/>
  <c r="A164" i="1"/>
  <c r="D164" i="1" s="1"/>
  <c r="G164" i="1" l="1"/>
  <c r="H164" i="1" s="1"/>
  <c r="H163" i="1"/>
  <c r="K159" i="1"/>
  <c r="L159" i="1" s="1"/>
  <c r="M159" i="1" s="1"/>
  <c r="N159" i="1" s="1"/>
  <c r="P159" i="1" s="1"/>
  <c r="B159" i="1" s="1"/>
  <c r="J160" i="1"/>
  <c r="E164" i="1"/>
  <c r="F165" i="1" s="1"/>
  <c r="O164" i="1"/>
  <c r="Q164" i="1" s="1"/>
  <c r="T158" i="1"/>
  <c r="S164" i="1"/>
  <c r="R164" i="1"/>
  <c r="I167" i="1"/>
  <c r="A165" i="1"/>
  <c r="D165" i="1" s="1"/>
  <c r="C160" i="1"/>
  <c r="G165" i="1" l="1"/>
  <c r="K160" i="1"/>
  <c r="L160" i="1" s="1"/>
  <c r="M160" i="1" s="1"/>
  <c r="N160" i="1" s="1"/>
  <c r="P160" i="1" s="1"/>
  <c r="B160" i="1" s="1"/>
  <c r="J161" i="1"/>
  <c r="E165" i="1"/>
  <c r="F166" i="1" s="1"/>
  <c r="O165" i="1"/>
  <c r="Q165" i="1" s="1"/>
  <c r="T159" i="1"/>
  <c r="S165" i="1"/>
  <c r="R165" i="1"/>
  <c r="C161" i="1"/>
  <c r="A166" i="1"/>
  <c r="D166" i="1" s="1"/>
  <c r="I168" i="1"/>
  <c r="G166" i="1" l="1"/>
  <c r="H166" i="1" s="1"/>
  <c r="H165" i="1"/>
  <c r="K161" i="1"/>
  <c r="L161" i="1" s="1"/>
  <c r="M161" i="1" s="1"/>
  <c r="N161" i="1" s="1"/>
  <c r="P161" i="1" s="1"/>
  <c r="B161" i="1" s="1"/>
  <c r="J162" i="1"/>
  <c r="E166" i="1"/>
  <c r="F167" i="1" s="1"/>
  <c r="O166" i="1"/>
  <c r="Q166" i="1" s="1"/>
  <c r="T160" i="1"/>
  <c r="A167" i="1"/>
  <c r="D167" i="1" s="1"/>
  <c r="C162" i="1"/>
  <c r="R166" i="1"/>
  <c r="S166" i="1"/>
  <c r="I169" i="1"/>
  <c r="G167" i="1" l="1"/>
  <c r="K162" i="1"/>
  <c r="L162" i="1" s="1"/>
  <c r="M162" i="1" s="1"/>
  <c r="N162" i="1" s="1"/>
  <c r="P162" i="1" s="1"/>
  <c r="B162" i="1" s="1"/>
  <c r="J163" i="1"/>
  <c r="E167" i="1"/>
  <c r="F168" i="1" s="1"/>
  <c r="O167" i="1"/>
  <c r="Q167" i="1" s="1"/>
  <c r="T161" i="1"/>
  <c r="S167" i="1"/>
  <c r="R167" i="1"/>
  <c r="C163" i="1"/>
  <c r="A168" i="1"/>
  <c r="D168" i="1" s="1"/>
  <c r="I170" i="1"/>
  <c r="G168" i="1" l="1"/>
  <c r="H168" i="1" s="1"/>
  <c r="H167" i="1"/>
  <c r="K163" i="1"/>
  <c r="L163" i="1" s="1"/>
  <c r="M163" i="1" s="1"/>
  <c r="N163" i="1" s="1"/>
  <c r="P163" i="1" s="1"/>
  <c r="B163" i="1" s="1"/>
  <c r="J164" i="1"/>
  <c r="E168" i="1"/>
  <c r="F169" i="1" s="1"/>
  <c r="O168" i="1"/>
  <c r="Q168" i="1" s="1"/>
  <c r="T162" i="1"/>
  <c r="I171" i="1"/>
  <c r="A169" i="1"/>
  <c r="D169" i="1" s="1"/>
  <c r="R168" i="1"/>
  <c r="S168" i="1"/>
  <c r="C164" i="1"/>
  <c r="G169" i="1" l="1"/>
  <c r="K164" i="1"/>
  <c r="L164" i="1" s="1"/>
  <c r="M164" i="1" s="1"/>
  <c r="N164" i="1" s="1"/>
  <c r="P164" i="1" s="1"/>
  <c r="B164" i="1" s="1"/>
  <c r="J165" i="1"/>
  <c r="E169" i="1"/>
  <c r="F170" i="1" s="1"/>
  <c r="O169" i="1"/>
  <c r="Q169" i="1" s="1"/>
  <c r="T163" i="1"/>
  <c r="C165" i="1"/>
  <c r="S169" i="1"/>
  <c r="R169" i="1"/>
  <c r="I172" i="1"/>
  <c r="A170" i="1"/>
  <c r="D170" i="1" s="1"/>
  <c r="G170" i="1" l="1"/>
  <c r="H170" i="1" s="1"/>
  <c r="H169" i="1"/>
  <c r="K165" i="1"/>
  <c r="L165" i="1" s="1"/>
  <c r="M165" i="1" s="1"/>
  <c r="N165" i="1" s="1"/>
  <c r="P165" i="1" s="1"/>
  <c r="B165" i="1" s="1"/>
  <c r="J166" i="1"/>
  <c r="E170" i="1"/>
  <c r="F171" i="1" s="1"/>
  <c r="O170" i="1"/>
  <c r="Q170" i="1" s="1"/>
  <c r="T164" i="1"/>
  <c r="I173" i="1"/>
  <c r="R170" i="1"/>
  <c r="S170" i="1"/>
  <c r="C166" i="1"/>
  <c r="A171" i="1"/>
  <c r="D171" i="1" s="1"/>
  <c r="G171" i="1" l="1"/>
  <c r="K166" i="1"/>
  <c r="L166" i="1" s="1"/>
  <c r="M166" i="1" s="1"/>
  <c r="N166" i="1" s="1"/>
  <c r="P166" i="1" s="1"/>
  <c r="B166" i="1" s="1"/>
  <c r="J167" i="1"/>
  <c r="E171" i="1"/>
  <c r="F172" i="1" s="1"/>
  <c r="O171" i="1"/>
  <c r="Q171" i="1" s="1"/>
  <c r="T165" i="1"/>
  <c r="S171" i="1"/>
  <c r="R171" i="1"/>
  <c r="A172" i="1"/>
  <c r="D172" i="1" s="1"/>
  <c r="C167" i="1"/>
  <c r="I174" i="1"/>
  <c r="G172" i="1" l="1"/>
  <c r="H172" i="1" s="1"/>
  <c r="H171" i="1"/>
  <c r="K167" i="1"/>
  <c r="L167" i="1" s="1"/>
  <c r="M167" i="1" s="1"/>
  <c r="N167" i="1" s="1"/>
  <c r="P167" i="1" s="1"/>
  <c r="B167" i="1" s="1"/>
  <c r="J168" i="1"/>
  <c r="E172" i="1"/>
  <c r="F173" i="1" s="1"/>
  <c r="O172" i="1"/>
  <c r="Q172" i="1" s="1"/>
  <c r="T166" i="1"/>
  <c r="R172" i="1"/>
  <c r="S172" i="1"/>
  <c r="A173" i="1"/>
  <c r="D173" i="1" s="1"/>
  <c r="I175" i="1"/>
  <c r="C168" i="1"/>
  <c r="G173" i="1" l="1"/>
  <c r="K168" i="1"/>
  <c r="L168" i="1" s="1"/>
  <c r="M168" i="1" s="1"/>
  <c r="N168" i="1" s="1"/>
  <c r="P168" i="1" s="1"/>
  <c r="B168" i="1" s="1"/>
  <c r="J169" i="1"/>
  <c r="E173" i="1"/>
  <c r="F174" i="1" s="1"/>
  <c r="O173" i="1"/>
  <c r="Q173" i="1" s="1"/>
  <c r="T167" i="1"/>
  <c r="C169" i="1"/>
  <c r="S173" i="1"/>
  <c r="R173" i="1"/>
  <c r="I176" i="1"/>
  <c r="A174" i="1"/>
  <c r="D174" i="1" s="1"/>
  <c r="G174" i="1" l="1"/>
  <c r="H174" i="1" s="1"/>
  <c r="H173" i="1"/>
  <c r="K169" i="1"/>
  <c r="L169" i="1" s="1"/>
  <c r="M169" i="1" s="1"/>
  <c r="N169" i="1" s="1"/>
  <c r="P169" i="1" s="1"/>
  <c r="B169" i="1" s="1"/>
  <c r="J170" i="1"/>
  <c r="E174" i="1"/>
  <c r="F175" i="1" s="1"/>
  <c r="O174" i="1"/>
  <c r="Q174" i="1" s="1"/>
  <c r="T168" i="1"/>
  <c r="I177" i="1"/>
  <c r="R174" i="1"/>
  <c r="S174" i="1"/>
  <c r="C170" i="1"/>
  <c r="A175" i="1"/>
  <c r="D175" i="1" s="1"/>
  <c r="G175" i="1" l="1"/>
  <c r="K170" i="1"/>
  <c r="L170" i="1" s="1"/>
  <c r="M170" i="1" s="1"/>
  <c r="N170" i="1" s="1"/>
  <c r="P170" i="1" s="1"/>
  <c r="B170" i="1" s="1"/>
  <c r="J171" i="1"/>
  <c r="E175" i="1"/>
  <c r="F176" i="1" s="1"/>
  <c r="O175" i="1"/>
  <c r="Q175" i="1" s="1"/>
  <c r="T169" i="1"/>
  <c r="A176" i="1"/>
  <c r="D176" i="1" s="1"/>
  <c r="C171" i="1"/>
  <c r="I178" i="1"/>
  <c r="S175" i="1"/>
  <c r="R175" i="1"/>
  <c r="G176" i="1" l="1"/>
  <c r="H176" i="1" s="1"/>
  <c r="H175" i="1"/>
  <c r="K171" i="1"/>
  <c r="L171" i="1" s="1"/>
  <c r="M171" i="1" s="1"/>
  <c r="N171" i="1" s="1"/>
  <c r="P171" i="1" s="1"/>
  <c r="B171" i="1" s="1"/>
  <c r="J172" i="1"/>
  <c r="E176" i="1"/>
  <c r="F177" i="1" s="1"/>
  <c r="O176" i="1"/>
  <c r="Q176" i="1" s="1"/>
  <c r="T170" i="1"/>
  <c r="C172" i="1"/>
  <c r="R176" i="1"/>
  <c r="S176" i="1"/>
  <c r="I179" i="1"/>
  <c r="A177" i="1"/>
  <c r="D177" i="1" s="1"/>
  <c r="G177" i="1" l="1"/>
  <c r="K172" i="1"/>
  <c r="L172" i="1" s="1"/>
  <c r="M172" i="1" s="1"/>
  <c r="N172" i="1" s="1"/>
  <c r="P172" i="1" s="1"/>
  <c r="B172" i="1" s="1"/>
  <c r="J173" i="1"/>
  <c r="E177" i="1"/>
  <c r="F178" i="1" s="1"/>
  <c r="O177" i="1"/>
  <c r="Q177" i="1" s="1"/>
  <c r="T171" i="1"/>
  <c r="A178" i="1"/>
  <c r="D178" i="1" s="1"/>
  <c r="C173" i="1"/>
  <c r="S177" i="1"/>
  <c r="R177" i="1"/>
  <c r="I180" i="1"/>
  <c r="G178" i="1" l="1"/>
  <c r="H178" i="1" s="1"/>
  <c r="H177" i="1"/>
  <c r="K173" i="1"/>
  <c r="L173" i="1" s="1"/>
  <c r="M173" i="1" s="1"/>
  <c r="N173" i="1" s="1"/>
  <c r="P173" i="1" s="1"/>
  <c r="B173" i="1" s="1"/>
  <c r="J174" i="1"/>
  <c r="E178" i="1"/>
  <c r="F179" i="1" s="1"/>
  <c r="O178" i="1"/>
  <c r="Q178" i="1" s="1"/>
  <c r="T172" i="1"/>
  <c r="C174" i="1"/>
  <c r="R178" i="1"/>
  <c r="S178" i="1"/>
  <c r="A179" i="1"/>
  <c r="D179" i="1" s="1"/>
  <c r="I181" i="1"/>
  <c r="G179" i="1" l="1"/>
  <c r="K174" i="1"/>
  <c r="L174" i="1" s="1"/>
  <c r="M174" i="1" s="1"/>
  <c r="N174" i="1" s="1"/>
  <c r="P174" i="1" s="1"/>
  <c r="B174" i="1" s="1"/>
  <c r="J175" i="1"/>
  <c r="E179" i="1"/>
  <c r="F180" i="1" s="1"/>
  <c r="O179" i="1"/>
  <c r="Q179" i="1" s="1"/>
  <c r="T173" i="1"/>
  <c r="I182" i="1"/>
  <c r="A180" i="1"/>
  <c r="D180" i="1" s="1"/>
  <c r="C175" i="1"/>
  <c r="S179" i="1"/>
  <c r="R179" i="1"/>
  <c r="G180" i="1" l="1"/>
  <c r="H180" i="1" s="1"/>
  <c r="H179" i="1"/>
  <c r="K175" i="1"/>
  <c r="L175" i="1" s="1"/>
  <c r="M175" i="1" s="1"/>
  <c r="N175" i="1" s="1"/>
  <c r="P175" i="1" s="1"/>
  <c r="B175" i="1" s="1"/>
  <c r="J176" i="1"/>
  <c r="E180" i="1"/>
  <c r="F181" i="1" s="1"/>
  <c r="O180" i="1"/>
  <c r="Q180" i="1" s="1"/>
  <c r="T174" i="1"/>
  <c r="A181" i="1"/>
  <c r="D181" i="1" s="1"/>
  <c r="C176" i="1"/>
  <c r="R180" i="1"/>
  <c r="S180" i="1"/>
  <c r="I183" i="1"/>
  <c r="G181" i="1" l="1"/>
  <c r="K176" i="1"/>
  <c r="L176" i="1" s="1"/>
  <c r="M176" i="1" s="1"/>
  <c r="N176" i="1" s="1"/>
  <c r="P176" i="1" s="1"/>
  <c r="B176" i="1" s="1"/>
  <c r="J177" i="1"/>
  <c r="E181" i="1"/>
  <c r="F182" i="1" s="1"/>
  <c r="O181" i="1"/>
  <c r="Q181" i="1" s="1"/>
  <c r="T175" i="1"/>
  <c r="C177" i="1"/>
  <c r="S181" i="1"/>
  <c r="R181" i="1"/>
  <c r="I184" i="1"/>
  <c r="A182" i="1"/>
  <c r="D182" i="1" s="1"/>
  <c r="G182" i="1" l="1"/>
  <c r="H182" i="1" s="1"/>
  <c r="H181" i="1"/>
  <c r="K177" i="1"/>
  <c r="L177" i="1" s="1"/>
  <c r="M177" i="1" s="1"/>
  <c r="N177" i="1" s="1"/>
  <c r="P177" i="1" s="1"/>
  <c r="B177" i="1" s="1"/>
  <c r="J178" i="1"/>
  <c r="E182" i="1"/>
  <c r="F183" i="1" s="1"/>
  <c r="O182" i="1"/>
  <c r="Q182" i="1" s="1"/>
  <c r="T176" i="1"/>
  <c r="A183" i="1"/>
  <c r="D183" i="1" s="1"/>
  <c r="I185" i="1"/>
  <c r="S182" i="1"/>
  <c r="R182" i="1"/>
  <c r="C178" i="1"/>
  <c r="G183" i="1" l="1"/>
  <c r="K178" i="1"/>
  <c r="L178" i="1" s="1"/>
  <c r="M178" i="1" s="1"/>
  <c r="N178" i="1" s="1"/>
  <c r="P178" i="1" s="1"/>
  <c r="B178" i="1" s="1"/>
  <c r="J179" i="1"/>
  <c r="E183" i="1"/>
  <c r="F184" i="1" s="1"/>
  <c r="O183" i="1"/>
  <c r="Q183" i="1" s="1"/>
  <c r="T177" i="1"/>
  <c r="C179" i="1"/>
  <c r="S183" i="1"/>
  <c r="R183" i="1"/>
  <c r="I186" i="1"/>
  <c r="A184" i="1"/>
  <c r="D184" i="1" s="1"/>
  <c r="G184" i="1" l="1"/>
  <c r="H184" i="1" s="1"/>
  <c r="H183" i="1"/>
  <c r="K179" i="1"/>
  <c r="L179" i="1" s="1"/>
  <c r="M179" i="1" s="1"/>
  <c r="N179" i="1" s="1"/>
  <c r="P179" i="1" s="1"/>
  <c r="B179" i="1" s="1"/>
  <c r="J180" i="1"/>
  <c r="E184" i="1"/>
  <c r="F185" i="1" s="1"/>
  <c r="O184" i="1"/>
  <c r="Q184" i="1" s="1"/>
  <c r="T178" i="1"/>
  <c r="A185" i="1"/>
  <c r="D185" i="1" s="1"/>
  <c r="I187" i="1"/>
  <c r="S184" i="1"/>
  <c r="R184" i="1"/>
  <c r="C180" i="1"/>
  <c r="G185" i="1" l="1"/>
  <c r="K180" i="1"/>
  <c r="L180" i="1" s="1"/>
  <c r="M180" i="1" s="1"/>
  <c r="N180" i="1" s="1"/>
  <c r="P180" i="1" s="1"/>
  <c r="B180" i="1" s="1"/>
  <c r="J181" i="1"/>
  <c r="E185" i="1"/>
  <c r="F186" i="1" s="1"/>
  <c r="O185" i="1"/>
  <c r="Q185" i="1" s="1"/>
  <c r="T179" i="1"/>
  <c r="C181" i="1"/>
  <c r="I188" i="1"/>
  <c r="A186" i="1"/>
  <c r="D186" i="1" s="1"/>
  <c r="S185" i="1"/>
  <c r="R185" i="1"/>
  <c r="G186" i="1" l="1"/>
  <c r="H186" i="1" s="1"/>
  <c r="H185" i="1"/>
  <c r="K181" i="1"/>
  <c r="L181" i="1" s="1"/>
  <c r="M181" i="1" s="1"/>
  <c r="N181" i="1" s="1"/>
  <c r="P181" i="1" s="1"/>
  <c r="B181" i="1" s="1"/>
  <c r="J182" i="1"/>
  <c r="E186" i="1"/>
  <c r="F187" i="1" s="1"/>
  <c r="O186" i="1"/>
  <c r="Q186" i="1" s="1"/>
  <c r="T180" i="1"/>
  <c r="S186" i="1"/>
  <c r="R186" i="1"/>
  <c r="A187" i="1"/>
  <c r="D187" i="1" s="1"/>
  <c r="I189" i="1"/>
  <c r="C182" i="1"/>
  <c r="G187" i="1" l="1"/>
  <c r="K182" i="1"/>
  <c r="L182" i="1" s="1"/>
  <c r="M182" i="1" s="1"/>
  <c r="N182" i="1" s="1"/>
  <c r="P182" i="1" s="1"/>
  <c r="B182" i="1" s="1"/>
  <c r="J183" i="1"/>
  <c r="E187" i="1"/>
  <c r="F188" i="1" s="1"/>
  <c r="O187" i="1"/>
  <c r="Q187" i="1" s="1"/>
  <c r="T181" i="1"/>
  <c r="C183" i="1"/>
  <c r="I190" i="1"/>
  <c r="A188" i="1"/>
  <c r="D188" i="1" s="1"/>
  <c r="R187" i="1"/>
  <c r="S187" i="1"/>
  <c r="G188" i="1" l="1"/>
  <c r="H188" i="1" s="1"/>
  <c r="H187" i="1"/>
  <c r="K183" i="1"/>
  <c r="L183" i="1" s="1"/>
  <c r="M183" i="1" s="1"/>
  <c r="N183" i="1" s="1"/>
  <c r="P183" i="1" s="1"/>
  <c r="B183" i="1" s="1"/>
  <c r="J184" i="1"/>
  <c r="E188" i="1"/>
  <c r="F189" i="1" s="1"/>
  <c r="O188" i="1"/>
  <c r="Q188" i="1" s="1"/>
  <c r="T182" i="1"/>
  <c r="S188" i="1"/>
  <c r="R188" i="1"/>
  <c r="A189" i="1"/>
  <c r="D189" i="1" s="1"/>
  <c r="I191" i="1"/>
  <c r="C184" i="1"/>
  <c r="G189" i="1" l="1"/>
  <c r="K184" i="1"/>
  <c r="L184" i="1" s="1"/>
  <c r="M184" i="1" s="1"/>
  <c r="N184" i="1" s="1"/>
  <c r="P184" i="1" s="1"/>
  <c r="B184" i="1" s="1"/>
  <c r="J185" i="1"/>
  <c r="E189" i="1"/>
  <c r="F190" i="1" s="1"/>
  <c r="O189" i="1"/>
  <c r="Q189" i="1" s="1"/>
  <c r="T183" i="1"/>
  <c r="S189" i="1"/>
  <c r="R189" i="1"/>
  <c r="C185" i="1"/>
  <c r="A190" i="1"/>
  <c r="D190" i="1" s="1"/>
  <c r="I192" i="1"/>
  <c r="G190" i="1" l="1"/>
  <c r="H190" i="1" s="1"/>
  <c r="H189" i="1"/>
  <c r="K185" i="1"/>
  <c r="L185" i="1" s="1"/>
  <c r="M185" i="1" s="1"/>
  <c r="N185" i="1" s="1"/>
  <c r="P185" i="1" s="1"/>
  <c r="B185" i="1" s="1"/>
  <c r="J186" i="1"/>
  <c r="E190" i="1"/>
  <c r="F191" i="1" s="1"/>
  <c r="O190" i="1"/>
  <c r="Q190" i="1" s="1"/>
  <c r="T184" i="1"/>
  <c r="A191" i="1"/>
  <c r="D191" i="1" s="1"/>
  <c r="C186" i="1"/>
  <c r="S190" i="1"/>
  <c r="R190" i="1"/>
  <c r="I193" i="1"/>
  <c r="G191" i="1" l="1"/>
  <c r="K186" i="1"/>
  <c r="L186" i="1" s="1"/>
  <c r="M186" i="1" s="1"/>
  <c r="N186" i="1" s="1"/>
  <c r="P186" i="1" s="1"/>
  <c r="B186" i="1" s="1"/>
  <c r="J187" i="1"/>
  <c r="E191" i="1"/>
  <c r="F192" i="1" s="1"/>
  <c r="O191" i="1"/>
  <c r="Q191" i="1" s="1"/>
  <c r="T185" i="1"/>
  <c r="A192" i="1"/>
  <c r="D192" i="1" s="1"/>
  <c r="S191" i="1"/>
  <c r="R191" i="1"/>
  <c r="I194" i="1"/>
  <c r="C187" i="1"/>
  <c r="G192" i="1" l="1"/>
  <c r="H192" i="1" s="1"/>
  <c r="H191" i="1"/>
  <c r="K187" i="1"/>
  <c r="L187" i="1" s="1"/>
  <c r="M187" i="1" s="1"/>
  <c r="N187" i="1" s="1"/>
  <c r="P187" i="1" s="1"/>
  <c r="B187" i="1" s="1"/>
  <c r="J188" i="1"/>
  <c r="E192" i="1"/>
  <c r="F193" i="1" s="1"/>
  <c r="O192" i="1"/>
  <c r="Q192" i="1" s="1"/>
  <c r="T186" i="1"/>
  <c r="C188" i="1"/>
  <c r="I195" i="1"/>
  <c r="S192" i="1"/>
  <c r="R192" i="1"/>
  <c r="A193" i="1"/>
  <c r="D193" i="1" s="1"/>
  <c r="G193" i="1" l="1"/>
  <c r="K188" i="1"/>
  <c r="L188" i="1" s="1"/>
  <c r="M188" i="1" s="1"/>
  <c r="N188" i="1" s="1"/>
  <c r="P188" i="1" s="1"/>
  <c r="B188" i="1" s="1"/>
  <c r="J189" i="1"/>
  <c r="E193" i="1"/>
  <c r="F194" i="1" s="1"/>
  <c r="O193" i="1"/>
  <c r="Q193" i="1" s="1"/>
  <c r="T187" i="1"/>
  <c r="S193" i="1"/>
  <c r="R193" i="1"/>
  <c r="C189" i="1"/>
  <c r="I196" i="1"/>
  <c r="A194" i="1"/>
  <c r="D194" i="1" s="1"/>
  <c r="G194" i="1" l="1"/>
  <c r="H194" i="1" s="1"/>
  <c r="H193" i="1"/>
  <c r="K189" i="1"/>
  <c r="L189" i="1" s="1"/>
  <c r="M189" i="1" s="1"/>
  <c r="N189" i="1" s="1"/>
  <c r="P189" i="1" s="1"/>
  <c r="B189" i="1" s="1"/>
  <c r="J190" i="1"/>
  <c r="E194" i="1"/>
  <c r="F195" i="1" s="1"/>
  <c r="O194" i="1"/>
  <c r="Q194" i="1" s="1"/>
  <c r="T188" i="1"/>
  <c r="I197" i="1"/>
  <c r="C190" i="1"/>
  <c r="S194" i="1"/>
  <c r="R194" i="1"/>
  <c r="A195" i="1"/>
  <c r="D195" i="1" s="1"/>
  <c r="G195" i="1" l="1"/>
  <c r="K190" i="1"/>
  <c r="L190" i="1" s="1"/>
  <c r="M190" i="1" s="1"/>
  <c r="N190" i="1" s="1"/>
  <c r="P190" i="1" s="1"/>
  <c r="B190" i="1" s="1"/>
  <c r="J191" i="1"/>
  <c r="E195" i="1"/>
  <c r="F196" i="1" s="1"/>
  <c r="O195" i="1"/>
  <c r="Q195" i="1" s="1"/>
  <c r="T189" i="1"/>
  <c r="A196" i="1"/>
  <c r="D196" i="1" s="1"/>
  <c r="C191" i="1"/>
  <c r="I198" i="1"/>
  <c r="S195" i="1"/>
  <c r="R195" i="1"/>
  <c r="G196" i="1" l="1"/>
  <c r="H196" i="1" s="1"/>
  <c r="H195" i="1"/>
  <c r="K191" i="1"/>
  <c r="L191" i="1" s="1"/>
  <c r="M191" i="1" s="1"/>
  <c r="N191" i="1" s="1"/>
  <c r="P191" i="1" s="1"/>
  <c r="B191" i="1" s="1"/>
  <c r="J192" i="1"/>
  <c r="E196" i="1"/>
  <c r="F197" i="1" s="1"/>
  <c r="O196" i="1"/>
  <c r="Q196" i="1" s="1"/>
  <c r="T190" i="1"/>
  <c r="C192" i="1"/>
  <c r="S196" i="1"/>
  <c r="R196" i="1"/>
  <c r="I199" i="1"/>
  <c r="A197" i="1"/>
  <c r="D197" i="1" s="1"/>
  <c r="G197" i="1" l="1"/>
  <c r="K192" i="1"/>
  <c r="L192" i="1" s="1"/>
  <c r="M192" i="1" s="1"/>
  <c r="N192" i="1" s="1"/>
  <c r="P192" i="1" s="1"/>
  <c r="B192" i="1" s="1"/>
  <c r="J193" i="1"/>
  <c r="E197" i="1"/>
  <c r="F198" i="1" s="1"/>
  <c r="O197" i="1"/>
  <c r="Q197" i="1" s="1"/>
  <c r="T191" i="1"/>
  <c r="A198" i="1"/>
  <c r="D198" i="1" s="1"/>
  <c r="I200" i="1"/>
  <c r="C193" i="1"/>
  <c r="S197" i="1"/>
  <c r="R197" i="1"/>
  <c r="G198" i="1" l="1"/>
  <c r="H198" i="1" s="1"/>
  <c r="H197" i="1"/>
  <c r="K193" i="1"/>
  <c r="L193" i="1" s="1"/>
  <c r="M193" i="1" s="1"/>
  <c r="N193" i="1" s="1"/>
  <c r="P193" i="1" s="1"/>
  <c r="B193" i="1" s="1"/>
  <c r="J194" i="1"/>
  <c r="E198" i="1"/>
  <c r="F199" i="1" s="1"/>
  <c r="O198" i="1"/>
  <c r="Q198" i="1" s="1"/>
  <c r="T192" i="1"/>
  <c r="I201" i="1"/>
  <c r="S198" i="1"/>
  <c r="R198" i="1"/>
  <c r="C194" i="1"/>
  <c r="A199" i="1"/>
  <c r="D199" i="1" s="1"/>
  <c r="G199" i="1" l="1"/>
  <c r="K194" i="1"/>
  <c r="L194" i="1" s="1"/>
  <c r="M194" i="1" s="1"/>
  <c r="N194" i="1" s="1"/>
  <c r="P194" i="1" s="1"/>
  <c r="J195" i="1"/>
  <c r="E199" i="1"/>
  <c r="F200" i="1" s="1"/>
  <c r="O199" i="1"/>
  <c r="Q199" i="1" s="1"/>
  <c r="T193" i="1"/>
  <c r="I202" i="1"/>
  <c r="C195" i="1"/>
  <c r="A200" i="1"/>
  <c r="D200" i="1" s="1"/>
  <c r="S199" i="1"/>
  <c r="R199" i="1"/>
  <c r="G200" i="1" l="1"/>
  <c r="H200" i="1" s="1"/>
  <c r="H199" i="1"/>
  <c r="B194" i="1"/>
  <c r="K195" i="1"/>
  <c r="L195" i="1" s="1"/>
  <c r="M195" i="1" s="1"/>
  <c r="N195" i="1" s="1"/>
  <c r="P195" i="1" s="1"/>
  <c r="B195" i="1" s="1"/>
  <c r="J196" i="1"/>
  <c r="E200" i="1"/>
  <c r="F201" i="1" s="1"/>
  <c r="O200" i="1"/>
  <c r="Q200" i="1" s="1"/>
  <c r="T194" i="1"/>
  <c r="A201" i="1"/>
  <c r="D201" i="1" s="1"/>
  <c r="C196" i="1"/>
  <c r="I203" i="1"/>
  <c r="S200" i="1"/>
  <c r="R200" i="1"/>
  <c r="G201" i="1" l="1"/>
  <c r="K196" i="1"/>
  <c r="L196" i="1" s="1"/>
  <c r="M196" i="1" s="1"/>
  <c r="N196" i="1" s="1"/>
  <c r="P196" i="1" s="1"/>
  <c r="B196" i="1" s="1"/>
  <c r="J197" i="1"/>
  <c r="E201" i="1"/>
  <c r="F202" i="1" s="1"/>
  <c r="O201" i="1"/>
  <c r="Q201" i="1" s="1"/>
  <c r="T195" i="1"/>
  <c r="C197" i="1"/>
  <c r="I204" i="1"/>
  <c r="A202" i="1"/>
  <c r="D202" i="1" s="1"/>
  <c r="S201" i="1"/>
  <c r="R201" i="1"/>
  <c r="G202" i="1" l="1"/>
  <c r="H202" i="1" s="1"/>
  <c r="H201" i="1"/>
  <c r="K197" i="1"/>
  <c r="L197" i="1" s="1"/>
  <c r="M197" i="1" s="1"/>
  <c r="N197" i="1" s="1"/>
  <c r="P197" i="1" s="1"/>
  <c r="B197" i="1" s="1"/>
  <c r="J198" i="1"/>
  <c r="E202" i="1"/>
  <c r="F203" i="1" s="1"/>
  <c r="O202" i="1"/>
  <c r="Q202" i="1" s="1"/>
  <c r="T196" i="1"/>
  <c r="I205" i="1"/>
  <c r="S202" i="1"/>
  <c r="R202" i="1"/>
  <c r="C198" i="1"/>
  <c r="A203" i="1"/>
  <c r="D203" i="1" s="1"/>
  <c r="G203" i="1" l="1"/>
  <c r="K198" i="1"/>
  <c r="L198" i="1" s="1"/>
  <c r="M198" i="1" s="1"/>
  <c r="N198" i="1" s="1"/>
  <c r="P198" i="1" s="1"/>
  <c r="B198" i="1" s="1"/>
  <c r="J199" i="1"/>
  <c r="E203" i="1"/>
  <c r="F204" i="1" s="1"/>
  <c r="O203" i="1"/>
  <c r="Q203" i="1" s="1"/>
  <c r="T197" i="1"/>
  <c r="C199" i="1"/>
  <c r="I206" i="1"/>
  <c r="A204" i="1"/>
  <c r="D204" i="1" s="1"/>
  <c r="S203" i="1"/>
  <c r="R203" i="1"/>
  <c r="G204" i="1" l="1"/>
  <c r="H204" i="1" s="1"/>
  <c r="H203" i="1"/>
  <c r="K199" i="1"/>
  <c r="L199" i="1" s="1"/>
  <c r="M199" i="1" s="1"/>
  <c r="N199" i="1" s="1"/>
  <c r="P199" i="1" s="1"/>
  <c r="B199" i="1" s="1"/>
  <c r="J200" i="1"/>
  <c r="E204" i="1"/>
  <c r="F205" i="1" s="1"/>
  <c r="O204" i="1"/>
  <c r="Q204" i="1" s="1"/>
  <c r="T198" i="1"/>
  <c r="A205" i="1"/>
  <c r="D205" i="1" s="1"/>
  <c r="R204" i="1"/>
  <c r="S204" i="1"/>
  <c r="I207" i="1"/>
  <c r="C200" i="1"/>
  <c r="G205" i="1" l="1"/>
  <c r="K200" i="1"/>
  <c r="L200" i="1" s="1"/>
  <c r="M200" i="1" s="1"/>
  <c r="N200" i="1" s="1"/>
  <c r="P200" i="1" s="1"/>
  <c r="B200" i="1" s="1"/>
  <c r="J201" i="1"/>
  <c r="E205" i="1"/>
  <c r="F206" i="1" s="1"/>
  <c r="O205" i="1"/>
  <c r="Q205" i="1" s="1"/>
  <c r="T199" i="1"/>
  <c r="C201" i="1"/>
  <c r="I208" i="1"/>
  <c r="A206" i="1"/>
  <c r="D206" i="1" s="1"/>
  <c r="S205" i="1"/>
  <c r="R205" i="1"/>
  <c r="G206" i="1" l="1"/>
  <c r="H206" i="1" s="1"/>
  <c r="H205" i="1"/>
  <c r="K201" i="1"/>
  <c r="L201" i="1" s="1"/>
  <c r="M201" i="1" s="1"/>
  <c r="N201" i="1" s="1"/>
  <c r="P201" i="1" s="1"/>
  <c r="B201" i="1" s="1"/>
  <c r="J202" i="1"/>
  <c r="E206" i="1"/>
  <c r="F207" i="1" s="1"/>
  <c r="O206" i="1"/>
  <c r="Q206" i="1" s="1"/>
  <c r="T200" i="1"/>
  <c r="A207" i="1"/>
  <c r="D207" i="1" s="1"/>
  <c r="S206" i="1"/>
  <c r="R206" i="1"/>
  <c r="I209" i="1"/>
  <c r="C202" i="1"/>
  <c r="G207" i="1" l="1"/>
  <c r="K202" i="1"/>
  <c r="L202" i="1" s="1"/>
  <c r="M202" i="1" s="1"/>
  <c r="N202" i="1" s="1"/>
  <c r="P202" i="1" s="1"/>
  <c r="B202" i="1" s="1"/>
  <c r="J203" i="1"/>
  <c r="E207" i="1"/>
  <c r="F208" i="1" s="1"/>
  <c r="O207" i="1"/>
  <c r="Q207" i="1" s="1"/>
  <c r="T201" i="1"/>
  <c r="R207" i="1"/>
  <c r="S207" i="1"/>
  <c r="C203" i="1"/>
  <c r="I210" i="1"/>
  <c r="A208" i="1"/>
  <c r="D208" i="1" s="1"/>
  <c r="G208" i="1" l="1"/>
  <c r="H208" i="1" s="1"/>
  <c r="H207" i="1"/>
  <c r="K203" i="1"/>
  <c r="L203" i="1" s="1"/>
  <c r="M203" i="1" s="1"/>
  <c r="N203" i="1" s="1"/>
  <c r="P203" i="1" s="1"/>
  <c r="B203" i="1" s="1"/>
  <c r="J204" i="1"/>
  <c r="E208" i="1"/>
  <c r="F209" i="1" s="1"/>
  <c r="O208" i="1"/>
  <c r="Q208" i="1" s="1"/>
  <c r="T202" i="1"/>
  <c r="C204" i="1"/>
  <c r="A209" i="1"/>
  <c r="D209" i="1" s="1"/>
  <c r="R208" i="1"/>
  <c r="S208" i="1"/>
  <c r="I211" i="1"/>
  <c r="G209" i="1" l="1"/>
  <c r="K204" i="1"/>
  <c r="L204" i="1" s="1"/>
  <c r="M204" i="1" s="1"/>
  <c r="N204" i="1" s="1"/>
  <c r="P204" i="1" s="1"/>
  <c r="B204" i="1" s="1"/>
  <c r="J205" i="1"/>
  <c r="E209" i="1"/>
  <c r="F210" i="1" s="1"/>
  <c r="O209" i="1"/>
  <c r="Q209" i="1" s="1"/>
  <c r="T203" i="1"/>
  <c r="I212" i="1"/>
  <c r="S209" i="1"/>
  <c r="R209" i="1"/>
  <c r="A210" i="1"/>
  <c r="D210" i="1" s="1"/>
  <c r="C205" i="1"/>
  <c r="G210" i="1" l="1"/>
  <c r="H210" i="1" s="1"/>
  <c r="H209" i="1"/>
  <c r="K205" i="1"/>
  <c r="L205" i="1" s="1"/>
  <c r="M205" i="1" s="1"/>
  <c r="N205" i="1" s="1"/>
  <c r="P205" i="1" s="1"/>
  <c r="B205" i="1" s="1"/>
  <c r="J206" i="1"/>
  <c r="E210" i="1"/>
  <c r="F211" i="1" s="1"/>
  <c r="O210" i="1"/>
  <c r="Q210" i="1" s="1"/>
  <c r="T204" i="1"/>
  <c r="C206" i="1"/>
  <c r="S210" i="1"/>
  <c r="R210" i="1"/>
  <c r="I213" i="1"/>
  <c r="A211" i="1"/>
  <c r="D211" i="1" s="1"/>
  <c r="G211" i="1" l="1"/>
  <c r="K206" i="1"/>
  <c r="L206" i="1" s="1"/>
  <c r="M206" i="1" s="1"/>
  <c r="N206" i="1" s="1"/>
  <c r="P206" i="1" s="1"/>
  <c r="B206" i="1" s="1"/>
  <c r="J207" i="1"/>
  <c r="E211" i="1"/>
  <c r="F212" i="1" s="1"/>
  <c r="O211" i="1"/>
  <c r="Q211" i="1" s="1"/>
  <c r="T205" i="1"/>
  <c r="R211" i="1"/>
  <c r="S211" i="1"/>
  <c r="A212" i="1"/>
  <c r="D212" i="1" s="1"/>
  <c r="I214" i="1"/>
  <c r="C207" i="1"/>
  <c r="G212" i="1" l="1"/>
  <c r="H212" i="1" s="1"/>
  <c r="H211" i="1"/>
  <c r="K207" i="1"/>
  <c r="L207" i="1" s="1"/>
  <c r="M207" i="1" s="1"/>
  <c r="N207" i="1" s="1"/>
  <c r="P207" i="1" s="1"/>
  <c r="B207" i="1" s="1"/>
  <c r="J208" i="1"/>
  <c r="E212" i="1"/>
  <c r="F213" i="1" s="1"/>
  <c r="O212" i="1"/>
  <c r="Q212" i="1" s="1"/>
  <c r="T206" i="1"/>
  <c r="C208" i="1"/>
  <c r="S212" i="1"/>
  <c r="R212" i="1"/>
  <c r="A213" i="1"/>
  <c r="D213" i="1" s="1"/>
  <c r="I215" i="1"/>
  <c r="G213" i="1" l="1"/>
  <c r="K208" i="1"/>
  <c r="L208" i="1" s="1"/>
  <c r="M208" i="1" s="1"/>
  <c r="N208" i="1" s="1"/>
  <c r="P208" i="1" s="1"/>
  <c r="B208" i="1" s="1"/>
  <c r="J209" i="1"/>
  <c r="E213" i="1"/>
  <c r="F214" i="1" s="1"/>
  <c r="O213" i="1"/>
  <c r="Q213" i="1" s="1"/>
  <c r="T207" i="1"/>
  <c r="A214" i="1"/>
  <c r="D214" i="1" s="1"/>
  <c r="C209" i="1"/>
  <c r="I216" i="1"/>
  <c r="R213" i="1"/>
  <c r="S213" i="1"/>
  <c r="G214" i="1" l="1"/>
  <c r="H214" i="1" s="1"/>
  <c r="H213" i="1"/>
  <c r="K209" i="1"/>
  <c r="L209" i="1" s="1"/>
  <c r="M209" i="1" s="1"/>
  <c r="N209" i="1" s="1"/>
  <c r="P209" i="1" s="1"/>
  <c r="B209" i="1" s="1"/>
  <c r="J210" i="1"/>
  <c r="E214" i="1"/>
  <c r="F215" i="1" s="1"/>
  <c r="O214" i="1"/>
  <c r="Q214" i="1" s="1"/>
  <c r="T208" i="1"/>
  <c r="S214" i="1"/>
  <c r="R214" i="1"/>
  <c r="I217" i="1"/>
  <c r="C210" i="1"/>
  <c r="A215" i="1"/>
  <c r="D215" i="1" s="1"/>
  <c r="G215" i="1" l="1"/>
  <c r="K210" i="1"/>
  <c r="L210" i="1" s="1"/>
  <c r="M210" i="1" s="1"/>
  <c r="N210" i="1" s="1"/>
  <c r="P210" i="1" s="1"/>
  <c r="B210" i="1" s="1"/>
  <c r="J211" i="1"/>
  <c r="E215" i="1"/>
  <c r="F216" i="1" s="1"/>
  <c r="O215" i="1"/>
  <c r="Q215" i="1" s="1"/>
  <c r="T209" i="1"/>
  <c r="R215" i="1"/>
  <c r="S215" i="1"/>
  <c r="A216" i="1"/>
  <c r="D216" i="1" s="1"/>
  <c r="I218" i="1"/>
  <c r="C211" i="1"/>
  <c r="G216" i="1" l="1"/>
  <c r="H216" i="1" s="1"/>
  <c r="H215" i="1"/>
  <c r="K211" i="1"/>
  <c r="L211" i="1" s="1"/>
  <c r="M211" i="1" s="1"/>
  <c r="N211" i="1" s="1"/>
  <c r="P211" i="1" s="1"/>
  <c r="B211" i="1" s="1"/>
  <c r="J212" i="1"/>
  <c r="E216" i="1"/>
  <c r="F217" i="1" s="1"/>
  <c r="O216" i="1"/>
  <c r="Q216" i="1" s="1"/>
  <c r="T210" i="1"/>
  <c r="I219" i="1"/>
  <c r="A217" i="1"/>
  <c r="D217" i="1" s="1"/>
  <c r="C212" i="1"/>
  <c r="S216" i="1"/>
  <c r="R216" i="1"/>
  <c r="G217" i="1" l="1"/>
  <c r="K212" i="1"/>
  <c r="L212" i="1" s="1"/>
  <c r="M212" i="1" s="1"/>
  <c r="N212" i="1" s="1"/>
  <c r="P212" i="1" s="1"/>
  <c r="B212" i="1" s="1"/>
  <c r="J213" i="1"/>
  <c r="E217" i="1"/>
  <c r="F218" i="1" s="1"/>
  <c r="O217" i="1"/>
  <c r="Q217" i="1" s="1"/>
  <c r="T211" i="1"/>
  <c r="C213" i="1"/>
  <c r="A218" i="1"/>
  <c r="D218" i="1" s="1"/>
  <c r="R217" i="1"/>
  <c r="S217" i="1"/>
  <c r="I220" i="1"/>
  <c r="G218" i="1" l="1"/>
  <c r="H218" i="1" s="1"/>
  <c r="H217" i="1"/>
  <c r="K213" i="1"/>
  <c r="L213" i="1" s="1"/>
  <c r="M213" i="1" s="1"/>
  <c r="N213" i="1" s="1"/>
  <c r="P213" i="1" s="1"/>
  <c r="B213" i="1" s="1"/>
  <c r="J214" i="1"/>
  <c r="E218" i="1"/>
  <c r="F219" i="1" s="1"/>
  <c r="O218" i="1"/>
  <c r="Q218" i="1" s="1"/>
  <c r="T212" i="1"/>
  <c r="A219" i="1"/>
  <c r="D219" i="1" s="1"/>
  <c r="C214" i="1"/>
  <c r="I221" i="1"/>
  <c r="S218" i="1"/>
  <c r="R218" i="1"/>
  <c r="G219" i="1" l="1"/>
  <c r="K214" i="1"/>
  <c r="L214" i="1" s="1"/>
  <c r="M214" i="1" s="1"/>
  <c r="N214" i="1" s="1"/>
  <c r="P214" i="1" s="1"/>
  <c r="B214" i="1" s="1"/>
  <c r="J215" i="1"/>
  <c r="E219" i="1"/>
  <c r="F220" i="1" s="1"/>
  <c r="O219" i="1"/>
  <c r="Q219" i="1" s="1"/>
  <c r="T213" i="1"/>
  <c r="C215" i="1"/>
  <c r="R219" i="1"/>
  <c r="S219" i="1"/>
  <c r="I222" i="1"/>
  <c r="A220" i="1"/>
  <c r="D220" i="1" s="1"/>
  <c r="G220" i="1" l="1"/>
  <c r="H220" i="1" s="1"/>
  <c r="H219" i="1"/>
  <c r="K215" i="1"/>
  <c r="L215" i="1" s="1"/>
  <c r="M215" i="1" s="1"/>
  <c r="N215" i="1" s="1"/>
  <c r="P215" i="1" s="1"/>
  <c r="B215" i="1" s="1"/>
  <c r="J216" i="1"/>
  <c r="E220" i="1"/>
  <c r="F221" i="1" s="1"/>
  <c r="O220" i="1"/>
  <c r="Q220" i="1" s="1"/>
  <c r="T214" i="1"/>
  <c r="A221" i="1"/>
  <c r="D221" i="1" s="1"/>
  <c r="S220" i="1"/>
  <c r="R220" i="1"/>
  <c r="I223" i="1"/>
  <c r="C216" i="1"/>
  <c r="G221" i="1" l="1"/>
  <c r="K216" i="1"/>
  <c r="L216" i="1" s="1"/>
  <c r="M216" i="1" s="1"/>
  <c r="N216" i="1" s="1"/>
  <c r="P216" i="1" s="1"/>
  <c r="B216" i="1" s="1"/>
  <c r="J217" i="1"/>
  <c r="E221" i="1"/>
  <c r="F222" i="1" s="1"/>
  <c r="O221" i="1"/>
  <c r="Q221" i="1" s="1"/>
  <c r="T215" i="1"/>
  <c r="C217" i="1"/>
  <c r="R221" i="1"/>
  <c r="S221" i="1"/>
  <c r="I224" i="1"/>
  <c r="A222" i="1"/>
  <c r="D222" i="1" s="1"/>
  <c r="G222" i="1" l="1"/>
  <c r="H222" i="1" s="1"/>
  <c r="H221" i="1"/>
  <c r="K217" i="1"/>
  <c r="L217" i="1" s="1"/>
  <c r="M217" i="1" s="1"/>
  <c r="N217" i="1" s="1"/>
  <c r="P217" i="1" s="1"/>
  <c r="B217" i="1" s="1"/>
  <c r="J218" i="1"/>
  <c r="E222" i="1"/>
  <c r="F223" i="1" s="1"/>
  <c r="O222" i="1"/>
  <c r="Q222" i="1" s="1"/>
  <c r="T216" i="1"/>
  <c r="S222" i="1"/>
  <c r="R222" i="1"/>
  <c r="I225" i="1"/>
  <c r="A223" i="1"/>
  <c r="D223" i="1" s="1"/>
  <c r="C218" i="1"/>
  <c r="G223" i="1" l="1"/>
  <c r="K218" i="1"/>
  <c r="L218" i="1" s="1"/>
  <c r="M218" i="1" s="1"/>
  <c r="N218" i="1" s="1"/>
  <c r="P218" i="1" s="1"/>
  <c r="B218" i="1" s="1"/>
  <c r="J219" i="1"/>
  <c r="E223" i="1"/>
  <c r="F224" i="1" s="1"/>
  <c r="O223" i="1"/>
  <c r="Q223" i="1" s="1"/>
  <c r="T217" i="1"/>
  <c r="A224" i="1"/>
  <c r="D224" i="1" s="1"/>
  <c r="C219" i="1"/>
  <c r="R223" i="1"/>
  <c r="S223" i="1"/>
  <c r="I226" i="1"/>
  <c r="G224" i="1" l="1"/>
  <c r="H224" i="1" s="1"/>
  <c r="H223" i="1"/>
  <c r="K219" i="1"/>
  <c r="L219" i="1" s="1"/>
  <c r="M219" i="1" s="1"/>
  <c r="N219" i="1" s="1"/>
  <c r="P219" i="1" s="1"/>
  <c r="B219" i="1" s="1"/>
  <c r="J220" i="1"/>
  <c r="E224" i="1"/>
  <c r="F225" i="1" s="1"/>
  <c r="O224" i="1"/>
  <c r="Q224" i="1" s="1"/>
  <c r="T218" i="1"/>
  <c r="S224" i="1"/>
  <c r="R224" i="1"/>
  <c r="A225" i="1"/>
  <c r="D225" i="1" s="1"/>
  <c r="C220" i="1"/>
  <c r="I227" i="1"/>
  <c r="G225" i="1" l="1"/>
  <c r="K220" i="1"/>
  <c r="L220" i="1" s="1"/>
  <c r="M220" i="1" s="1"/>
  <c r="N220" i="1" s="1"/>
  <c r="P220" i="1" s="1"/>
  <c r="B220" i="1" s="1"/>
  <c r="J221" i="1"/>
  <c r="E225" i="1"/>
  <c r="F226" i="1" s="1"/>
  <c r="O225" i="1"/>
  <c r="Q225" i="1" s="1"/>
  <c r="T219" i="1"/>
  <c r="R225" i="1"/>
  <c r="S225" i="1"/>
  <c r="I228" i="1"/>
  <c r="C221" i="1"/>
  <c r="A226" i="1"/>
  <c r="D226" i="1" s="1"/>
  <c r="G226" i="1" l="1"/>
  <c r="H226" i="1" s="1"/>
  <c r="H225" i="1"/>
  <c r="K221" i="1"/>
  <c r="L221" i="1" s="1"/>
  <c r="M221" i="1" s="1"/>
  <c r="N221" i="1" s="1"/>
  <c r="P221" i="1" s="1"/>
  <c r="B221" i="1" s="1"/>
  <c r="J222" i="1"/>
  <c r="E226" i="1"/>
  <c r="F227" i="1" s="1"/>
  <c r="O226" i="1"/>
  <c r="Q226" i="1" s="1"/>
  <c r="T220" i="1"/>
  <c r="I229" i="1"/>
  <c r="S226" i="1"/>
  <c r="R226" i="1"/>
  <c r="A227" i="1"/>
  <c r="D227" i="1" s="1"/>
  <c r="C222" i="1"/>
  <c r="G227" i="1" l="1"/>
  <c r="K222" i="1"/>
  <c r="L222" i="1" s="1"/>
  <c r="M222" i="1" s="1"/>
  <c r="N222" i="1" s="1"/>
  <c r="P222" i="1" s="1"/>
  <c r="B222" i="1" s="1"/>
  <c r="J223" i="1"/>
  <c r="E227" i="1"/>
  <c r="F228" i="1" s="1"/>
  <c r="O227" i="1"/>
  <c r="Q227" i="1" s="1"/>
  <c r="T221" i="1"/>
  <c r="S227" i="1"/>
  <c r="R227" i="1"/>
  <c r="C223" i="1"/>
  <c r="A228" i="1"/>
  <c r="D228" i="1" s="1"/>
  <c r="I230" i="1"/>
  <c r="G228" i="1" l="1"/>
  <c r="H228" i="1" s="1"/>
  <c r="H227" i="1"/>
  <c r="K223" i="1"/>
  <c r="L223" i="1" s="1"/>
  <c r="M223" i="1" s="1"/>
  <c r="N223" i="1" s="1"/>
  <c r="P223" i="1" s="1"/>
  <c r="B223" i="1" s="1"/>
  <c r="J224" i="1"/>
  <c r="E228" i="1"/>
  <c r="F229" i="1" s="1"/>
  <c r="O228" i="1"/>
  <c r="Q228" i="1" s="1"/>
  <c r="T222" i="1"/>
  <c r="R228" i="1"/>
  <c r="S228" i="1"/>
  <c r="C224" i="1"/>
  <c r="I231" i="1"/>
  <c r="A229" i="1"/>
  <c r="D229" i="1" s="1"/>
  <c r="G229" i="1" l="1"/>
  <c r="K224" i="1"/>
  <c r="L224" i="1" s="1"/>
  <c r="M224" i="1" s="1"/>
  <c r="N224" i="1" s="1"/>
  <c r="P224" i="1" s="1"/>
  <c r="B224" i="1" s="1"/>
  <c r="J225" i="1"/>
  <c r="E229" i="1"/>
  <c r="F230" i="1" s="1"/>
  <c r="O229" i="1"/>
  <c r="Q229" i="1" s="1"/>
  <c r="T223" i="1"/>
  <c r="S229" i="1"/>
  <c r="R229" i="1"/>
  <c r="I232" i="1"/>
  <c r="C225" i="1"/>
  <c r="A230" i="1"/>
  <c r="D230" i="1" s="1"/>
  <c r="G230" i="1" l="1"/>
  <c r="H230" i="1" s="1"/>
  <c r="H229" i="1"/>
  <c r="K225" i="1"/>
  <c r="L225" i="1" s="1"/>
  <c r="M225" i="1" s="1"/>
  <c r="N225" i="1" s="1"/>
  <c r="P225" i="1" s="1"/>
  <c r="B225" i="1" s="1"/>
  <c r="J226" i="1"/>
  <c r="E230" i="1"/>
  <c r="F231" i="1" s="1"/>
  <c r="O230" i="1"/>
  <c r="Q230" i="1" s="1"/>
  <c r="T224" i="1"/>
  <c r="I233" i="1"/>
  <c r="A231" i="1"/>
  <c r="D231" i="1" s="1"/>
  <c r="S230" i="1"/>
  <c r="R230" i="1"/>
  <c r="C226" i="1"/>
  <c r="G231" i="1" l="1"/>
  <c r="K226" i="1"/>
  <c r="L226" i="1" s="1"/>
  <c r="M226" i="1" s="1"/>
  <c r="N226" i="1" s="1"/>
  <c r="P226" i="1" s="1"/>
  <c r="B226" i="1" s="1"/>
  <c r="J227" i="1"/>
  <c r="E231" i="1"/>
  <c r="F232" i="1" s="1"/>
  <c r="O231" i="1"/>
  <c r="Q231" i="1" s="1"/>
  <c r="T225" i="1"/>
  <c r="S231" i="1"/>
  <c r="R231" i="1"/>
  <c r="C227" i="1"/>
  <c r="A232" i="1"/>
  <c r="D232" i="1" s="1"/>
  <c r="I234" i="1"/>
  <c r="G232" i="1" l="1"/>
  <c r="H232" i="1" s="1"/>
  <c r="H231" i="1"/>
  <c r="K227" i="1"/>
  <c r="L227" i="1" s="1"/>
  <c r="M227" i="1" s="1"/>
  <c r="N227" i="1" s="1"/>
  <c r="P227" i="1" s="1"/>
  <c r="B227" i="1" s="1"/>
  <c r="J228" i="1"/>
  <c r="E232" i="1"/>
  <c r="F233" i="1" s="1"/>
  <c r="O232" i="1"/>
  <c r="Q232" i="1" s="1"/>
  <c r="T226" i="1"/>
  <c r="I235" i="1"/>
  <c r="C228" i="1"/>
  <c r="S232" i="1"/>
  <c r="R232" i="1"/>
  <c r="A233" i="1"/>
  <c r="D233" i="1" s="1"/>
  <c r="G233" i="1" l="1"/>
  <c r="K228" i="1"/>
  <c r="L228" i="1" s="1"/>
  <c r="M228" i="1" s="1"/>
  <c r="N228" i="1" s="1"/>
  <c r="P228" i="1" s="1"/>
  <c r="B228" i="1" s="1"/>
  <c r="J229" i="1"/>
  <c r="E233" i="1"/>
  <c r="F234" i="1" s="1"/>
  <c r="O233" i="1"/>
  <c r="Q233" i="1" s="1"/>
  <c r="T227" i="1"/>
  <c r="A234" i="1"/>
  <c r="D234" i="1" s="1"/>
  <c r="C229" i="1"/>
  <c r="S233" i="1"/>
  <c r="R233" i="1"/>
  <c r="I236" i="1"/>
  <c r="G234" i="1" l="1"/>
  <c r="H234" i="1" s="1"/>
  <c r="H233" i="1"/>
  <c r="K229" i="1"/>
  <c r="L229" i="1" s="1"/>
  <c r="M229" i="1" s="1"/>
  <c r="N229" i="1" s="1"/>
  <c r="P229" i="1" s="1"/>
  <c r="B229" i="1" s="1"/>
  <c r="J230" i="1"/>
  <c r="E234" i="1"/>
  <c r="F235" i="1" s="1"/>
  <c r="O234" i="1"/>
  <c r="Q234" i="1" s="1"/>
  <c r="T228" i="1"/>
  <c r="A235" i="1"/>
  <c r="D235" i="1" s="1"/>
  <c r="S234" i="1"/>
  <c r="R234" i="1"/>
  <c r="C230" i="1"/>
  <c r="I237" i="1"/>
  <c r="G235" i="1" l="1"/>
  <c r="J231" i="1"/>
  <c r="K230" i="1"/>
  <c r="L230" i="1" s="1"/>
  <c r="M230" i="1" s="1"/>
  <c r="N230" i="1" s="1"/>
  <c r="P230" i="1" s="1"/>
  <c r="B230" i="1" s="1"/>
  <c r="E235" i="1"/>
  <c r="F236" i="1" s="1"/>
  <c r="O235" i="1"/>
  <c r="Q235" i="1" s="1"/>
  <c r="T229" i="1"/>
  <c r="S235" i="1"/>
  <c r="R235" i="1"/>
  <c r="A236" i="1"/>
  <c r="D236" i="1" s="1"/>
  <c r="I238" i="1"/>
  <c r="C231" i="1"/>
  <c r="G236" i="1" l="1"/>
  <c r="H236" i="1" s="1"/>
  <c r="H235" i="1"/>
  <c r="K231" i="1"/>
  <c r="L231" i="1" s="1"/>
  <c r="M231" i="1" s="1"/>
  <c r="N231" i="1" s="1"/>
  <c r="P231" i="1" s="1"/>
  <c r="B231" i="1" s="1"/>
  <c r="J232" i="1"/>
  <c r="E236" i="1"/>
  <c r="F237" i="1" s="1"/>
  <c r="O236" i="1"/>
  <c r="Q236" i="1" s="1"/>
  <c r="T230" i="1"/>
  <c r="S236" i="1"/>
  <c r="R236" i="1"/>
  <c r="C232" i="1"/>
  <c r="A237" i="1"/>
  <c r="D237" i="1" s="1"/>
  <c r="I239" i="1"/>
  <c r="G237" i="1" l="1"/>
  <c r="K232" i="1"/>
  <c r="L232" i="1" s="1"/>
  <c r="M232" i="1" s="1"/>
  <c r="N232" i="1" s="1"/>
  <c r="P232" i="1" s="1"/>
  <c r="B232" i="1" s="1"/>
  <c r="J233" i="1"/>
  <c r="E237" i="1"/>
  <c r="F238" i="1" s="1"/>
  <c r="O237" i="1"/>
  <c r="Q237" i="1" s="1"/>
  <c r="T231" i="1"/>
  <c r="A238" i="1"/>
  <c r="D238" i="1" s="1"/>
  <c r="C233" i="1"/>
  <c r="S237" i="1"/>
  <c r="R237" i="1"/>
  <c r="I240" i="1"/>
  <c r="G238" i="1" l="1"/>
  <c r="H238" i="1" s="1"/>
  <c r="H237" i="1"/>
  <c r="K233" i="1"/>
  <c r="L233" i="1" s="1"/>
  <c r="M233" i="1" s="1"/>
  <c r="N233" i="1" s="1"/>
  <c r="P233" i="1" s="1"/>
  <c r="B233" i="1" s="1"/>
  <c r="J234" i="1"/>
  <c r="E238" i="1"/>
  <c r="F239" i="1" s="1"/>
  <c r="O238" i="1"/>
  <c r="Q238" i="1" s="1"/>
  <c r="T232" i="1"/>
  <c r="C234" i="1"/>
  <c r="I241" i="1"/>
  <c r="A239" i="1"/>
  <c r="D239" i="1" s="1"/>
  <c r="S238" i="1"/>
  <c r="R238" i="1"/>
  <c r="G239" i="1" l="1"/>
  <c r="K234" i="1"/>
  <c r="L234" i="1" s="1"/>
  <c r="M234" i="1" s="1"/>
  <c r="N234" i="1" s="1"/>
  <c r="P234" i="1" s="1"/>
  <c r="B234" i="1" s="1"/>
  <c r="J235" i="1"/>
  <c r="E239" i="1"/>
  <c r="F240" i="1" s="1"/>
  <c r="O239" i="1"/>
  <c r="Q239" i="1" s="1"/>
  <c r="T233" i="1"/>
  <c r="I242" i="1"/>
  <c r="C235" i="1"/>
  <c r="S239" i="1"/>
  <c r="R239" i="1"/>
  <c r="A240" i="1"/>
  <c r="D240" i="1" s="1"/>
  <c r="G240" i="1" l="1"/>
  <c r="H240" i="1" s="1"/>
  <c r="H239" i="1"/>
  <c r="K235" i="1"/>
  <c r="L235" i="1" s="1"/>
  <c r="M235" i="1" s="1"/>
  <c r="N235" i="1" s="1"/>
  <c r="P235" i="1" s="1"/>
  <c r="B235" i="1" s="1"/>
  <c r="J236" i="1"/>
  <c r="E240" i="1"/>
  <c r="F241" i="1" s="1"/>
  <c r="O240" i="1"/>
  <c r="Q240" i="1" s="1"/>
  <c r="T234" i="1"/>
  <c r="C236" i="1"/>
  <c r="A241" i="1"/>
  <c r="D241" i="1" s="1"/>
  <c r="S240" i="1"/>
  <c r="R240" i="1"/>
  <c r="I243" i="1"/>
  <c r="G241" i="1" l="1"/>
  <c r="J237" i="1"/>
  <c r="K236" i="1"/>
  <c r="L236" i="1" s="1"/>
  <c r="M236" i="1" s="1"/>
  <c r="N236" i="1" s="1"/>
  <c r="P236" i="1" s="1"/>
  <c r="B236" i="1" s="1"/>
  <c r="E241" i="1"/>
  <c r="F242" i="1" s="1"/>
  <c r="O241" i="1"/>
  <c r="Q241" i="1" s="1"/>
  <c r="T235" i="1"/>
  <c r="S241" i="1"/>
  <c r="R241" i="1"/>
  <c r="C237" i="1"/>
  <c r="I244" i="1"/>
  <c r="A242" i="1"/>
  <c r="D242" i="1" s="1"/>
  <c r="G242" i="1" l="1"/>
  <c r="H242" i="1" s="1"/>
  <c r="H241" i="1"/>
  <c r="K237" i="1"/>
  <c r="L237" i="1" s="1"/>
  <c r="M237" i="1" s="1"/>
  <c r="N237" i="1" s="1"/>
  <c r="P237" i="1" s="1"/>
  <c r="B237" i="1" s="1"/>
  <c r="J238" i="1"/>
  <c r="E242" i="1"/>
  <c r="F243" i="1" s="1"/>
  <c r="O242" i="1"/>
  <c r="Q242" i="1" s="1"/>
  <c r="T236" i="1"/>
  <c r="C238" i="1"/>
  <c r="I245" i="1"/>
  <c r="A243" i="1"/>
  <c r="D243" i="1" s="1"/>
  <c r="S242" i="1"/>
  <c r="R242" i="1"/>
  <c r="G243" i="1" l="1"/>
  <c r="K238" i="1"/>
  <c r="L238" i="1" s="1"/>
  <c r="M238" i="1" s="1"/>
  <c r="N238" i="1" s="1"/>
  <c r="P238" i="1" s="1"/>
  <c r="B238" i="1" s="1"/>
  <c r="J239" i="1"/>
  <c r="E243" i="1"/>
  <c r="F244" i="1" s="1"/>
  <c r="O243" i="1"/>
  <c r="Q243" i="1" s="1"/>
  <c r="T237" i="1"/>
  <c r="A244" i="1"/>
  <c r="D244" i="1" s="1"/>
  <c r="S243" i="1"/>
  <c r="R243" i="1"/>
  <c r="I246" i="1"/>
  <c r="C239" i="1"/>
  <c r="G244" i="1" l="1"/>
  <c r="H244" i="1" s="1"/>
  <c r="H243" i="1"/>
  <c r="K239" i="1"/>
  <c r="L239" i="1" s="1"/>
  <c r="M239" i="1" s="1"/>
  <c r="N239" i="1" s="1"/>
  <c r="P239" i="1" s="1"/>
  <c r="B239" i="1" s="1"/>
  <c r="J240" i="1"/>
  <c r="E244" i="1"/>
  <c r="F245" i="1" s="1"/>
  <c r="O244" i="1"/>
  <c r="Q244" i="1" s="1"/>
  <c r="T238" i="1"/>
  <c r="C240" i="1"/>
  <c r="I247" i="1"/>
  <c r="A245" i="1"/>
  <c r="D245" i="1" s="1"/>
  <c r="S244" i="1"/>
  <c r="R244" i="1"/>
  <c r="G245" i="1" l="1"/>
  <c r="K240" i="1"/>
  <c r="L240" i="1" s="1"/>
  <c r="M240" i="1" s="1"/>
  <c r="N240" i="1" s="1"/>
  <c r="P240" i="1" s="1"/>
  <c r="B240" i="1" s="1"/>
  <c r="J241" i="1"/>
  <c r="E245" i="1"/>
  <c r="F246" i="1" s="1"/>
  <c r="O245" i="1"/>
  <c r="Q245" i="1" s="1"/>
  <c r="T239" i="1"/>
  <c r="A246" i="1"/>
  <c r="D246" i="1" s="1"/>
  <c r="I248" i="1"/>
  <c r="C241" i="1"/>
  <c r="S245" i="1"/>
  <c r="R245" i="1"/>
  <c r="G246" i="1" l="1"/>
  <c r="H246" i="1" s="1"/>
  <c r="H245" i="1"/>
  <c r="K241" i="1"/>
  <c r="L241" i="1" s="1"/>
  <c r="M241" i="1" s="1"/>
  <c r="N241" i="1" s="1"/>
  <c r="P241" i="1" s="1"/>
  <c r="B241" i="1" s="1"/>
  <c r="J242" i="1"/>
  <c r="E246" i="1"/>
  <c r="F247" i="1" s="1"/>
  <c r="O246" i="1"/>
  <c r="Q246" i="1" s="1"/>
  <c r="T240" i="1"/>
  <c r="C242" i="1"/>
  <c r="I249" i="1"/>
  <c r="A247" i="1"/>
  <c r="D247" i="1" s="1"/>
  <c r="S246" i="1"/>
  <c r="R246" i="1"/>
  <c r="G247" i="1" l="1"/>
  <c r="K242" i="1"/>
  <c r="L242" i="1" s="1"/>
  <c r="M242" i="1" s="1"/>
  <c r="N242" i="1" s="1"/>
  <c r="P242" i="1" s="1"/>
  <c r="B242" i="1" s="1"/>
  <c r="J243" i="1"/>
  <c r="E247" i="1"/>
  <c r="F248" i="1" s="1"/>
  <c r="O247" i="1"/>
  <c r="Q247" i="1" s="1"/>
  <c r="T241" i="1"/>
  <c r="S247" i="1"/>
  <c r="R247" i="1"/>
  <c r="I250" i="1"/>
  <c r="C243" i="1"/>
  <c r="A248" i="1"/>
  <c r="D248" i="1" s="1"/>
  <c r="G248" i="1" l="1"/>
  <c r="H248" i="1" s="1"/>
  <c r="H247" i="1"/>
  <c r="K243" i="1"/>
  <c r="L243" i="1" s="1"/>
  <c r="M243" i="1" s="1"/>
  <c r="N243" i="1" s="1"/>
  <c r="P243" i="1" s="1"/>
  <c r="B243" i="1" s="1"/>
  <c r="J244" i="1"/>
  <c r="E248" i="1"/>
  <c r="F249" i="1" s="1"/>
  <c r="O248" i="1"/>
  <c r="Q248" i="1" s="1"/>
  <c r="T242" i="1"/>
  <c r="S248" i="1"/>
  <c r="R248" i="1"/>
  <c r="C244" i="1"/>
  <c r="A249" i="1"/>
  <c r="D249" i="1" s="1"/>
  <c r="I251" i="1"/>
  <c r="G249" i="1" l="1"/>
  <c r="K244" i="1"/>
  <c r="L244" i="1" s="1"/>
  <c r="M244" i="1" s="1"/>
  <c r="N244" i="1" s="1"/>
  <c r="P244" i="1" s="1"/>
  <c r="B244" i="1" s="1"/>
  <c r="J245" i="1"/>
  <c r="E249" i="1"/>
  <c r="F250" i="1" s="1"/>
  <c r="O249" i="1"/>
  <c r="Q249" i="1" s="1"/>
  <c r="T243" i="1"/>
  <c r="R249" i="1"/>
  <c r="S249" i="1"/>
  <c r="A250" i="1"/>
  <c r="D250" i="1" s="1"/>
  <c r="C245" i="1"/>
  <c r="I252" i="1"/>
  <c r="G250" i="1" l="1"/>
  <c r="H250" i="1" s="1"/>
  <c r="H249" i="1"/>
  <c r="K245" i="1"/>
  <c r="L245" i="1" s="1"/>
  <c r="M245" i="1" s="1"/>
  <c r="N245" i="1" s="1"/>
  <c r="P245" i="1" s="1"/>
  <c r="B245" i="1" s="1"/>
  <c r="J246" i="1"/>
  <c r="E250" i="1"/>
  <c r="F251" i="1" s="1"/>
  <c r="O250" i="1"/>
  <c r="Q250" i="1" s="1"/>
  <c r="T244" i="1"/>
  <c r="I253" i="1"/>
  <c r="A251" i="1"/>
  <c r="D251" i="1" s="1"/>
  <c r="C246" i="1"/>
  <c r="S250" i="1"/>
  <c r="R250" i="1"/>
  <c r="G251" i="1" l="1"/>
  <c r="K246" i="1"/>
  <c r="L246" i="1" s="1"/>
  <c r="M246" i="1" s="1"/>
  <c r="N246" i="1" s="1"/>
  <c r="P246" i="1" s="1"/>
  <c r="B246" i="1" s="1"/>
  <c r="J247" i="1"/>
  <c r="E251" i="1"/>
  <c r="F252" i="1" s="1"/>
  <c r="O251" i="1"/>
  <c r="Q251" i="1" s="1"/>
  <c r="T245" i="1"/>
  <c r="C247" i="1"/>
  <c r="S251" i="1"/>
  <c r="R251" i="1"/>
  <c r="A252" i="1"/>
  <c r="D252" i="1" s="1"/>
  <c r="I254" i="1"/>
  <c r="G252" i="1" l="1"/>
  <c r="H252" i="1" s="1"/>
  <c r="H251" i="1"/>
  <c r="K247" i="1"/>
  <c r="L247" i="1" s="1"/>
  <c r="M247" i="1" s="1"/>
  <c r="N247" i="1" s="1"/>
  <c r="P247" i="1" s="1"/>
  <c r="B247" i="1" s="1"/>
  <c r="J248" i="1"/>
  <c r="E252" i="1"/>
  <c r="F253" i="1" s="1"/>
  <c r="O252" i="1"/>
  <c r="Q252" i="1" s="1"/>
  <c r="T246" i="1"/>
  <c r="S252" i="1"/>
  <c r="R252" i="1"/>
  <c r="I255" i="1"/>
  <c r="A253" i="1"/>
  <c r="D253" i="1" s="1"/>
  <c r="C248" i="1"/>
  <c r="G253" i="1" l="1"/>
  <c r="K248" i="1"/>
  <c r="L248" i="1" s="1"/>
  <c r="M248" i="1" s="1"/>
  <c r="N248" i="1" s="1"/>
  <c r="P248" i="1" s="1"/>
  <c r="B248" i="1" s="1"/>
  <c r="J249" i="1"/>
  <c r="E253" i="1"/>
  <c r="F254" i="1" s="1"/>
  <c r="O253" i="1"/>
  <c r="Q253" i="1" s="1"/>
  <c r="T247" i="1"/>
  <c r="C249" i="1"/>
  <c r="A254" i="1"/>
  <c r="D254" i="1" s="1"/>
  <c r="I256" i="1"/>
  <c r="S253" i="1"/>
  <c r="R253" i="1"/>
  <c r="G254" i="1" l="1"/>
  <c r="H254" i="1" s="1"/>
  <c r="H253" i="1"/>
  <c r="K249" i="1"/>
  <c r="L249" i="1" s="1"/>
  <c r="M249" i="1" s="1"/>
  <c r="N249" i="1" s="1"/>
  <c r="P249" i="1" s="1"/>
  <c r="B249" i="1" s="1"/>
  <c r="J250" i="1"/>
  <c r="E254" i="1"/>
  <c r="F255" i="1" s="1"/>
  <c r="O254" i="1"/>
  <c r="Q254" i="1" s="1"/>
  <c r="T248" i="1"/>
  <c r="R254" i="1"/>
  <c r="S254" i="1"/>
  <c r="I257" i="1"/>
  <c r="C250" i="1"/>
  <c r="A255" i="1"/>
  <c r="D255" i="1" s="1"/>
  <c r="G255" i="1" l="1"/>
  <c r="K250" i="1"/>
  <c r="L250" i="1" s="1"/>
  <c r="M250" i="1" s="1"/>
  <c r="N250" i="1" s="1"/>
  <c r="P250" i="1" s="1"/>
  <c r="B250" i="1" s="1"/>
  <c r="J251" i="1"/>
  <c r="E255" i="1"/>
  <c r="F256" i="1" s="1"/>
  <c r="O255" i="1"/>
  <c r="Q255" i="1" s="1"/>
  <c r="T249" i="1"/>
  <c r="S255" i="1"/>
  <c r="R255" i="1"/>
  <c r="A256" i="1"/>
  <c r="D256" i="1" s="1"/>
  <c r="C251" i="1"/>
  <c r="I258" i="1"/>
  <c r="G256" i="1" l="1"/>
  <c r="H256" i="1" s="1"/>
  <c r="H255" i="1"/>
  <c r="K251" i="1"/>
  <c r="L251" i="1" s="1"/>
  <c r="M251" i="1" s="1"/>
  <c r="N251" i="1" s="1"/>
  <c r="P251" i="1" s="1"/>
  <c r="B251" i="1" s="1"/>
  <c r="J252" i="1"/>
  <c r="E256" i="1"/>
  <c r="F257" i="1" s="1"/>
  <c r="O256" i="1"/>
  <c r="Q256" i="1" s="1"/>
  <c r="T250" i="1"/>
  <c r="A257" i="1"/>
  <c r="D257" i="1" s="1"/>
  <c r="I259" i="1"/>
  <c r="C252" i="1"/>
  <c r="R256" i="1"/>
  <c r="S256" i="1"/>
  <c r="G257" i="1" l="1"/>
  <c r="K252" i="1"/>
  <c r="L252" i="1" s="1"/>
  <c r="M252" i="1" s="1"/>
  <c r="N252" i="1" s="1"/>
  <c r="P252" i="1" s="1"/>
  <c r="B252" i="1" s="1"/>
  <c r="J253" i="1"/>
  <c r="E257" i="1"/>
  <c r="F258" i="1" s="1"/>
  <c r="O257" i="1"/>
  <c r="Q257" i="1" s="1"/>
  <c r="T251" i="1"/>
  <c r="S257" i="1"/>
  <c r="R257" i="1"/>
  <c r="C253" i="1"/>
  <c r="A258" i="1"/>
  <c r="D258" i="1" s="1"/>
  <c r="I260" i="1"/>
  <c r="G258" i="1" l="1"/>
  <c r="H258" i="1" s="1"/>
  <c r="H257" i="1"/>
  <c r="K253" i="1"/>
  <c r="L253" i="1" s="1"/>
  <c r="M253" i="1" s="1"/>
  <c r="N253" i="1" s="1"/>
  <c r="P253" i="1" s="1"/>
  <c r="B253" i="1" s="1"/>
  <c r="J254" i="1"/>
  <c r="E258" i="1"/>
  <c r="F259" i="1" s="1"/>
  <c r="O258" i="1"/>
  <c r="Q258" i="1" s="1"/>
  <c r="T252" i="1"/>
  <c r="C254" i="1"/>
  <c r="A259" i="1"/>
  <c r="D259" i="1" s="1"/>
  <c r="R258" i="1"/>
  <c r="S258" i="1"/>
  <c r="I261" i="1"/>
  <c r="G259" i="1" l="1"/>
  <c r="K254" i="1"/>
  <c r="L254" i="1" s="1"/>
  <c r="M254" i="1" s="1"/>
  <c r="N254" i="1" s="1"/>
  <c r="P254" i="1" s="1"/>
  <c r="B254" i="1" s="1"/>
  <c r="J255" i="1"/>
  <c r="E259" i="1"/>
  <c r="F260" i="1" s="1"/>
  <c r="O259" i="1"/>
  <c r="Q259" i="1" s="1"/>
  <c r="T253" i="1"/>
  <c r="S259" i="1"/>
  <c r="R259" i="1"/>
  <c r="I262" i="1"/>
  <c r="A260" i="1"/>
  <c r="D260" i="1" s="1"/>
  <c r="C255" i="1"/>
  <c r="G260" i="1" l="1"/>
  <c r="H260" i="1" s="1"/>
  <c r="H259" i="1"/>
  <c r="K255" i="1"/>
  <c r="L255" i="1" s="1"/>
  <c r="M255" i="1" s="1"/>
  <c r="N255" i="1" s="1"/>
  <c r="P255" i="1" s="1"/>
  <c r="B255" i="1" s="1"/>
  <c r="J256" i="1"/>
  <c r="E260" i="1"/>
  <c r="F261" i="1" s="1"/>
  <c r="O260" i="1"/>
  <c r="Q260" i="1" s="1"/>
  <c r="T254" i="1"/>
  <c r="C256" i="1"/>
  <c r="A261" i="1"/>
  <c r="D261" i="1" s="1"/>
  <c r="R260" i="1"/>
  <c r="S260" i="1"/>
  <c r="I263" i="1"/>
  <c r="G261" i="1" l="1"/>
  <c r="K256" i="1"/>
  <c r="L256" i="1" s="1"/>
  <c r="M256" i="1" s="1"/>
  <c r="N256" i="1" s="1"/>
  <c r="P256" i="1" s="1"/>
  <c r="B256" i="1" s="1"/>
  <c r="J257" i="1"/>
  <c r="E261" i="1"/>
  <c r="F262" i="1" s="1"/>
  <c r="O261" i="1"/>
  <c r="Q261" i="1" s="1"/>
  <c r="T255" i="1"/>
  <c r="I264" i="1"/>
  <c r="A262" i="1"/>
  <c r="D262" i="1" s="1"/>
  <c r="S261" i="1"/>
  <c r="R261" i="1"/>
  <c r="C257" i="1"/>
  <c r="G262" i="1" l="1"/>
  <c r="H262" i="1" s="1"/>
  <c r="H261" i="1"/>
  <c r="K257" i="1"/>
  <c r="L257" i="1" s="1"/>
  <c r="M257" i="1" s="1"/>
  <c r="N257" i="1" s="1"/>
  <c r="P257" i="1" s="1"/>
  <c r="B257" i="1" s="1"/>
  <c r="J258" i="1"/>
  <c r="E262" i="1"/>
  <c r="F263" i="1" s="1"/>
  <c r="O262" i="1"/>
  <c r="Q262" i="1" s="1"/>
  <c r="T256" i="1"/>
  <c r="A263" i="1"/>
  <c r="D263" i="1" s="1"/>
  <c r="R262" i="1"/>
  <c r="S262" i="1"/>
  <c r="C258" i="1"/>
  <c r="I265" i="1"/>
  <c r="G263" i="1" l="1"/>
  <c r="K258" i="1"/>
  <c r="L258" i="1" s="1"/>
  <c r="M258" i="1" s="1"/>
  <c r="N258" i="1" s="1"/>
  <c r="P258" i="1" s="1"/>
  <c r="B258" i="1" s="1"/>
  <c r="J259" i="1"/>
  <c r="E263" i="1"/>
  <c r="F264" i="1" s="1"/>
  <c r="O263" i="1"/>
  <c r="Q263" i="1" s="1"/>
  <c r="T257" i="1"/>
  <c r="S263" i="1"/>
  <c r="R263" i="1"/>
  <c r="A264" i="1"/>
  <c r="D264" i="1" s="1"/>
  <c r="C259" i="1"/>
  <c r="I266" i="1"/>
  <c r="G264" i="1" l="1"/>
  <c r="H264" i="1" s="1"/>
  <c r="H263" i="1"/>
  <c r="K259" i="1"/>
  <c r="L259" i="1" s="1"/>
  <c r="M259" i="1" s="1"/>
  <c r="N259" i="1" s="1"/>
  <c r="P259" i="1" s="1"/>
  <c r="B259" i="1" s="1"/>
  <c r="J260" i="1"/>
  <c r="E264" i="1"/>
  <c r="F265" i="1" s="1"/>
  <c r="O264" i="1"/>
  <c r="Q264" i="1" s="1"/>
  <c r="T258" i="1"/>
  <c r="A265" i="1"/>
  <c r="D265" i="1" s="1"/>
  <c r="I267" i="1"/>
  <c r="C260" i="1"/>
  <c r="R264" i="1"/>
  <c r="S264" i="1"/>
  <c r="G265" i="1" l="1"/>
  <c r="K260" i="1"/>
  <c r="L260" i="1" s="1"/>
  <c r="M260" i="1" s="1"/>
  <c r="N260" i="1" s="1"/>
  <c r="P260" i="1" s="1"/>
  <c r="B260" i="1" s="1"/>
  <c r="J261" i="1"/>
  <c r="E265" i="1"/>
  <c r="F266" i="1" s="1"/>
  <c r="O265" i="1"/>
  <c r="Q265" i="1" s="1"/>
  <c r="T259" i="1"/>
  <c r="S265" i="1"/>
  <c r="R265" i="1"/>
  <c r="C261" i="1"/>
  <c r="A266" i="1"/>
  <c r="D266" i="1" s="1"/>
  <c r="I268" i="1"/>
  <c r="G266" i="1" l="1"/>
  <c r="H266" i="1" s="1"/>
  <c r="H265" i="1"/>
  <c r="K261" i="1"/>
  <c r="L261" i="1" s="1"/>
  <c r="M261" i="1" s="1"/>
  <c r="N261" i="1" s="1"/>
  <c r="P261" i="1" s="1"/>
  <c r="B261" i="1" s="1"/>
  <c r="J262" i="1"/>
  <c r="E266" i="1"/>
  <c r="F267" i="1" s="1"/>
  <c r="O266" i="1"/>
  <c r="Q266" i="1" s="1"/>
  <c r="T260" i="1"/>
  <c r="A267" i="1"/>
  <c r="D267" i="1" s="1"/>
  <c r="R266" i="1"/>
  <c r="S266" i="1"/>
  <c r="C262" i="1"/>
  <c r="I269" i="1"/>
  <c r="G267" i="1" l="1"/>
  <c r="K262" i="1"/>
  <c r="L262" i="1" s="1"/>
  <c r="M262" i="1" s="1"/>
  <c r="N262" i="1" s="1"/>
  <c r="P262" i="1" s="1"/>
  <c r="B262" i="1" s="1"/>
  <c r="J263" i="1"/>
  <c r="E267" i="1"/>
  <c r="F268" i="1" s="1"/>
  <c r="O267" i="1"/>
  <c r="Q267" i="1" s="1"/>
  <c r="T261" i="1"/>
  <c r="A268" i="1"/>
  <c r="D268" i="1" s="1"/>
  <c r="S267" i="1"/>
  <c r="R267" i="1"/>
  <c r="I270" i="1"/>
  <c r="C263" i="1"/>
  <c r="G268" i="1" l="1"/>
  <c r="H268" i="1" s="1"/>
  <c r="H267" i="1"/>
  <c r="K263" i="1"/>
  <c r="L263" i="1" s="1"/>
  <c r="M263" i="1" s="1"/>
  <c r="N263" i="1" s="1"/>
  <c r="P263" i="1" s="1"/>
  <c r="B263" i="1" s="1"/>
  <c r="J264" i="1"/>
  <c r="E268" i="1"/>
  <c r="F269" i="1" s="1"/>
  <c r="O268" i="1"/>
  <c r="Q268" i="1" s="1"/>
  <c r="T262" i="1"/>
  <c r="I271" i="1"/>
  <c r="R268" i="1"/>
  <c r="S268" i="1"/>
  <c r="C264" i="1"/>
  <c r="A269" i="1"/>
  <c r="D269" i="1" s="1"/>
  <c r="G269" i="1" l="1"/>
  <c r="K264" i="1"/>
  <c r="L264" i="1" s="1"/>
  <c r="M264" i="1" s="1"/>
  <c r="N264" i="1" s="1"/>
  <c r="P264" i="1" s="1"/>
  <c r="B264" i="1" s="1"/>
  <c r="J265" i="1"/>
  <c r="E269" i="1"/>
  <c r="F270" i="1" s="1"/>
  <c r="O269" i="1"/>
  <c r="Q269" i="1" s="1"/>
  <c r="T263" i="1"/>
  <c r="A270" i="1"/>
  <c r="D270" i="1" s="1"/>
  <c r="I272" i="1"/>
  <c r="C265" i="1"/>
  <c r="S269" i="1"/>
  <c r="R269" i="1"/>
  <c r="G270" i="1" l="1"/>
  <c r="H270" i="1" s="1"/>
  <c r="H269" i="1"/>
  <c r="K265" i="1"/>
  <c r="L265" i="1" s="1"/>
  <c r="M265" i="1" s="1"/>
  <c r="N265" i="1" s="1"/>
  <c r="P265" i="1" s="1"/>
  <c r="B265" i="1" s="1"/>
  <c r="J266" i="1"/>
  <c r="E270" i="1"/>
  <c r="F271" i="1" s="1"/>
  <c r="O270" i="1"/>
  <c r="Q270" i="1" s="1"/>
  <c r="T264" i="1"/>
  <c r="A271" i="1"/>
  <c r="D271" i="1" s="1"/>
  <c r="C266" i="1"/>
  <c r="I273" i="1"/>
  <c r="S270" i="1"/>
  <c r="R270" i="1"/>
  <c r="G271" i="1" l="1"/>
  <c r="K266" i="1"/>
  <c r="L266" i="1" s="1"/>
  <c r="M266" i="1" s="1"/>
  <c r="N266" i="1" s="1"/>
  <c r="P266" i="1" s="1"/>
  <c r="B266" i="1" s="1"/>
  <c r="J267" i="1"/>
  <c r="E271" i="1"/>
  <c r="F272" i="1" s="1"/>
  <c r="O271" i="1"/>
  <c r="Q271" i="1" s="1"/>
  <c r="T265" i="1"/>
  <c r="C267" i="1"/>
  <c r="I274" i="1"/>
  <c r="A272" i="1"/>
  <c r="D272" i="1" s="1"/>
  <c r="S271" i="1"/>
  <c r="R271" i="1"/>
  <c r="G272" i="1" l="1"/>
  <c r="H272" i="1" s="1"/>
  <c r="H271" i="1"/>
  <c r="K267" i="1"/>
  <c r="L267" i="1" s="1"/>
  <c r="M267" i="1" s="1"/>
  <c r="N267" i="1" s="1"/>
  <c r="P267" i="1" s="1"/>
  <c r="B267" i="1" s="1"/>
  <c r="J268" i="1"/>
  <c r="E272" i="1"/>
  <c r="F273" i="1" s="1"/>
  <c r="O272" i="1"/>
  <c r="Q272" i="1" s="1"/>
  <c r="T266" i="1"/>
  <c r="A273" i="1"/>
  <c r="D273" i="1" s="1"/>
  <c r="S272" i="1"/>
  <c r="R272" i="1"/>
  <c r="I275" i="1"/>
  <c r="C268" i="1"/>
  <c r="G273" i="1" l="1"/>
  <c r="K268" i="1"/>
  <c r="L268" i="1" s="1"/>
  <c r="M268" i="1" s="1"/>
  <c r="N268" i="1" s="1"/>
  <c r="P268" i="1" s="1"/>
  <c r="B268" i="1" s="1"/>
  <c r="J269" i="1"/>
  <c r="E273" i="1"/>
  <c r="F274" i="1" s="1"/>
  <c r="O273" i="1"/>
  <c r="Q273" i="1" s="1"/>
  <c r="T267" i="1"/>
  <c r="C269" i="1"/>
  <c r="I276" i="1"/>
  <c r="A274" i="1"/>
  <c r="D274" i="1" s="1"/>
  <c r="S273" i="1"/>
  <c r="R273" i="1"/>
  <c r="G274" i="1" l="1"/>
  <c r="H274" i="1" s="1"/>
  <c r="H273" i="1"/>
  <c r="K269" i="1"/>
  <c r="L269" i="1" s="1"/>
  <c r="M269" i="1" s="1"/>
  <c r="N269" i="1" s="1"/>
  <c r="P269" i="1" s="1"/>
  <c r="B269" i="1" s="1"/>
  <c r="J270" i="1"/>
  <c r="E274" i="1"/>
  <c r="F275" i="1" s="1"/>
  <c r="O274" i="1"/>
  <c r="Q274" i="1" s="1"/>
  <c r="T268" i="1"/>
  <c r="S274" i="1"/>
  <c r="R274" i="1"/>
  <c r="A275" i="1"/>
  <c r="D275" i="1" s="1"/>
  <c r="I277" i="1"/>
  <c r="C270" i="1"/>
  <c r="G275" i="1" l="1"/>
  <c r="K270" i="1"/>
  <c r="L270" i="1" s="1"/>
  <c r="M270" i="1" s="1"/>
  <c r="N270" i="1" s="1"/>
  <c r="P270" i="1" s="1"/>
  <c r="B270" i="1" s="1"/>
  <c r="J271" i="1"/>
  <c r="E275" i="1"/>
  <c r="F276" i="1" s="1"/>
  <c r="O275" i="1"/>
  <c r="Q275" i="1" s="1"/>
  <c r="T269" i="1"/>
  <c r="C271" i="1"/>
  <c r="A276" i="1"/>
  <c r="D276" i="1" s="1"/>
  <c r="I278" i="1"/>
  <c r="R275" i="1"/>
  <c r="S275" i="1"/>
  <c r="G276" i="1" l="1"/>
  <c r="H276" i="1" s="1"/>
  <c r="H275" i="1"/>
  <c r="K271" i="1"/>
  <c r="L271" i="1" s="1"/>
  <c r="M271" i="1" s="1"/>
  <c r="N271" i="1" s="1"/>
  <c r="P271" i="1" s="1"/>
  <c r="B271" i="1" s="1"/>
  <c r="J272" i="1"/>
  <c r="E276" i="1"/>
  <c r="F277" i="1" s="1"/>
  <c r="O276" i="1"/>
  <c r="Q276" i="1" s="1"/>
  <c r="T270" i="1"/>
  <c r="A277" i="1"/>
  <c r="D277" i="1" s="1"/>
  <c r="I279" i="1"/>
  <c r="S276" i="1"/>
  <c r="R276" i="1"/>
  <c r="C272" i="1"/>
  <c r="G277" i="1" l="1"/>
  <c r="K272" i="1"/>
  <c r="L272" i="1" s="1"/>
  <c r="M272" i="1" s="1"/>
  <c r="N272" i="1" s="1"/>
  <c r="P272" i="1" s="1"/>
  <c r="B272" i="1" s="1"/>
  <c r="J273" i="1"/>
  <c r="E277" i="1"/>
  <c r="F278" i="1" s="1"/>
  <c r="O277" i="1"/>
  <c r="Q277" i="1" s="1"/>
  <c r="T271" i="1"/>
  <c r="C273" i="1"/>
  <c r="I280" i="1"/>
  <c r="A278" i="1"/>
  <c r="D278" i="1" s="1"/>
  <c r="S277" i="1"/>
  <c r="R277" i="1"/>
  <c r="G278" i="1" l="1"/>
  <c r="H278" i="1" s="1"/>
  <c r="H277" i="1"/>
  <c r="K273" i="1"/>
  <c r="L273" i="1" s="1"/>
  <c r="M273" i="1" s="1"/>
  <c r="N273" i="1" s="1"/>
  <c r="P273" i="1" s="1"/>
  <c r="B273" i="1" s="1"/>
  <c r="J274" i="1"/>
  <c r="E278" i="1"/>
  <c r="F279" i="1" s="1"/>
  <c r="O278" i="1"/>
  <c r="Q278" i="1" s="1"/>
  <c r="T272" i="1"/>
  <c r="I281" i="1"/>
  <c r="A279" i="1"/>
  <c r="D279" i="1" s="1"/>
  <c r="S278" i="1"/>
  <c r="R278" i="1"/>
  <c r="C274" i="1"/>
  <c r="G279" i="1" l="1"/>
  <c r="K274" i="1"/>
  <c r="L274" i="1" s="1"/>
  <c r="M274" i="1" s="1"/>
  <c r="N274" i="1" s="1"/>
  <c r="P274" i="1" s="1"/>
  <c r="B274" i="1" s="1"/>
  <c r="J275" i="1"/>
  <c r="E279" i="1"/>
  <c r="F280" i="1" s="1"/>
  <c r="O279" i="1"/>
  <c r="Q279" i="1" s="1"/>
  <c r="T273" i="1"/>
  <c r="S279" i="1"/>
  <c r="R279" i="1"/>
  <c r="A280" i="1"/>
  <c r="D280" i="1" s="1"/>
  <c r="I282" i="1"/>
  <c r="C275" i="1"/>
  <c r="G280" i="1" l="1"/>
  <c r="H280" i="1" s="1"/>
  <c r="H279" i="1"/>
  <c r="K275" i="1"/>
  <c r="L275" i="1" s="1"/>
  <c r="M275" i="1" s="1"/>
  <c r="N275" i="1" s="1"/>
  <c r="P275" i="1" s="1"/>
  <c r="B275" i="1" s="1"/>
  <c r="J276" i="1"/>
  <c r="E280" i="1"/>
  <c r="F281" i="1" s="1"/>
  <c r="O280" i="1"/>
  <c r="Q280" i="1" s="1"/>
  <c r="T274" i="1"/>
  <c r="A281" i="1"/>
  <c r="D281" i="1" s="1"/>
  <c r="S280" i="1"/>
  <c r="R280" i="1"/>
  <c r="C276" i="1"/>
  <c r="I283" i="1"/>
  <c r="G281" i="1" l="1"/>
  <c r="K276" i="1"/>
  <c r="L276" i="1" s="1"/>
  <c r="M276" i="1" s="1"/>
  <c r="N276" i="1" s="1"/>
  <c r="P276" i="1" s="1"/>
  <c r="B276" i="1" s="1"/>
  <c r="J277" i="1"/>
  <c r="E281" i="1"/>
  <c r="F282" i="1" s="1"/>
  <c r="O281" i="1"/>
  <c r="Q281" i="1" s="1"/>
  <c r="T275" i="1"/>
  <c r="A282" i="1"/>
  <c r="D282" i="1" s="1"/>
  <c r="S281" i="1"/>
  <c r="R281" i="1"/>
  <c r="I284" i="1"/>
  <c r="C277" i="1"/>
  <c r="G282" i="1" l="1"/>
  <c r="H282" i="1" s="1"/>
  <c r="H281" i="1"/>
  <c r="K277" i="1"/>
  <c r="L277" i="1" s="1"/>
  <c r="M277" i="1" s="1"/>
  <c r="N277" i="1" s="1"/>
  <c r="P277" i="1" s="1"/>
  <c r="B277" i="1" s="1"/>
  <c r="J278" i="1"/>
  <c r="E282" i="1"/>
  <c r="F283" i="1" s="1"/>
  <c r="O282" i="1"/>
  <c r="Q282" i="1" s="1"/>
  <c r="T276" i="1"/>
  <c r="S282" i="1"/>
  <c r="R282" i="1"/>
  <c r="C278" i="1"/>
  <c r="A283" i="1"/>
  <c r="D283" i="1" s="1"/>
  <c r="I285" i="1"/>
  <c r="G283" i="1" l="1"/>
  <c r="K278" i="1"/>
  <c r="L278" i="1" s="1"/>
  <c r="M278" i="1" s="1"/>
  <c r="N278" i="1" s="1"/>
  <c r="P278" i="1" s="1"/>
  <c r="B278" i="1" s="1"/>
  <c r="J279" i="1"/>
  <c r="E283" i="1"/>
  <c r="F284" i="1" s="1"/>
  <c r="O283" i="1"/>
  <c r="Q283" i="1" s="1"/>
  <c r="T277" i="1"/>
  <c r="C279" i="1"/>
  <c r="I286" i="1"/>
  <c r="A284" i="1"/>
  <c r="D284" i="1" s="1"/>
  <c r="S283" i="1"/>
  <c r="R283" i="1"/>
  <c r="G284" i="1" l="1"/>
  <c r="H284" i="1" s="1"/>
  <c r="H283" i="1"/>
  <c r="K279" i="1"/>
  <c r="L279" i="1" s="1"/>
  <c r="M279" i="1" s="1"/>
  <c r="N279" i="1" s="1"/>
  <c r="P279" i="1" s="1"/>
  <c r="B279" i="1" s="1"/>
  <c r="J280" i="1"/>
  <c r="E284" i="1"/>
  <c r="F285" i="1" s="1"/>
  <c r="O284" i="1"/>
  <c r="Q284" i="1" s="1"/>
  <c r="T278" i="1"/>
  <c r="I287" i="1"/>
  <c r="S284" i="1"/>
  <c r="R284" i="1"/>
  <c r="C280" i="1"/>
  <c r="A285" i="1"/>
  <c r="D285" i="1" s="1"/>
  <c r="G285" i="1" l="1"/>
  <c r="K280" i="1"/>
  <c r="L280" i="1" s="1"/>
  <c r="M280" i="1" s="1"/>
  <c r="N280" i="1" s="1"/>
  <c r="P280" i="1" s="1"/>
  <c r="B280" i="1" s="1"/>
  <c r="J281" i="1"/>
  <c r="E285" i="1"/>
  <c r="F286" i="1" s="1"/>
  <c r="O285" i="1"/>
  <c r="Q285" i="1" s="1"/>
  <c r="T279" i="1"/>
  <c r="C281" i="1"/>
  <c r="S285" i="1"/>
  <c r="R285" i="1"/>
  <c r="A286" i="1"/>
  <c r="D286" i="1" s="1"/>
  <c r="I288" i="1"/>
  <c r="G286" i="1" l="1"/>
  <c r="H286" i="1" s="1"/>
  <c r="H285" i="1"/>
  <c r="K281" i="1"/>
  <c r="L281" i="1" s="1"/>
  <c r="M281" i="1" s="1"/>
  <c r="N281" i="1" s="1"/>
  <c r="P281" i="1" s="1"/>
  <c r="B281" i="1" s="1"/>
  <c r="J282" i="1"/>
  <c r="E286" i="1"/>
  <c r="F287" i="1" s="1"/>
  <c r="O286" i="1"/>
  <c r="Q286" i="1" s="1"/>
  <c r="T280" i="1"/>
  <c r="I289" i="1"/>
  <c r="S286" i="1"/>
  <c r="R286" i="1"/>
  <c r="C282" i="1"/>
  <c r="A287" i="1"/>
  <c r="D287" i="1" s="1"/>
  <c r="G287" i="1" l="1"/>
  <c r="K282" i="1"/>
  <c r="L282" i="1" s="1"/>
  <c r="M282" i="1" s="1"/>
  <c r="N282" i="1" s="1"/>
  <c r="P282" i="1" s="1"/>
  <c r="B282" i="1" s="1"/>
  <c r="J283" i="1"/>
  <c r="E287" i="1"/>
  <c r="F288" i="1" s="1"/>
  <c r="O287" i="1"/>
  <c r="Q287" i="1" s="1"/>
  <c r="T281" i="1"/>
  <c r="C283" i="1"/>
  <c r="S287" i="1"/>
  <c r="R287" i="1"/>
  <c r="I290" i="1"/>
  <c r="A288" i="1"/>
  <c r="D288" i="1" s="1"/>
  <c r="G288" i="1" l="1"/>
  <c r="H288" i="1" s="1"/>
  <c r="H287" i="1"/>
  <c r="K283" i="1"/>
  <c r="L283" i="1" s="1"/>
  <c r="M283" i="1" s="1"/>
  <c r="N283" i="1" s="1"/>
  <c r="P283" i="1" s="1"/>
  <c r="B283" i="1" s="1"/>
  <c r="J284" i="1"/>
  <c r="E288" i="1"/>
  <c r="F289" i="1" s="1"/>
  <c r="O288" i="1"/>
  <c r="Q288" i="1" s="1"/>
  <c r="T282" i="1"/>
  <c r="I291" i="1"/>
  <c r="S288" i="1"/>
  <c r="R288" i="1"/>
  <c r="A289" i="1"/>
  <c r="D289" i="1" s="1"/>
  <c r="C284" i="1"/>
  <c r="G289" i="1" l="1"/>
  <c r="K284" i="1"/>
  <c r="L284" i="1" s="1"/>
  <c r="M284" i="1" s="1"/>
  <c r="N284" i="1" s="1"/>
  <c r="P284" i="1" s="1"/>
  <c r="B284" i="1" s="1"/>
  <c r="J285" i="1"/>
  <c r="E289" i="1"/>
  <c r="F290" i="1" s="1"/>
  <c r="O289" i="1"/>
  <c r="Q289" i="1" s="1"/>
  <c r="T283" i="1"/>
  <c r="C285" i="1"/>
  <c r="A290" i="1"/>
  <c r="D290" i="1" s="1"/>
  <c r="S289" i="1"/>
  <c r="R289" i="1"/>
  <c r="I292" i="1"/>
  <c r="G290" i="1" l="1"/>
  <c r="H290" i="1" s="1"/>
  <c r="H289" i="1"/>
  <c r="K285" i="1"/>
  <c r="L285" i="1" s="1"/>
  <c r="M285" i="1" s="1"/>
  <c r="N285" i="1" s="1"/>
  <c r="P285" i="1" s="1"/>
  <c r="B285" i="1" s="1"/>
  <c r="J286" i="1"/>
  <c r="E290" i="1"/>
  <c r="F291" i="1" s="1"/>
  <c r="O290" i="1"/>
  <c r="Q290" i="1" s="1"/>
  <c r="T284" i="1"/>
  <c r="A291" i="1"/>
  <c r="D291" i="1" s="1"/>
  <c r="I293" i="1"/>
  <c r="S290" i="1"/>
  <c r="R290" i="1"/>
  <c r="C286" i="1"/>
  <c r="G291" i="1" l="1"/>
  <c r="K286" i="1"/>
  <c r="L286" i="1" s="1"/>
  <c r="M286" i="1" s="1"/>
  <c r="N286" i="1" s="1"/>
  <c r="P286" i="1" s="1"/>
  <c r="B286" i="1" s="1"/>
  <c r="J287" i="1"/>
  <c r="E291" i="1"/>
  <c r="F292" i="1" s="1"/>
  <c r="O291" i="1"/>
  <c r="Q291" i="1" s="1"/>
  <c r="T285" i="1"/>
  <c r="I294" i="1"/>
  <c r="C287" i="1"/>
  <c r="A292" i="1"/>
  <c r="D292" i="1" s="1"/>
  <c r="S291" i="1"/>
  <c r="R291" i="1"/>
  <c r="G292" i="1" l="1"/>
  <c r="H292" i="1" s="1"/>
  <c r="H291" i="1"/>
  <c r="K287" i="1"/>
  <c r="L287" i="1" s="1"/>
  <c r="M287" i="1" s="1"/>
  <c r="N287" i="1" s="1"/>
  <c r="P287" i="1" s="1"/>
  <c r="B287" i="1" s="1"/>
  <c r="J288" i="1"/>
  <c r="E292" i="1"/>
  <c r="F293" i="1" s="1"/>
  <c r="O292" i="1"/>
  <c r="Q292" i="1" s="1"/>
  <c r="T286" i="1"/>
  <c r="A293" i="1"/>
  <c r="D293" i="1" s="1"/>
  <c r="C288" i="1"/>
  <c r="I295" i="1"/>
  <c r="R292" i="1"/>
  <c r="S292" i="1"/>
  <c r="G293" i="1" l="1"/>
  <c r="K288" i="1"/>
  <c r="L288" i="1" s="1"/>
  <c r="M288" i="1" s="1"/>
  <c r="N288" i="1" s="1"/>
  <c r="P288" i="1" s="1"/>
  <c r="B288" i="1" s="1"/>
  <c r="J289" i="1"/>
  <c r="E293" i="1"/>
  <c r="F294" i="1" s="1"/>
  <c r="O293" i="1"/>
  <c r="Q293" i="1" s="1"/>
  <c r="T287" i="1"/>
  <c r="S293" i="1"/>
  <c r="R293" i="1"/>
  <c r="I296" i="1"/>
  <c r="C289" i="1"/>
  <c r="A294" i="1"/>
  <c r="D294" i="1" s="1"/>
  <c r="G294" i="1" l="1"/>
  <c r="H294" i="1" s="1"/>
  <c r="H293" i="1"/>
  <c r="K289" i="1"/>
  <c r="L289" i="1" s="1"/>
  <c r="M289" i="1" s="1"/>
  <c r="N289" i="1" s="1"/>
  <c r="P289" i="1" s="1"/>
  <c r="B289" i="1" s="1"/>
  <c r="J290" i="1"/>
  <c r="E294" i="1"/>
  <c r="F295" i="1" s="1"/>
  <c r="O294" i="1"/>
  <c r="Q294" i="1" s="1"/>
  <c r="T288" i="1"/>
  <c r="C290" i="1"/>
  <c r="S294" i="1"/>
  <c r="R294" i="1"/>
  <c r="A295" i="1"/>
  <c r="D295" i="1" s="1"/>
  <c r="I297" i="1"/>
  <c r="G295" i="1" l="1"/>
  <c r="K290" i="1"/>
  <c r="L290" i="1" s="1"/>
  <c r="M290" i="1" s="1"/>
  <c r="N290" i="1" s="1"/>
  <c r="P290" i="1" s="1"/>
  <c r="B290" i="1" s="1"/>
  <c r="J291" i="1"/>
  <c r="E295" i="1"/>
  <c r="F296" i="1" s="1"/>
  <c r="O295" i="1"/>
  <c r="Q295" i="1" s="1"/>
  <c r="T289" i="1"/>
  <c r="R295" i="1"/>
  <c r="S295" i="1"/>
  <c r="A296" i="1"/>
  <c r="D296" i="1" s="1"/>
  <c r="I298" i="1"/>
  <c r="C291" i="1"/>
  <c r="G296" i="1" l="1"/>
  <c r="H296" i="1" s="1"/>
  <c r="H295" i="1"/>
  <c r="K291" i="1"/>
  <c r="L291" i="1" s="1"/>
  <c r="M291" i="1" s="1"/>
  <c r="N291" i="1" s="1"/>
  <c r="P291" i="1" s="1"/>
  <c r="B291" i="1" s="1"/>
  <c r="J292" i="1"/>
  <c r="E296" i="1"/>
  <c r="F297" i="1" s="1"/>
  <c r="O296" i="1"/>
  <c r="Q296" i="1" s="1"/>
  <c r="T290" i="1"/>
  <c r="A297" i="1"/>
  <c r="D297" i="1" s="1"/>
  <c r="C292" i="1"/>
  <c r="I299" i="1"/>
  <c r="R296" i="1"/>
  <c r="S296" i="1"/>
  <c r="G297" i="1" l="1"/>
  <c r="K292" i="1"/>
  <c r="L292" i="1" s="1"/>
  <c r="M292" i="1" s="1"/>
  <c r="N292" i="1" s="1"/>
  <c r="P292" i="1" s="1"/>
  <c r="B292" i="1" s="1"/>
  <c r="J293" i="1"/>
  <c r="E297" i="1"/>
  <c r="F298" i="1" s="1"/>
  <c r="O297" i="1"/>
  <c r="Q297" i="1" s="1"/>
  <c r="T291" i="1"/>
  <c r="C293" i="1"/>
  <c r="I300" i="1"/>
  <c r="A298" i="1"/>
  <c r="D298" i="1" s="1"/>
  <c r="S297" i="1"/>
  <c r="R297" i="1"/>
  <c r="G298" i="1" l="1"/>
  <c r="H298" i="1" s="1"/>
  <c r="H297" i="1"/>
  <c r="K293" i="1"/>
  <c r="L293" i="1" s="1"/>
  <c r="M293" i="1" s="1"/>
  <c r="N293" i="1" s="1"/>
  <c r="P293" i="1" s="1"/>
  <c r="B293" i="1" s="1"/>
  <c r="J294" i="1"/>
  <c r="E298" i="1"/>
  <c r="F299" i="1" s="1"/>
  <c r="O298" i="1"/>
  <c r="Q298" i="1" s="1"/>
  <c r="T292" i="1"/>
  <c r="S298" i="1"/>
  <c r="R298" i="1"/>
  <c r="A299" i="1"/>
  <c r="D299" i="1" s="1"/>
  <c r="I301" i="1"/>
  <c r="C294" i="1"/>
  <c r="G299" i="1" l="1"/>
  <c r="K294" i="1"/>
  <c r="L294" i="1" s="1"/>
  <c r="M294" i="1" s="1"/>
  <c r="N294" i="1" s="1"/>
  <c r="P294" i="1" s="1"/>
  <c r="B294" i="1" s="1"/>
  <c r="J295" i="1"/>
  <c r="E299" i="1"/>
  <c r="F300" i="1" s="1"/>
  <c r="O299" i="1"/>
  <c r="Q299" i="1" s="1"/>
  <c r="T293" i="1"/>
  <c r="C295" i="1"/>
  <c r="I302" i="1"/>
  <c r="A300" i="1"/>
  <c r="D300" i="1" s="1"/>
  <c r="R299" i="1"/>
  <c r="S299" i="1"/>
  <c r="G300" i="1" l="1"/>
  <c r="H300" i="1" s="1"/>
  <c r="H299" i="1"/>
  <c r="K295" i="1"/>
  <c r="L295" i="1" s="1"/>
  <c r="M295" i="1" s="1"/>
  <c r="N295" i="1" s="1"/>
  <c r="P295" i="1" s="1"/>
  <c r="B295" i="1" s="1"/>
  <c r="J296" i="1"/>
  <c r="E300" i="1"/>
  <c r="F301" i="1" s="1"/>
  <c r="O300" i="1"/>
  <c r="Q300" i="1" s="1"/>
  <c r="T294" i="1"/>
  <c r="A301" i="1"/>
  <c r="D301" i="1" s="1"/>
  <c r="S300" i="1"/>
  <c r="R300" i="1"/>
  <c r="I303" i="1"/>
  <c r="C296" i="1"/>
  <c r="G301" i="1" l="1"/>
  <c r="K296" i="1"/>
  <c r="L296" i="1" s="1"/>
  <c r="M296" i="1" s="1"/>
  <c r="N296" i="1" s="1"/>
  <c r="P296" i="1" s="1"/>
  <c r="B296" i="1" s="1"/>
  <c r="J297" i="1"/>
  <c r="E301" i="1"/>
  <c r="F302" i="1" s="1"/>
  <c r="O301" i="1"/>
  <c r="Q301" i="1" s="1"/>
  <c r="T295" i="1"/>
  <c r="R301" i="1"/>
  <c r="S301" i="1"/>
  <c r="C297" i="1"/>
  <c r="A302" i="1"/>
  <c r="D302" i="1" s="1"/>
  <c r="I304" i="1"/>
  <c r="G302" i="1" l="1"/>
  <c r="H302" i="1" s="1"/>
  <c r="H301" i="1"/>
  <c r="K297" i="1"/>
  <c r="L297" i="1" s="1"/>
  <c r="M297" i="1" s="1"/>
  <c r="N297" i="1" s="1"/>
  <c r="P297" i="1" s="1"/>
  <c r="B297" i="1" s="1"/>
  <c r="J298" i="1"/>
  <c r="E302" i="1"/>
  <c r="F303" i="1" s="1"/>
  <c r="O302" i="1"/>
  <c r="Q302" i="1" s="1"/>
  <c r="T296" i="1"/>
  <c r="I305" i="1"/>
  <c r="S302" i="1"/>
  <c r="R302" i="1"/>
  <c r="C298" i="1"/>
  <c r="A303" i="1"/>
  <c r="D303" i="1" s="1"/>
  <c r="G303" i="1" l="1"/>
  <c r="K298" i="1"/>
  <c r="L298" i="1" s="1"/>
  <c r="M298" i="1" s="1"/>
  <c r="N298" i="1" s="1"/>
  <c r="P298" i="1" s="1"/>
  <c r="B298" i="1" s="1"/>
  <c r="J299" i="1"/>
  <c r="E303" i="1"/>
  <c r="F304" i="1" s="1"/>
  <c r="O303" i="1"/>
  <c r="Q303" i="1" s="1"/>
  <c r="T297" i="1"/>
  <c r="R303" i="1"/>
  <c r="S303" i="1"/>
  <c r="C299" i="1"/>
  <c r="A304" i="1"/>
  <c r="D304" i="1" s="1"/>
  <c r="I306" i="1"/>
  <c r="G304" i="1" l="1"/>
  <c r="H304" i="1" s="1"/>
  <c r="H303" i="1"/>
  <c r="K299" i="1"/>
  <c r="L299" i="1" s="1"/>
  <c r="M299" i="1" s="1"/>
  <c r="N299" i="1" s="1"/>
  <c r="P299" i="1" s="1"/>
  <c r="B299" i="1" s="1"/>
  <c r="J300" i="1"/>
  <c r="E304" i="1"/>
  <c r="F305" i="1" s="1"/>
  <c r="O304" i="1"/>
  <c r="Q304" i="1" s="1"/>
  <c r="T298" i="1"/>
  <c r="A305" i="1"/>
  <c r="D305" i="1" s="1"/>
  <c r="S304" i="1"/>
  <c r="R304" i="1"/>
  <c r="I307" i="1"/>
  <c r="C300" i="1"/>
  <c r="G305" i="1" l="1"/>
  <c r="K300" i="1"/>
  <c r="L300" i="1" s="1"/>
  <c r="M300" i="1" s="1"/>
  <c r="N300" i="1" s="1"/>
  <c r="P300" i="1" s="1"/>
  <c r="B300" i="1" s="1"/>
  <c r="J301" i="1"/>
  <c r="E305" i="1"/>
  <c r="F306" i="1" s="1"/>
  <c r="O305" i="1"/>
  <c r="Q305" i="1" s="1"/>
  <c r="T299" i="1"/>
  <c r="C301" i="1"/>
  <c r="R305" i="1"/>
  <c r="S305" i="1"/>
  <c r="I308" i="1"/>
  <c r="A306" i="1"/>
  <c r="D306" i="1" s="1"/>
  <c r="G306" i="1" l="1"/>
  <c r="H306" i="1" s="1"/>
  <c r="H305" i="1"/>
  <c r="K301" i="1"/>
  <c r="L301" i="1" s="1"/>
  <c r="M301" i="1" s="1"/>
  <c r="N301" i="1" s="1"/>
  <c r="P301" i="1" s="1"/>
  <c r="B301" i="1" s="1"/>
  <c r="J302" i="1"/>
  <c r="E306" i="1"/>
  <c r="F307" i="1" s="1"/>
  <c r="O306" i="1"/>
  <c r="Q306" i="1" s="1"/>
  <c r="T300" i="1"/>
  <c r="I309" i="1"/>
  <c r="A307" i="1"/>
  <c r="D307" i="1" s="1"/>
  <c r="S306" i="1"/>
  <c r="R306" i="1"/>
  <c r="C302" i="1"/>
  <c r="G307" i="1" l="1"/>
  <c r="J303" i="1"/>
  <c r="K302" i="1"/>
  <c r="L302" i="1" s="1"/>
  <c r="M302" i="1" s="1"/>
  <c r="N302" i="1" s="1"/>
  <c r="P302" i="1" s="1"/>
  <c r="B302" i="1" s="1"/>
  <c r="E307" i="1"/>
  <c r="F308" i="1" s="1"/>
  <c r="O307" i="1"/>
  <c r="Q307" i="1" s="1"/>
  <c r="T301" i="1"/>
  <c r="A308" i="1"/>
  <c r="D308" i="1" s="1"/>
  <c r="R307" i="1"/>
  <c r="S307" i="1"/>
  <c r="C303" i="1"/>
  <c r="I310" i="1"/>
  <c r="G308" i="1" l="1"/>
  <c r="H308" i="1" s="1"/>
  <c r="H307" i="1"/>
  <c r="K303" i="1"/>
  <c r="L303" i="1" s="1"/>
  <c r="M303" i="1" s="1"/>
  <c r="N303" i="1" s="1"/>
  <c r="P303" i="1" s="1"/>
  <c r="B303" i="1" s="1"/>
  <c r="J304" i="1"/>
  <c r="E308" i="1"/>
  <c r="F309" i="1" s="1"/>
  <c r="O308" i="1"/>
  <c r="Q308" i="1" s="1"/>
  <c r="T302" i="1"/>
  <c r="A309" i="1"/>
  <c r="D309" i="1" s="1"/>
  <c r="S308" i="1"/>
  <c r="R308" i="1"/>
  <c r="I311" i="1"/>
  <c r="C304" i="1"/>
  <c r="G309" i="1" l="1"/>
  <c r="K304" i="1"/>
  <c r="L304" i="1" s="1"/>
  <c r="M304" i="1" s="1"/>
  <c r="N304" i="1" s="1"/>
  <c r="P304" i="1" s="1"/>
  <c r="B304" i="1" s="1"/>
  <c r="J305" i="1"/>
  <c r="E309" i="1"/>
  <c r="F310" i="1" s="1"/>
  <c r="O309" i="1"/>
  <c r="Q309" i="1" s="1"/>
  <c r="T303" i="1"/>
  <c r="C305" i="1"/>
  <c r="R309" i="1"/>
  <c r="S309" i="1"/>
  <c r="A310" i="1"/>
  <c r="D310" i="1" s="1"/>
  <c r="I312" i="1"/>
  <c r="G310" i="1" l="1"/>
  <c r="H310" i="1" s="1"/>
  <c r="H309" i="1"/>
  <c r="K305" i="1"/>
  <c r="L305" i="1" s="1"/>
  <c r="M305" i="1" s="1"/>
  <c r="N305" i="1" s="1"/>
  <c r="P305" i="1" s="1"/>
  <c r="B305" i="1" s="1"/>
  <c r="J306" i="1"/>
  <c r="E310" i="1"/>
  <c r="F311" i="1" s="1"/>
  <c r="O310" i="1"/>
  <c r="Q310" i="1" s="1"/>
  <c r="T304" i="1"/>
  <c r="A311" i="1"/>
  <c r="D311" i="1" s="1"/>
  <c r="S310" i="1"/>
  <c r="R310" i="1"/>
  <c r="I313" i="1"/>
  <c r="C306" i="1"/>
  <c r="G311" i="1" l="1"/>
  <c r="K306" i="1"/>
  <c r="L306" i="1" s="1"/>
  <c r="M306" i="1" s="1"/>
  <c r="N306" i="1" s="1"/>
  <c r="P306" i="1" s="1"/>
  <c r="B306" i="1" s="1"/>
  <c r="J307" i="1"/>
  <c r="E311" i="1"/>
  <c r="F312" i="1" s="1"/>
  <c r="O311" i="1"/>
  <c r="Q311" i="1" s="1"/>
  <c r="T305" i="1"/>
  <c r="R311" i="1"/>
  <c r="S311" i="1"/>
  <c r="I314" i="1"/>
  <c r="A312" i="1"/>
  <c r="D312" i="1" s="1"/>
  <c r="C307" i="1"/>
  <c r="G312" i="1" l="1"/>
  <c r="H312" i="1" s="1"/>
  <c r="H311" i="1"/>
  <c r="K307" i="1"/>
  <c r="L307" i="1" s="1"/>
  <c r="M307" i="1" s="1"/>
  <c r="N307" i="1" s="1"/>
  <c r="P307" i="1" s="1"/>
  <c r="B307" i="1" s="1"/>
  <c r="J308" i="1"/>
  <c r="E312" i="1"/>
  <c r="F313" i="1" s="1"/>
  <c r="O312" i="1"/>
  <c r="Q312" i="1" s="1"/>
  <c r="T306" i="1"/>
  <c r="S312" i="1"/>
  <c r="R312" i="1"/>
  <c r="I315" i="1"/>
  <c r="C308" i="1"/>
  <c r="A313" i="1"/>
  <c r="D313" i="1" s="1"/>
  <c r="G313" i="1" l="1"/>
  <c r="K308" i="1"/>
  <c r="L308" i="1" s="1"/>
  <c r="M308" i="1" s="1"/>
  <c r="N308" i="1" s="1"/>
  <c r="P308" i="1" s="1"/>
  <c r="B308" i="1" s="1"/>
  <c r="J309" i="1"/>
  <c r="E313" i="1"/>
  <c r="F314" i="1" s="1"/>
  <c r="O313" i="1"/>
  <c r="Q313" i="1" s="1"/>
  <c r="T307" i="1"/>
  <c r="R313" i="1"/>
  <c r="S313" i="1"/>
  <c r="C309" i="1"/>
  <c r="I316" i="1"/>
  <c r="A314" i="1"/>
  <c r="D314" i="1" s="1"/>
  <c r="G314" i="1" l="1"/>
  <c r="H314" i="1" s="1"/>
  <c r="H313" i="1"/>
  <c r="K309" i="1"/>
  <c r="L309" i="1" s="1"/>
  <c r="M309" i="1" s="1"/>
  <c r="N309" i="1" s="1"/>
  <c r="P309" i="1" s="1"/>
  <c r="B309" i="1" s="1"/>
  <c r="J310" i="1"/>
  <c r="E314" i="1"/>
  <c r="F315" i="1" s="1"/>
  <c r="O314" i="1"/>
  <c r="Q314" i="1" s="1"/>
  <c r="T308" i="1"/>
  <c r="S314" i="1"/>
  <c r="R314" i="1"/>
  <c r="I317" i="1"/>
  <c r="C310" i="1"/>
  <c r="A315" i="1"/>
  <c r="D315" i="1" s="1"/>
  <c r="G315" i="1" l="1"/>
  <c r="K310" i="1"/>
  <c r="L310" i="1" s="1"/>
  <c r="M310" i="1" s="1"/>
  <c r="N310" i="1" s="1"/>
  <c r="P310" i="1" s="1"/>
  <c r="B310" i="1" s="1"/>
  <c r="J311" i="1"/>
  <c r="E315" i="1"/>
  <c r="F316" i="1" s="1"/>
  <c r="O315" i="1"/>
  <c r="Q315" i="1" s="1"/>
  <c r="T309" i="1"/>
  <c r="I318" i="1"/>
  <c r="A316" i="1"/>
  <c r="D316" i="1" s="1"/>
  <c r="S315" i="1"/>
  <c r="R315" i="1"/>
  <c r="C311" i="1"/>
  <c r="G316" i="1" l="1"/>
  <c r="H316" i="1" s="1"/>
  <c r="H315" i="1"/>
  <c r="K311" i="1"/>
  <c r="L311" i="1" s="1"/>
  <c r="M311" i="1" s="1"/>
  <c r="N311" i="1" s="1"/>
  <c r="P311" i="1" s="1"/>
  <c r="B311" i="1" s="1"/>
  <c r="J312" i="1"/>
  <c r="E316" i="1"/>
  <c r="F317" i="1" s="1"/>
  <c r="O316" i="1"/>
  <c r="Q316" i="1" s="1"/>
  <c r="T310" i="1"/>
  <c r="R316" i="1"/>
  <c r="S316" i="1"/>
  <c r="I319" i="1"/>
  <c r="C312" i="1"/>
  <c r="A317" i="1"/>
  <c r="D317" i="1" s="1"/>
  <c r="G317" i="1" l="1"/>
  <c r="K312" i="1"/>
  <c r="L312" i="1" s="1"/>
  <c r="M312" i="1" s="1"/>
  <c r="N312" i="1" s="1"/>
  <c r="P312" i="1" s="1"/>
  <c r="B312" i="1" s="1"/>
  <c r="J313" i="1"/>
  <c r="E317" i="1"/>
  <c r="F318" i="1" s="1"/>
  <c r="O317" i="1"/>
  <c r="Q317" i="1" s="1"/>
  <c r="T311" i="1"/>
  <c r="I320" i="1"/>
  <c r="S317" i="1"/>
  <c r="R317" i="1"/>
  <c r="A318" i="1"/>
  <c r="D318" i="1" s="1"/>
  <c r="C313" i="1"/>
  <c r="G318" i="1" l="1"/>
  <c r="H318" i="1" s="1"/>
  <c r="H317" i="1"/>
  <c r="K313" i="1"/>
  <c r="L313" i="1" s="1"/>
  <c r="M313" i="1" s="1"/>
  <c r="N313" i="1" s="1"/>
  <c r="P313" i="1" s="1"/>
  <c r="B313" i="1" s="1"/>
  <c r="J314" i="1"/>
  <c r="E318" i="1"/>
  <c r="F319" i="1" s="1"/>
  <c r="O318" i="1"/>
  <c r="Q318" i="1" s="1"/>
  <c r="T312" i="1"/>
  <c r="S318" i="1"/>
  <c r="R318" i="1"/>
  <c r="C314" i="1"/>
  <c r="A319" i="1"/>
  <c r="D319" i="1" s="1"/>
  <c r="I321" i="1"/>
  <c r="G319" i="1" l="1"/>
  <c r="K314" i="1"/>
  <c r="L314" i="1" s="1"/>
  <c r="M314" i="1" s="1"/>
  <c r="N314" i="1" s="1"/>
  <c r="P314" i="1" s="1"/>
  <c r="B314" i="1" s="1"/>
  <c r="J315" i="1"/>
  <c r="E319" i="1"/>
  <c r="F320" i="1" s="1"/>
  <c r="O319" i="1"/>
  <c r="Q319" i="1" s="1"/>
  <c r="T313" i="1"/>
  <c r="C315" i="1"/>
  <c r="S319" i="1"/>
  <c r="R319" i="1"/>
  <c r="I322" i="1"/>
  <c r="A320" i="1"/>
  <c r="D320" i="1" s="1"/>
  <c r="G320" i="1" l="1"/>
  <c r="H320" i="1" s="1"/>
  <c r="H319" i="1"/>
  <c r="K315" i="1"/>
  <c r="L315" i="1" s="1"/>
  <c r="M315" i="1" s="1"/>
  <c r="N315" i="1" s="1"/>
  <c r="P315" i="1" s="1"/>
  <c r="B315" i="1" s="1"/>
  <c r="J316" i="1"/>
  <c r="E320" i="1"/>
  <c r="F321" i="1" s="1"/>
  <c r="O320" i="1"/>
  <c r="Q320" i="1" s="1"/>
  <c r="T314" i="1"/>
  <c r="I323" i="1"/>
  <c r="A321" i="1"/>
  <c r="D321" i="1" s="1"/>
  <c r="C316" i="1"/>
  <c r="S320" i="1"/>
  <c r="R320" i="1"/>
  <c r="G321" i="1" l="1"/>
  <c r="K316" i="1"/>
  <c r="L316" i="1" s="1"/>
  <c r="M316" i="1" s="1"/>
  <c r="N316" i="1" s="1"/>
  <c r="P316" i="1" s="1"/>
  <c r="B316" i="1" s="1"/>
  <c r="J317" i="1"/>
  <c r="E321" i="1"/>
  <c r="F322" i="1" s="1"/>
  <c r="O321" i="1"/>
  <c r="Q321" i="1" s="1"/>
  <c r="T315" i="1"/>
  <c r="A322" i="1"/>
  <c r="D322" i="1" s="1"/>
  <c r="C317" i="1"/>
  <c r="S321" i="1"/>
  <c r="R321" i="1"/>
  <c r="I324" i="1"/>
  <c r="G322" i="1" l="1"/>
  <c r="H322" i="1" s="1"/>
  <c r="H321" i="1"/>
  <c r="K317" i="1"/>
  <c r="L317" i="1" s="1"/>
  <c r="M317" i="1" s="1"/>
  <c r="N317" i="1" s="1"/>
  <c r="P317" i="1" s="1"/>
  <c r="B317" i="1" s="1"/>
  <c r="J318" i="1"/>
  <c r="E322" i="1"/>
  <c r="F323" i="1" s="1"/>
  <c r="O322" i="1"/>
  <c r="Q322" i="1" s="1"/>
  <c r="T316" i="1"/>
  <c r="C318" i="1"/>
  <c r="A323" i="1"/>
  <c r="D323" i="1" s="1"/>
  <c r="S322" i="1"/>
  <c r="R322" i="1"/>
  <c r="I325" i="1"/>
  <c r="G323" i="1" l="1"/>
  <c r="K318" i="1"/>
  <c r="L318" i="1" s="1"/>
  <c r="M318" i="1" s="1"/>
  <c r="N318" i="1" s="1"/>
  <c r="P318" i="1" s="1"/>
  <c r="B318" i="1" s="1"/>
  <c r="J319" i="1"/>
  <c r="E323" i="1"/>
  <c r="F324" i="1" s="1"/>
  <c r="O323" i="1"/>
  <c r="Q323" i="1" s="1"/>
  <c r="T317" i="1"/>
  <c r="S323" i="1"/>
  <c r="R323" i="1"/>
  <c r="I326" i="1"/>
  <c r="A324" i="1"/>
  <c r="D324" i="1" s="1"/>
  <c r="C319" i="1"/>
  <c r="G324" i="1" l="1"/>
  <c r="H324" i="1" s="1"/>
  <c r="H323" i="1"/>
  <c r="K319" i="1"/>
  <c r="L319" i="1" s="1"/>
  <c r="M319" i="1" s="1"/>
  <c r="N319" i="1" s="1"/>
  <c r="P319" i="1" s="1"/>
  <c r="B319" i="1" s="1"/>
  <c r="J320" i="1"/>
  <c r="E324" i="1"/>
  <c r="F325" i="1" s="1"/>
  <c r="O324" i="1"/>
  <c r="Q324" i="1" s="1"/>
  <c r="T318" i="1"/>
  <c r="S324" i="1"/>
  <c r="R324" i="1"/>
  <c r="A325" i="1"/>
  <c r="D325" i="1" s="1"/>
  <c r="C320" i="1"/>
  <c r="I327" i="1"/>
  <c r="G325" i="1" l="1"/>
  <c r="K320" i="1"/>
  <c r="L320" i="1" s="1"/>
  <c r="M320" i="1" s="1"/>
  <c r="N320" i="1" s="1"/>
  <c r="P320" i="1" s="1"/>
  <c r="B320" i="1" s="1"/>
  <c r="J321" i="1"/>
  <c r="E325" i="1"/>
  <c r="F326" i="1" s="1"/>
  <c r="O325" i="1"/>
  <c r="Q325" i="1" s="1"/>
  <c r="T319" i="1"/>
  <c r="S325" i="1"/>
  <c r="R325" i="1"/>
  <c r="I328" i="1"/>
  <c r="C321" i="1"/>
  <c r="A326" i="1"/>
  <c r="D326" i="1" s="1"/>
  <c r="G326" i="1" l="1"/>
  <c r="H326" i="1" s="1"/>
  <c r="H325" i="1"/>
  <c r="K321" i="1"/>
  <c r="L321" i="1" s="1"/>
  <c r="M321" i="1" s="1"/>
  <c r="N321" i="1" s="1"/>
  <c r="P321" i="1" s="1"/>
  <c r="B321" i="1" s="1"/>
  <c r="J322" i="1"/>
  <c r="E326" i="1"/>
  <c r="F327" i="1" s="1"/>
  <c r="O326" i="1"/>
  <c r="Q326" i="1" s="1"/>
  <c r="T320" i="1"/>
  <c r="C322" i="1"/>
  <c r="A327" i="1"/>
  <c r="D327" i="1" s="1"/>
  <c r="S326" i="1"/>
  <c r="R326" i="1"/>
  <c r="I329" i="1"/>
  <c r="G327" i="1" l="1"/>
  <c r="K322" i="1"/>
  <c r="L322" i="1" s="1"/>
  <c r="M322" i="1" s="1"/>
  <c r="N322" i="1" s="1"/>
  <c r="P322" i="1" s="1"/>
  <c r="B322" i="1" s="1"/>
  <c r="J323" i="1"/>
  <c r="E327" i="1"/>
  <c r="F328" i="1" s="1"/>
  <c r="O327" i="1"/>
  <c r="Q327" i="1" s="1"/>
  <c r="T321" i="1"/>
  <c r="A328" i="1"/>
  <c r="D328" i="1" s="1"/>
  <c r="C323" i="1"/>
  <c r="S327" i="1"/>
  <c r="R327" i="1"/>
  <c r="I330" i="1"/>
  <c r="G328" i="1" l="1"/>
  <c r="H328" i="1" s="1"/>
  <c r="H327" i="1"/>
  <c r="K323" i="1"/>
  <c r="L323" i="1" s="1"/>
  <c r="M323" i="1" s="1"/>
  <c r="N323" i="1" s="1"/>
  <c r="P323" i="1" s="1"/>
  <c r="B323" i="1" s="1"/>
  <c r="J324" i="1"/>
  <c r="E328" i="1"/>
  <c r="F329" i="1" s="1"/>
  <c r="O328" i="1"/>
  <c r="Q328" i="1" s="1"/>
  <c r="T322" i="1"/>
  <c r="I331" i="1"/>
  <c r="C324" i="1"/>
  <c r="A329" i="1"/>
  <c r="D329" i="1" s="1"/>
  <c r="S328" i="1"/>
  <c r="R328" i="1"/>
  <c r="G329" i="1" l="1"/>
  <c r="K324" i="1"/>
  <c r="L324" i="1" s="1"/>
  <c r="M324" i="1" s="1"/>
  <c r="N324" i="1" s="1"/>
  <c r="P324" i="1" s="1"/>
  <c r="B324" i="1" s="1"/>
  <c r="J325" i="1"/>
  <c r="E329" i="1"/>
  <c r="F330" i="1" s="1"/>
  <c r="O329" i="1"/>
  <c r="Q329" i="1" s="1"/>
  <c r="T323" i="1"/>
  <c r="A330" i="1"/>
  <c r="D330" i="1" s="1"/>
  <c r="I332" i="1"/>
  <c r="C325" i="1"/>
  <c r="S329" i="1"/>
  <c r="R329" i="1"/>
  <c r="G330" i="1" l="1"/>
  <c r="H330" i="1" s="1"/>
  <c r="H329" i="1"/>
  <c r="K325" i="1"/>
  <c r="L325" i="1" s="1"/>
  <c r="M325" i="1" s="1"/>
  <c r="N325" i="1" s="1"/>
  <c r="P325" i="1" s="1"/>
  <c r="B325" i="1" s="1"/>
  <c r="J326" i="1"/>
  <c r="E330" i="1"/>
  <c r="F331" i="1" s="1"/>
  <c r="O330" i="1"/>
  <c r="Q330" i="1" s="1"/>
  <c r="T324" i="1"/>
  <c r="I333" i="1"/>
  <c r="A331" i="1"/>
  <c r="D331" i="1" s="1"/>
  <c r="S330" i="1"/>
  <c r="R330" i="1"/>
  <c r="C326" i="1"/>
  <c r="G331" i="1" l="1"/>
  <c r="K326" i="1"/>
  <c r="L326" i="1" s="1"/>
  <c r="M326" i="1" s="1"/>
  <c r="N326" i="1" s="1"/>
  <c r="P326" i="1" s="1"/>
  <c r="B326" i="1" s="1"/>
  <c r="J327" i="1"/>
  <c r="E331" i="1"/>
  <c r="F332" i="1" s="1"/>
  <c r="O331" i="1"/>
  <c r="Q331" i="1" s="1"/>
  <c r="T325" i="1"/>
  <c r="C327" i="1"/>
  <c r="S331" i="1"/>
  <c r="R331" i="1"/>
  <c r="A332" i="1"/>
  <c r="D332" i="1" s="1"/>
  <c r="I334" i="1"/>
  <c r="G332" i="1" l="1"/>
  <c r="H332" i="1" s="1"/>
  <c r="H331" i="1"/>
  <c r="K327" i="1"/>
  <c r="L327" i="1" s="1"/>
  <c r="M327" i="1" s="1"/>
  <c r="N327" i="1" s="1"/>
  <c r="P327" i="1" s="1"/>
  <c r="B327" i="1" s="1"/>
  <c r="J328" i="1"/>
  <c r="E332" i="1"/>
  <c r="F333" i="1" s="1"/>
  <c r="O332" i="1"/>
  <c r="Q332" i="1" s="1"/>
  <c r="T326" i="1"/>
  <c r="A333" i="1"/>
  <c r="D333" i="1" s="1"/>
  <c r="I335" i="1"/>
  <c r="S332" i="1"/>
  <c r="R332" i="1"/>
  <c r="C328" i="1"/>
  <c r="G333" i="1" l="1"/>
  <c r="K328" i="1"/>
  <c r="L328" i="1" s="1"/>
  <c r="M328" i="1" s="1"/>
  <c r="N328" i="1" s="1"/>
  <c r="P328" i="1" s="1"/>
  <c r="B328" i="1" s="1"/>
  <c r="J329" i="1"/>
  <c r="E333" i="1"/>
  <c r="F334" i="1" s="1"/>
  <c r="O333" i="1"/>
  <c r="Q333" i="1" s="1"/>
  <c r="T327" i="1"/>
  <c r="S333" i="1"/>
  <c r="R333" i="1"/>
  <c r="C329" i="1"/>
  <c r="A334" i="1"/>
  <c r="D334" i="1" s="1"/>
  <c r="I336" i="1"/>
  <c r="G334" i="1" l="1"/>
  <c r="H334" i="1" s="1"/>
  <c r="H333" i="1"/>
  <c r="K329" i="1"/>
  <c r="L329" i="1" s="1"/>
  <c r="M329" i="1" s="1"/>
  <c r="N329" i="1" s="1"/>
  <c r="P329" i="1" s="1"/>
  <c r="B329" i="1" s="1"/>
  <c r="J330" i="1"/>
  <c r="E334" i="1"/>
  <c r="F335" i="1" s="1"/>
  <c r="O334" i="1"/>
  <c r="Q334" i="1" s="1"/>
  <c r="T328" i="1"/>
  <c r="S334" i="1"/>
  <c r="R334" i="1"/>
  <c r="A335" i="1"/>
  <c r="D335" i="1" s="1"/>
  <c r="I337" i="1"/>
  <c r="C330" i="1"/>
  <c r="G335" i="1" l="1"/>
  <c r="K330" i="1"/>
  <c r="L330" i="1" s="1"/>
  <c r="M330" i="1" s="1"/>
  <c r="N330" i="1" s="1"/>
  <c r="P330" i="1" s="1"/>
  <c r="B330" i="1" s="1"/>
  <c r="J331" i="1"/>
  <c r="E335" i="1"/>
  <c r="F336" i="1" s="1"/>
  <c r="O335" i="1"/>
  <c r="Q335" i="1" s="1"/>
  <c r="T329" i="1"/>
  <c r="S335" i="1"/>
  <c r="R335" i="1"/>
  <c r="I338" i="1"/>
  <c r="A336" i="1"/>
  <c r="D336" i="1" s="1"/>
  <c r="C331" i="1"/>
  <c r="G336" i="1" l="1"/>
  <c r="H336" i="1" s="1"/>
  <c r="H335" i="1"/>
  <c r="K331" i="1"/>
  <c r="L331" i="1" s="1"/>
  <c r="M331" i="1" s="1"/>
  <c r="N331" i="1" s="1"/>
  <c r="P331" i="1" s="1"/>
  <c r="B331" i="1" s="1"/>
  <c r="J332" i="1"/>
  <c r="E336" i="1"/>
  <c r="F337" i="1" s="1"/>
  <c r="O336" i="1"/>
  <c r="Q336" i="1" s="1"/>
  <c r="T330" i="1"/>
  <c r="C332" i="1"/>
  <c r="A337" i="1"/>
  <c r="D337" i="1" s="1"/>
  <c r="I339" i="1"/>
  <c r="S336" i="1"/>
  <c r="R336" i="1"/>
  <c r="G337" i="1" l="1"/>
  <c r="K332" i="1"/>
  <c r="L332" i="1" s="1"/>
  <c r="M332" i="1" s="1"/>
  <c r="N332" i="1" s="1"/>
  <c r="P332" i="1" s="1"/>
  <c r="B332" i="1" s="1"/>
  <c r="J333" i="1"/>
  <c r="E337" i="1"/>
  <c r="F338" i="1" s="1"/>
  <c r="O337" i="1"/>
  <c r="Q337" i="1" s="1"/>
  <c r="T331" i="1"/>
  <c r="A338" i="1"/>
  <c r="D338" i="1" s="1"/>
  <c r="I340" i="1"/>
  <c r="R337" i="1"/>
  <c r="S337" i="1"/>
  <c r="C333" i="1"/>
  <c r="G338" i="1" l="1"/>
  <c r="H338" i="1" s="1"/>
  <c r="H337" i="1"/>
  <c r="K333" i="1"/>
  <c r="L333" i="1" s="1"/>
  <c r="M333" i="1" s="1"/>
  <c r="N333" i="1" s="1"/>
  <c r="P333" i="1" s="1"/>
  <c r="B333" i="1" s="1"/>
  <c r="J334" i="1"/>
  <c r="E338" i="1"/>
  <c r="F339" i="1" s="1"/>
  <c r="O338" i="1"/>
  <c r="Q338" i="1" s="1"/>
  <c r="T332" i="1"/>
  <c r="I341" i="1"/>
  <c r="C334" i="1"/>
  <c r="S338" i="1"/>
  <c r="R338" i="1"/>
  <c r="A339" i="1"/>
  <c r="D339" i="1" s="1"/>
  <c r="G339" i="1" l="1"/>
  <c r="K334" i="1"/>
  <c r="L334" i="1" s="1"/>
  <c r="M334" i="1" s="1"/>
  <c r="N334" i="1" s="1"/>
  <c r="P334" i="1" s="1"/>
  <c r="B334" i="1" s="1"/>
  <c r="J335" i="1"/>
  <c r="E339" i="1"/>
  <c r="F340" i="1" s="1"/>
  <c r="O339" i="1"/>
  <c r="Q339" i="1" s="1"/>
  <c r="T333" i="1"/>
  <c r="S339" i="1"/>
  <c r="R339" i="1"/>
  <c r="I342" i="1"/>
  <c r="A340" i="1"/>
  <c r="D340" i="1" s="1"/>
  <c r="C335" i="1"/>
  <c r="G340" i="1" l="1"/>
  <c r="H340" i="1" s="1"/>
  <c r="H339" i="1"/>
  <c r="K335" i="1"/>
  <c r="L335" i="1" s="1"/>
  <c r="M335" i="1" s="1"/>
  <c r="N335" i="1" s="1"/>
  <c r="P335" i="1" s="1"/>
  <c r="B335" i="1" s="1"/>
  <c r="J336" i="1"/>
  <c r="E340" i="1"/>
  <c r="F341" i="1" s="1"/>
  <c r="O340" i="1"/>
  <c r="Q340" i="1" s="1"/>
  <c r="T334" i="1"/>
  <c r="A341" i="1"/>
  <c r="D341" i="1" s="1"/>
  <c r="I343" i="1"/>
  <c r="C336" i="1"/>
  <c r="S340" i="1"/>
  <c r="R340" i="1"/>
  <c r="G341" i="1" l="1"/>
  <c r="K336" i="1"/>
  <c r="L336" i="1" s="1"/>
  <c r="M336" i="1" s="1"/>
  <c r="N336" i="1" s="1"/>
  <c r="P336" i="1" s="1"/>
  <c r="B336" i="1" s="1"/>
  <c r="J337" i="1"/>
  <c r="E341" i="1"/>
  <c r="F342" i="1" s="1"/>
  <c r="O341" i="1"/>
  <c r="Q341" i="1" s="1"/>
  <c r="T335" i="1"/>
  <c r="C337" i="1"/>
  <c r="A342" i="1"/>
  <c r="D342" i="1" s="1"/>
  <c r="I344" i="1"/>
  <c r="S341" i="1"/>
  <c r="R341" i="1"/>
  <c r="G342" i="1" l="1"/>
  <c r="H342" i="1" s="1"/>
  <c r="H341" i="1"/>
  <c r="K337" i="1"/>
  <c r="L337" i="1" s="1"/>
  <c r="M337" i="1" s="1"/>
  <c r="N337" i="1" s="1"/>
  <c r="P337" i="1" s="1"/>
  <c r="J338" i="1"/>
  <c r="E342" i="1"/>
  <c r="F343" i="1" s="1"/>
  <c r="O342" i="1"/>
  <c r="Q342" i="1" s="1"/>
  <c r="T336" i="1"/>
  <c r="R342" i="1"/>
  <c r="S342" i="1"/>
  <c r="I345" i="1"/>
  <c r="C338" i="1"/>
  <c r="A343" i="1"/>
  <c r="D343" i="1" s="1"/>
  <c r="B337" i="1" l="1"/>
  <c r="G343" i="1"/>
  <c r="K338" i="1"/>
  <c r="L338" i="1" s="1"/>
  <c r="M338" i="1" s="1"/>
  <c r="N338" i="1" s="1"/>
  <c r="P338" i="1" s="1"/>
  <c r="B338" i="1" s="1"/>
  <c r="J339" i="1"/>
  <c r="E343" i="1"/>
  <c r="F344" i="1" s="1"/>
  <c r="O343" i="1"/>
  <c r="Q343" i="1" s="1"/>
  <c r="T337" i="1"/>
  <c r="I346" i="1"/>
  <c r="A344" i="1"/>
  <c r="D344" i="1" s="1"/>
  <c r="S343" i="1"/>
  <c r="R343" i="1"/>
  <c r="C339" i="1"/>
  <c r="G344" i="1" l="1"/>
  <c r="H344" i="1" s="1"/>
  <c r="H343" i="1"/>
  <c r="K339" i="1"/>
  <c r="L339" i="1" s="1"/>
  <c r="M339" i="1" s="1"/>
  <c r="N339" i="1" s="1"/>
  <c r="P339" i="1" s="1"/>
  <c r="B339" i="1" s="1"/>
  <c r="J340" i="1"/>
  <c r="E344" i="1"/>
  <c r="F345" i="1" s="1"/>
  <c r="O344" i="1"/>
  <c r="Q344" i="1" s="1"/>
  <c r="T338" i="1"/>
  <c r="A345" i="1"/>
  <c r="D345" i="1" s="1"/>
  <c r="C340" i="1"/>
  <c r="I347" i="1"/>
  <c r="R344" i="1"/>
  <c r="S344" i="1"/>
  <c r="G345" i="1" l="1"/>
  <c r="K340" i="1"/>
  <c r="L340" i="1" s="1"/>
  <c r="M340" i="1" s="1"/>
  <c r="N340" i="1" s="1"/>
  <c r="P340" i="1" s="1"/>
  <c r="B340" i="1" s="1"/>
  <c r="J341" i="1"/>
  <c r="E345" i="1"/>
  <c r="F346" i="1" s="1"/>
  <c r="O345" i="1"/>
  <c r="Q345" i="1" s="1"/>
  <c r="T339" i="1"/>
  <c r="S345" i="1"/>
  <c r="R345" i="1"/>
  <c r="C341" i="1"/>
  <c r="I348" i="1"/>
  <c r="A346" i="1"/>
  <c r="D346" i="1" s="1"/>
  <c r="G346" i="1" l="1"/>
  <c r="H346" i="1" s="1"/>
  <c r="H345" i="1"/>
  <c r="K341" i="1"/>
  <c r="L341" i="1" s="1"/>
  <c r="M341" i="1" s="1"/>
  <c r="N341" i="1" s="1"/>
  <c r="P341" i="1" s="1"/>
  <c r="B341" i="1" s="1"/>
  <c r="J342" i="1"/>
  <c r="E346" i="1"/>
  <c r="F347" i="1" s="1"/>
  <c r="O346" i="1"/>
  <c r="Q346" i="1" s="1"/>
  <c r="T340" i="1"/>
  <c r="I349" i="1"/>
  <c r="C342" i="1"/>
  <c r="R346" i="1"/>
  <c r="S346" i="1"/>
  <c r="A347" i="1"/>
  <c r="D347" i="1" s="1"/>
  <c r="G347" i="1" l="1"/>
  <c r="K342" i="1"/>
  <c r="L342" i="1" s="1"/>
  <c r="M342" i="1" s="1"/>
  <c r="N342" i="1" s="1"/>
  <c r="P342" i="1" s="1"/>
  <c r="B342" i="1" s="1"/>
  <c r="J343" i="1"/>
  <c r="E347" i="1"/>
  <c r="F348" i="1" s="1"/>
  <c r="O347" i="1"/>
  <c r="Q347" i="1" s="1"/>
  <c r="T341" i="1"/>
  <c r="C343" i="1"/>
  <c r="S347" i="1"/>
  <c r="R347" i="1"/>
  <c r="A348" i="1"/>
  <c r="D348" i="1" s="1"/>
  <c r="I350" i="1"/>
  <c r="G348" i="1" l="1"/>
  <c r="H348" i="1" s="1"/>
  <c r="H347" i="1"/>
  <c r="K343" i="1"/>
  <c r="L343" i="1" s="1"/>
  <c r="M343" i="1" s="1"/>
  <c r="N343" i="1" s="1"/>
  <c r="P343" i="1" s="1"/>
  <c r="B343" i="1" s="1"/>
  <c r="J344" i="1"/>
  <c r="E348" i="1"/>
  <c r="F349" i="1" s="1"/>
  <c r="O348" i="1"/>
  <c r="Q348" i="1" s="1"/>
  <c r="T342" i="1"/>
  <c r="R348" i="1"/>
  <c r="S348" i="1"/>
  <c r="I351" i="1"/>
  <c r="A349" i="1"/>
  <c r="D349" i="1" s="1"/>
  <c r="C344" i="1"/>
  <c r="G349" i="1" l="1"/>
  <c r="K344" i="1"/>
  <c r="L344" i="1" s="1"/>
  <c r="M344" i="1" s="1"/>
  <c r="N344" i="1" s="1"/>
  <c r="P344" i="1" s="1"/>
  <c r="B344" i="1" s="1"/>
  <c r="J345" i="1"/>
  <c r="E349" i="1"/>
  <c r="F350" i="1" s="1"/>
  <c r="O349" i="1"/>
  <c r="Q349" i="1" s="1"/>
  <c r="T343" i="1"/>
  <c r="C345" i="1"/>
  <c r="I352" i="1"/>
  <c r="S349" i="1"/>
  <c r="R349" i="1"/>
  <c r="A350" i="1"/>
  <c r="D350" i="1" s="1"/>
  <c r="G350" i="1" l="1"/>
  <c r="H350" i="1" s="1"/>
  <c r="H349" i="1"/>
  <c r="K345" i="1"/>
  <c r="L345" i="1" s="1"/>
  <c r="M345" i="1" s="1"/>
  <c r="N345" i="1" s="1"/>
  <c r="P345" i="1" s="1"/>
  <c r="B345" i="1" s="1"/>
  <c r="J346" i="1"/>
  <c r="E350" i="1"/>
  <c r="F351" i="1" s="1"/>
  <c r="O350" i="1"/>
  <c r="Q350" i="1" s="1"/>
  <c r="T344" i="1"/>
  <c r="A351" i="1"/>
  <c r="D351" i="1" s="1"/>
  <c r="I353" i="1"/>
  <c r="R350" i="1"/>
  <c r="S350" i="1"/>
  <c r="C346" i="1"/>
  <c r="G351" i="1" l="1"/>
  <c r="K346" i="1"/>
  <c r="L346" i="1" s="1"/>
  <c r="M346" i="1" s="1"/>
  <c r="N346" i="1" s="1"/>
  <c r="P346" i="1" s="1"/>
  <c r="B346" i="1" s="1"/>
  <c r="J347" i="1"/>
  <c r="E351" i="1"/>
  <c r="F352" i="1" s="1"/>
  <c r="O351" i="1"/>
  <c r="Q351" i="1" s="1"/>
  <c r="T345" i="1"/>
  <c r="I354" i="1"/>
  <c r="A352" i="1"/>
  <c r="D352" i="1" s="1"/>
  <c r="S351" i="1"/>
  <c r="R351" i="1"/>
  <c r="C347" i="1"/>
  <c r="G352" i="1" l="1"/>
  <c r="H352" i="1" s="1"/>
  <c r="H351" i="1"/>
  <c r="K347" i="1"/>
  <c r="L347" i="1" s="1"/>
  <c r="M347" i="1" s="1"/>
  <c r="N347" i="1" s="1"/>
  <c r="P347" i="1" s="1"/>
  <c r="B347" i="1" s="1"/>
  <c r="J348" i="1"/>
  <c r="E352" i="1"/>
  <c r="F353" i="1" s="1"/>
  <c r="O352" i="1"/>
  <c r="Q352" i="1" s="1"/>
  <c r="T346" i="1"/>
  <c r="R352" i="1"/>
  <c r="S352" i="1"/>
  <c r="I355" i="1"/>
  <c r="A353" i="1"/>
  <c r="D353" i="1" s="1"/>
  <c r="C348" i="1"/>
  <c r="G353" i="1" l="1"/>
  <c r="K348" i="1"/>
  <c r="L348" i="1" s="1"/>
  <c r="M348" i="1" s="1"/>
  <c r="N348" i="1" s="1"/>
  <c r="P348" i="1" s="1"/>
  <c r="B348" i="1" s="1"/>
  <c r="J349" i="1"/>
  <c r="E353" i="1"/>
  <c r="F354" i="1" s="1"/>
  <c r="O353" i="1"/>
  <c r="Q353" i="1" s="1"/>
  <c r="T347" i="1"/>
  <c r="A354" i="1"/>
  <c r="D354" i="1" s="1"/>
  <c r="C349" i="1"/>
  <c r="S353" i="1"/>
  <c r="R353" i="1"/>
  <c r="I356" i="1"/>
  <c r="G354" i="1" l="1"/>
  <c r="H354" i="1" s="1"/>
  <c r="H353" i="1"/>
  <c r="K349" i="1"/>
  <c r="L349" i="1" s="1"/>
  <c r="M349" i="1" s="1"/>
  <c r="N349" i="1" s="1"/>
  <c r="P349" i="1" s="1"/>
  <c r="B349" i="1" s="1"/>
  <c r="J350" i="1"/>
  <c r="E354" i="1"/>
  <c r="F355" i="1" s="1"/>
  <c r="O354" i="1"/>
  <c r="Q354" i="1" s="1"/>
  <c r="T348" i="1"/>
  <c r="C350" i="1"/>
  <c r="I357" i="1"/>
  <c r="R354" i="1"/>
  <c r="S354" i="1"/>
  <c r="A355" i="1"/>
  <c r="D355" i="1" s="1"/>
  <c r="G355" i="1" l="1"/>
  <c r="J351" i="1"/>
  <c r="K350" i="1"/>
  <c r="L350" i="1" s="1"/>
  <c r="M350" i="1" s="1"/>
  <c r="N350" i="1" s="1"/>
  <c r="P350" i="1" s="1"/>
  <c r="B350" i="1" s="1"/>
  <c r="E355" i="1"/>
  <c r="F356" i="1" s="1"/>
  <c r="O355" i="1"/>
  <c r="Q355" i="1" s="1"/>
  <c r="T349" i="1"/>
  <c r="A356" i="1"/>
  <c r="D356" i="1" s="1"/>
  <c r="I358" i="1"/>
  <c r="C351" i="1"/>
  <c r="S355" i="1"/>
  <c r="R355" i="1"/>
  <c r="G356" i="1" l="1"/>
  <c r="H356" i="1" s="1"/>
  <c r="H355" i="1"/>
  <c r="K351" i="1"/>
  <c r="L351" i="1" s="1"/>
  <c r="M351" i="1" s="1"/>
  <c r="N351" i="1" s="1"/>
  <c r="P351" i="1" s="1"/>
  <c r="B351" i="1" s="1"/>
  <c r="J352" i="1"/>
  <c r="E356" i="1"/>
  <c r="F357" i="1" s="1"/>
  <c r="O356" i="1"/>
  <c r="Q356" i="1" s="1"/>
  <c r="T350" i="1"/>
  <c r="A357" i="1"/>
  <c r="D357" i="1" s="1"/>
  <c r="I359" i="1"/>
  <c r="C352" i="1"/>
  <c r="R356" i="1"/>
  <c r="S356" i="1"/>
  <c r="G357" i="1" l="1"/>
  <c r="K352" i="1"/>
  <c r="L352" i="1" s="1"/>
  <c r="M352" i="1" s="1"/>
  <c r="N352" i="1" s="1"/>
  <c r="P352" i="1" s="1"/>
  <c r="B352" i="1" s="1"/>
  <c r="J353" i="1"/>
  <c r="E357" i="1"/>
  <c r="F358" i="1" s="1"/>
  <c r="O357" i="1"/>
  <c r="Q357" i="1" s="1"/>
  <c r="T351" i="1"/>
  <c r="I360" i="1"/>
  <c r="S357" i="1"/>
  <c r="R357" i="1"/>
  <c r="A358" i="1"/>
  <c r="D358" i="1" s="1"/>
  <c r="C353" i="1"/>
  <c r="G358" i="1" l="1"/>
  <c r="H358" i="1" s="1"/>
  <c r="H357" i="1"/>
  <c r="K353" i="1"/>
  <c r="L353" i="1" s="1"/>
  <c r="M353" i="1" s="1"/>
  <c r="N353" i="1" s="1"/>
  <c r="P353" i="1" s="1"/>
  <c r="B353" i="1" s="1"/>
  <c r="J354" i="1"/>
  <c r="E358" i="1"/>
  <c r="F359" i="1" s="1"/>
  <c r="O358" i="1"/>
  <c r="Q358" i="1" s="1"/>
  <c r="T352" i="1"/>
  <c r="A359" i="1"/>
  <c r="D359" i="1" s="1"/>
  <c r="C354" i="1"/>
  <c r="I361" i="1"/>
  <c r="S358" i="1"/>
  <c r="R358" i="1"/>
  <c r="G359" i="1" l="1"/>
  <c r="K354" i="1"/>
  <c r="L354" i="1" s="1"/>
  <c r="M354" i="1" s="1"/>
  <c r="N354" i="1" s="1"/>
  <c r="P354" i="1" s="1"/>
  <c r="B354" i="1" s="1"/>
  <c r="J355" i="1"/>
  <c r="E359" i="1"/>
  <c r="F360" i="1" s="1"/>
  <c r="O359" i="1"/>
  <c r="Q359" i="1" s="1"/>
  <c r="T353" i="1"/>
  <c r="C355" i="1"/>
  <c r="S359" i="1"/>
  <c r="R359" i="1"/>
  <c r="I362" i="1"/>
  <c r="A360" i="1"/>
  <c r="D360" i="1" s="1"/>
  <c r="G360" i="1" l="1"/>
  <c r="H360" i="1" s="1"/>
  <c r="H359" i="1"/>
  <c r="K355" i="1"/>
  <c r="L355" i="1" s="1"/>
  <c r="M355" i="1" s="1"/>
  <c r="N355" i="1" s="1"/>
  <c r="P355" i="1" s="1"/>
  <c r="J356" i="1"/>
  <c r="E360" i="1"/>
  <c r="F361" i="1" s="1"/>
  <c r="O360" i="1"/>
  <c r="Q360" i="1" s="1"/>
  <c r="T354" i="1"/>
  <c r="A361" i="1"/>
  <c r="D361" i="1" s="1"/>
  <c r="I363" i="1"/>
  <c r="S360" i="1"/>
  <c r="R360" i="1"/>
  <c r="C356" i="1"/>
  <c r="G361" i="1" l="1"/>
  <c r="K356" i="1"/>
  <c r="L356" i="1" s="1"/>
  <c r="M356" i="1" s="1"/>
  <c r="N356" i="1" s="1"/>
  <c r="P356" i="1" s="1"/>
  <c r="J357" i="1"/>
  <c r="E361" i="1"/>
  <c r="F362" i="1" s="1"/>
  <c r="O361" i="1"/>
  <c r="Q361" i="1" s="1"/>
  <c r="T355" i="1"/>
  <c r="B355" i="1"/>
  <c r="C357" i="1"/>
  <c r="I364" i="1"/>
  <c r="A362" i="1"/>
  <c r="D362" i="1" s="1"/>
  <c r="S361" i="1"/>
  <c r="R361" i="1"/>
  <c r="G362" i="1" l="1"/>
  <c r="H362" i="1" s="1"/>
  <c r="H361" i="1"/>
  <c r="K357" i="1"/>
  <c r="L357" i="1" s="1"/>
  <c r="M357" i="1" s="1"/>
  <c r="N357" i="1" s="1"/>
  <c r="P357" i="1" s="1"/>
  <c r="J358" i="1"/>
  <c r="E362" i="1"/>
  <c r="F363" i="1" s="1"/>
  <c r="O362" i="1"/>
  <c r="Q362" i="1" s="1"/>
  <c r="T356" i="1"/>
  <c r="B356" i="1"/>
  <c r="S362" i="1"/>
  <c r="R362" i="1"/>
  <c r="A363" i="1"/>
  <c r="D363" i="1" s="1"/>
  <c r="C358" i="1"/>
  <c r="I365" i="1"/>
  <c r="G363" i="1" l="1"/>
  <c r="K358" i="1"/>
  <c r="L358" i="1" s="1"/>
  <c r="M358" i="1" s="1"/>
  <c r="N358" i="1" s="1"/>
  <c r="P358" i="1" s="1"/>
  <c r="J359" i="1"/>
  <c r="E363" i="1"/>
  <c r="F364" i="1" s="1"/>
  <c r="O363" i="1"/>
  <c r="Q363" i="1" s="1"/>
  <c r="T357" i="1"/>
  <c r="B357" i="1"/>
  <c r="I366" i="1"/>
  <c r="C359" i="1"/>
  <c r="A364" i="1"/>
  <c r="D364" i="1" s="1"/>
  <c r="R363" i="1"/>
  <c r="S363" i="1"/>
  <c r="G364" i="1" l="1"/>
  <c r="H364" i="1" s="1"/>
  <c r="H363" i="1"/>
  <c r="K359" i="1"/>
  <c r="L359" i="1" s="1"/>
  <c r="M359" i="1" s="1"/>
  <c r="N359" i="1" s="1"/>
  <c r="P359" i="1" s="1"/>
  <c r="J360" i="1"/>
  <c r="E364" i="1"/>
  <c r="F365" i="1" s="1"/>
  <c r="O364" i="1"/>
  <c r="Q364" i="1" s="1"/>
  <c r="T358" i="1"/>
  <c r="B358" i="1"/>
  <c r="C360" i="1"/>
  <c r="S364" i="1"/>
  <c r="R364" i="1"/>
  <c r="A365" i="1"/>
  <c r="D365" i="1" s="1"/>
  <c r="I367" i="1"/>
  <c r="G365" i="1" l="1"/>
  <c r="K360" i="1"/>
  <c r="L360" i="1" s="1"/>
  <c r="M360" i="1" s="1"/>
  <c r="N360" i="1" s="1"/>
  <c r="P360" i="1" s="1"/>
  <c r="J361" i="1"/>
  <c r="E365" i="1"/>
  <c r="F366" i="1" s="1"/>
  <c r="O365" i="1"/>
  <c r="Q365" i="1" s="1"/>
  <c r="T359" i="1"/>
  <c r="B359" i="1"/>
  <c r="A366" i="1"/>
  <c r="D366" i="1" s="1"/>
  <c r="S365" i="1"/>
  <c r="R365" i="1"/>
  <c r="I368" i="1"/>
  <c r="C361" i="1"/>
  <c r="G366" i="1" l="1"/>
  <c r="H366" i="1" s="1"/>
  <c r="H365" i="1"/>
  <c r="K361" i="1"/>
  <c r="L361" i="1" s="1"/>
  <c r="M361" i="1" s="1"/>
  <c r="N361" i="1" s="1"/>
  <c r="P361" i="1" s="1"/>
  <c r="J362" i="1"/>
  <c r="E366" i="1"/>
  <c r="F367" i="1" s="1"/>
  <c r="O366" i="1"/>
  <c r="Q366" i="1" s="1"/>
  <c r="T360" i="1"/>
  <c r="B360" i="1"/>
  <c r="C362" i="1"/>
  <c r="S366" i="1"/>
  <c r="R366" i="1"/>
  <c r="A367" i="1"/>
  <c r="D367" i="1" s="1"/>
  <c r="I369" i="1"/>
  <c r="G367" i="1" l="1"/>
  <c r="K362" i="1"/>
  <c r="L362" i="1" s="1"/>
  <c r="M362" i="1" s="1"/>
  <c r="N362" i="1" s="1"/>
  <c r="P362" i="1" s="1"/>
  <c r="J363" i="1"/>
  <c r="E367" i="1"/>
  <c r="F368" i="1" s="1"/>
  <c r="O367" i="1"/>
  <c r="Q367" i="1" s="1"/>
  <c r="T361" i="1"/>
  <c r="B361" i="1"/>
  <c r="I370" i="1"/>
  <c r="S367" i="1"/>
  <c r="R367" i="1"/>
  <c r="A368" i="1"/>
  <c r="D368" i="1" s="1"/>
  <c r="C363" i="1"/>
  <c r="G368" i="1" l="1"/>
  <c r="H368" i="1" s="1"/>
  <c r="H367" i="1"/>
  <c r="K363" i="1"/>
  <c r="L363" i="1" s="1"/>
  <c r="M363" i="1" s="1"/>
  <c r="N363" i="1" s="1"/>
  <c r="P363" i="1" s="1"/>
  <c r="J364" i="1"/>
  <c r="E368" i="1"/>
  <c r="F369" i="1" s="1"/>
  <c r="O368" i="1"/>
  <c r="Q368" i="1" s="1"/>
  <c r="T362" i="1"/>
  <c r="B362" i="1"/>
  <c r="C364" i="1"/>
  <c r="A369" i="1"/>
  <c r="D369" i="1" s="1"/>
  <c r="I371" i="1"/>
  <c r="S368" i="1"/>
  <c r="R368" i="1"/>
  <c r="G369" i="1" l="1"/>
  <c r="K364" i="1"/>
  <c r="L364" i="1" s="1"/>
  <c r="M364" i="1" s="1"/>
  <c r="N364" i="1" s="1"/>
  <c r="P364" i="1" s="1"/>
  <c r="J365" i="1"/>
  <c r="E369" i="1"/>
  <c r="F370" i="1" s="1"/>
  <c r="O369" i="1"/>
  <c r="Q369" i="1" s="1"/>
  <c r="T363" i="1"/>
  <c r="B363" i="1"/>
  <c r="A370" i="1"/>
  <c r="D370" i="1" s="1"/>
  <c r="S369" i="1"/>
  <c r="R369" i="1"/>
  <c r="I372" i="1"/>
  <c r="C365" i="1"/>
  <c r="G370" i="1" l="1"/>
  <c r="H370" i="1" s="1"/>
  <c r="H369" i="1"/>
  <c r="J366" i="1"/>
  <c r="K365" i="1"/>
  <c r="L365" i="1" s="1"/>
  <c r="M365" i="1" s="1"/>
  <c r="N365" i="1" s="1"/>
  <c r="P365" i="1" s="1"/>
  <c r="E370" i="1"/>
  <c r="F371" i="1" s="1"/>
  <c r="O370" i="1"/>
  <c r="Q370" i="1" s="1"/>
  <c r="T364" i="1"/>
  <c r="B364" i="1"/>
  <c r="C366" i="1"/>
  <c r="S370" i="1"/>
  <c r="R370" i="1"/>
  <c r="I373" i="1"/>
  <c r="A371" i="1"/>
  <c r="D371" i="1" s="1"/>
  <c r="G371" i="1" l="1"/>
  <c r="K366" i="1"/>
  <c r="L366" i="1" s="1"/>
  <c r="M366" i="1" s="1"/>
  <c r="N366" i="1" s="1"/>
  <c r="P366" i="1" s="1"/>
  <c r="J367" i="1"/>
  <c r="E371" i="1"/>
  <c r="F372" i="1" s="1"/>
  <c r="O371" i="1"/>
  <c r="Q371" i="1" s="1"/>
  <c r="T365" i="1"/>
  <c r="B365" i="1"/>
  <c r="A372" i="1"/>
  <c r="D372" i="1" s="1"/>
  <c r="I374" i="1"/>
  <c r="S371" i="1"/>
  <c r="R371" i="1"/>
  <c r="C367" i="1"/>
  <c r="G372" i="1" l="1"/>
  <c r="H372" i="1" s="1"/>
  <c r="H371" i="1"/>
  <c r="K367" i="1"/>
  <c r="L367" i="1" s="1"/>
  <c r="M367" i="1" s="1"/>
  <c r="N367" i="1" s="1"/>
  <c r="P367" i="1" s="1"/>
  <c r="J368" i="1"/>
  <c r="E372" i="1"/>
  <c r="F373" i="1" s="1"/>
  <c r="O372" i="1"/>
  <c r="Q372" i="1" s="1"/>
  <c r="T366" i="1"/>
  <c r="B366" i="1"/>
  <c r="C368" i="1"/>
  <c r="I375" i="1"/>
  <c r="S372" i="1"/>
  <c r="R372" i="1"/>
  <c r="A373" i="1"/>
  <c r="D373" i="1" s="1"/>
  <c r="G373" i="1" l="1"/>
  <c r="K368" i="1"/>
  <c r="L368" i="1" s="1"/>
  <c r="M368" i="1" s="1"/>
  <c r="N368" i="1" s="1"/>
  <c r="P368" i="1" s="1"/>
  <c r="J369" i="1"/>
  <c r="E373" i="1"/>
  <c r="F374" i="1" s="1"/>
  <c r="O373" i="1"/>
  <c r="Q373" i="1" s="1"/>
  <c r="T367" i="1"/>
  <c r="B367" i="1"/>
  <c r="I376" i="1"/>
  <c r="A374" i="1"/>
  <c r="D374" i="1" s="1"/>
  <c r="S373" i="1"/>
  <c r="R373" i="1"/>
  <c r="C369" i="1"/>
  <c r="G374" i="1" l="1"/>
  <c r="H374" i="1" s="1"/>
  <c r="H373" i="1"/>
  <c r="K369" i="1"/>
  <c r="L369" i="1" s="1"/>
  <c r="M369" i="1" s="1"/>
  <c r="N369" i="1" s="1"/>
  <c r="P369" i="1" s="1"/>
  <c r="J370" i="1"/>
  <c r="E374" i="1"/>
  <c r="F375" i="1" s="1"/>
  <c r="O374" i="1"/>
  <c r="Q374" i="1" s="1"/>
  <c r="T368" i="1"/>
  <c r="B368" i="1"/>
  <c r="C370" i="1"/>
  <c r="I377" i="1"/>
  <c r="I378" i="1" s="1"/>
  <c r="I379" i="1" s="1"/>
  <c r="I380" i="1" s="1"/>
  <c r="I381" i="1" s="1"/>
  <c r="I382" i="1" s="1"/>
  <c r="I383" i="1" s="1"/>
  <c r="I384" i="1" s="1"/>
  <c r="I385" i="1" s="1"/>
  <c r="I386" i="1" s="1"/>
  <c r="I387" i="1" s="1"/>
  <c r="I388" i="1" s="1"/>
  <c r="I389" i="1" s="1"/>
  <c r="I390" i="1" s="1"/>
  <c r="I391" i="1" s="1"/>
  <c r="I392" i="1" s="1"/>
  <c r="I393" i="1" s="1"/>
  <c r="I394" i="1" s="1"/>
  <c r="I395" i="1" s="1"/>
  <c r="I396" i="1" s="1"/>
  <c r="I397" i="1" s="1"/>
  <c r="I398" i="1" s="1"/>
  <c r="I399" i="1" s="1"/>
  <c r="I400" i="1" s="1"/>
  <c r="I401" i="1" s="1"/>
  <c r="I402" i="1" s="1"/>
  <c r="I403" i="1" s="1"/>
  <c r="I404" i="1" s="1"/>
  <c r="I405" i="1" s="1"/>
  <c r="I406" i="1" s="1"/>
  <c r="I407" i="1" s="1"/>
  <c r="I408" i="1" s="1"/>
  <c r="I409" i="1" s="1"/>
  <c r="I410" i="1" s="1"/>
  <c r="I411" i="1" s="1"/>
  <c r="I412" i="1" s="1"/>
  <c r="I413" i="1" s="1"/>
  <c r="I414" i="1" s="1"/>
  <c r="I415" i="1" s="1"/>
  <c r="I416" i="1" s="1"/>
  <c r="I417" i="1" s="1"/>
  <c r="I418" i="1" s="1"/>
  <c r="I419" i="1" s="1"/>
  <c r="I420" i="1" s="1"/>
  <c r="I421" i="1" s="1"/>
  <c r="I422" i="1" s="1"/>
  <c r="I423" i="1" s="1"/>
  <c r="I424" i="1" s="1"/>
  <c r="I425" i="1" s="1"/>
  <c r="I426" i="1" s="1"/>
  <c r="I427" i="1" s="1"/>
  <c r="I428" i="1" s="1"/>
  <c r="I429" i="1" s="1"/>
  <c r="I430" i="1" s="1"/>
  <c r="I431" i="1" s="1"/>
  <c r="I432" i="1" s="1"/>
  <c r="I433" i="1" s="1"/>
  <c r="I434" i="1" s="1"/>
  <c r="I435" i="1" s="1"/>
  <c r="I436" i="1" s="1"/>
  <c r="I437" i="1" s="1"/>
  <c r="I438" i="1" s="1"/>
  <c r="I439" i="1" s="1"/>
  <c r="I440" i="1" s="1"/>
  <c r="I441" i="1" s="1"/>
  <c r="I442" i="1" s="1"/>
  <c r="I443" i="1" s="1"/>
  <c r="I444" i="1" s="1"/>
  <c r="I445" i="1" s="1"/>
  <c r="I446" i="1" s="1"/>
  <c r="I447" i="1" s="1"/>
  <c r="I448" i="1" s="1"/>
  <c r="I449" i="1" s="1"/>
  <c r="I450" i="1" s="1"/>
  <c r="I451" i="1" s="1"/>
  <c r="I452" i="1" s="1"/>
  <c r="I453" i="1" s="1"/>
  <c r="I454" i="1" s="1"/>
  <c r="I455" i="1" s="1"/>
  <c r="I456" i="1" s="1"/>
  <c r="I457" i="1" s="1"/>
  <c r="I458" i="1" s="1"/>
  <c r="I459" i="1" s="1"/>
  <c r="I460" i="1" s="1"/>
  <c r="I461" i="1" s="1"/>
  <c r="I462" i="1" s="1"/>
  <c r="I463" i="1" s="1"/>
  <c r="I464" i="1" s="1"/>
  <c r="I465" i="1" s="1"/>
  <c r="I466" i="1" s="1"/>
  <c r="I467" i="1" s="1"/>
  <c r="I468" i="1" s="1"/>
  <c r="I469" i="1" s="1"/>
  <c r="I470" i="1" s="1"/>
  <c r="I471" i="1" s="1"/>
  <c r="I472" i="1" s="1"/>
  <c r="I473" i="1" s="1"/>
  <c r="I474" i="1" s="1"/>
  <c r="I475" i="1" s="1"/>
  <c r="I476" i="1" s="1"/>
  <c r="I477" i="1" s="1"/>
  <c r="I478" i="1" s="1"/>
  <c r="I479" i="1" s="1"/>
  <c r="I480" i="1" s="1"/>
  <c r="I481" i="1" s="1"/>
  <c r="I482" i="1" s="1"/>
  <c r="I483" i="1" s="1"/>
  <c r="I484" i="1" s="1"/>
  <c r="I485" i="1" s="1"/>
  <c r="I486" i="1" s="1"/>
  <c r="I487" i="1" s="1"/>
  <c r="I488" i="1" s="1"/>
  <c r="I489" i="1" s="1"/>
  <c r="I490" i="1" s="1"/>
  <c r="I491" i="1" s="1"/>
  <c r="I492" i="1" s="1"/>
  <c r="I493" i="1" s="1"/>
  <c r="I494" i="1" s="1"/>
  <c r="I495" i="1" s="1"/>
  <c r="I496" i="1" s="1"/>
  <c r="I497" i="1" s="1"/>
  <c r="I498" i="1" s="1"/>
  <c r="I499" i="1" s="1"/>
  <c r="I500" i="1" s="1"/>
  <c r="I501" i="1" s="1"/>
  <c r="I502" i="1" s="1"/>
  <c r="I503" i="1" s="1"/>
  <c r="I504" i="1" s="1"/>
  <c r="I505" i="1" s="1"/>
  <c r="I506" i="1" s="1"/>
  <c r="I507" i="1" s="1"/>
  <c r="I508" i="1" s="1"/>
  <c r="I509" i="1" s="1"/>
  <c r="I510" i="1" s="1"/>
  <c r="I511" i="1" s="1"/>
  <c r="I512" i="1" s="1"/>
  <c r="I513" i="1" s="1"/>
  <c r="I514" i="1" s="1"/>
  <c r="I515" i="1" s="1"/>
  <c r="I516" i="1" s="1"/>
  <c r="I517" i="1" s="1"/>
  <c r="I518" i="1" s="1"/>
  <c r="I519" i="1" s="1"/>
  <c r="I520" i="1" s="1"/>
  <c r="I521" i="1" s="1"/>
  <c r="I522" i="1" s="1"/>
  <c r="I523" i="1" s="1"/>
  <c r="I524" i="1" s="1"/>
  <c r="I525" i="1" s="1"/>
  <c r="I526" i="1" s="1"/>
  <c r="I527" i="1" s="1"/>
  <c r="I528" i="1" s="1"/>
  <c r="I529" i="1" s="1"/>
  <c r="I530" i="1" s="1"/>
  <c r="I531" i="1" s="1"/>
  <c r="I532" i="1" s="1"/>
  <c r="I533" i="1" s="1"/>
  <c r="I534" i="1" s="1"/>
  <c r="I535" i="1" s="1"/>
  <c r="I536" i="1" s="1"/>
  <c r="I537" i="1" s="1"/>
  <c r="I538" i="1" s="1"/>
  <c r="I539" i="1" s="1"/>
  <c r="I540" i="1" s="1"/>
  <c r="I541" i="1" s="1"/>
  <c r="I542" i="1" s="1"/>
  <c r="I543" i="1" s="1"/>
  <c r="I544" i="1" s="1"/>
  <c r="I545" i="1" s="1"/>
  <c r="I546" i="1" s="1"/>
  <c r="I547" i="1" s="1"/>
  <c r="I548" i="1" s="1"/>
  <c r="I549" i="1" s="1"/>
  <c r="I550" i="1" s="1"/>
  <c r="I551" i="1" s="1"/>
  <c r="I552" i="1" s="1"/>
  <c r="I553" i="1" s="1"/>
  <c r="I554" i="1" s="1"/>
  <c r="I555" i="1" s="1"/>
  <c r="I556" i="1" s="1"/>
  <c r="I557" i="1" s="1"/>
  <c r="I558" i="1" s="1"/>
  <c r="I559" i="1" s="1"/>
  <c r="I560" i="1" s="1"/>
  <c r="I561" i="1" s="1"/>
  <c r="I562" i="1" s="1"/>
  <c r="I563" i="1" s="1"/>
  <c r="I564" i="1" s="1"/>
  <c r="I565" i="1" s="1"/>
  <c r="I566" i="1" s="1"/>
  <c r="I567" i="1" s="1"/>
  <c r="I568" i="1" s="1"/>
  <c r="I569" i="1" s="1"/>
  <c r="I570" i="1" s="1"/>
  <c r="I571" i="1" s="1"/>
  <c r="I572" i="1" s="1"/>
  <c r="I573" i="1" s="1"/>
  <c r="I574" i="1" s="1"/>
  <c r="I575" i="1" s="1"/>
  <c r="I576" i="1" s="1"/>
  <c r="I577" i="1" s="1"/>
  <c r="I578" i="1" s="1"/>
  <c r="I579" i="1" s="1"/>
  <c r="I580" i="1" s="1"/>
  <c r="I581" i="1" s="1"/>
  <c r="I582" i="1" s="1"/>
  <c r="I583" i="1" s="1"/>
  <c r="I584" i="1" s="1"/>
  <c r="I585" i="1" s="1"/>
  <c r="I586" i="1" s="1"/>
  <c r="I587" i="1" s="1"/>
  <c r="I588" i="1" s="1"/>
  <c r="I589" i="1" s="1"/>
  <c r="I590" i="1" s="1"/>
  <c r="I591" i="1" s="1"/>
  <c r="I592" i="1" s="1"/>
  <c r="I593" i="1" s="1"/>
  <c r="I594" i="1" s="1"/>
  <c r="I595" i="1" s="1"/>
  <c r="I596" i="1" s="1"/>
  <c r="I597" i="1" s="1"/>
  <c r="I598" i="1" s="1"/>
  <c r="I599" i="1" s="1"/>
  <c r="I600" i="1" s="1"/>
  <c r="I601" i="1" s="1"/>
  <c r="I602" i="1" s="1"/>
  <c r="I603" i="1" s="1"/>
  <c r="I604" i="1" s="1"/>
  <c r="I605" i="1" s="1"/>
  <c r="I606" i="1" s="1"/>
  <c r="I607" i="1" s="1"/>
  <c r="I608" i="1" s="1"/>
  <c r="I609" i="1" s="1"/>
  <c r="I610" i="1" s="1"/>
  <c r="I611" i="1" s="1"/>
  <c r="I612" i="1" s="1"/>
  <c r="I613" i="1" s="1"/>
  <c r="I614" i="1" s="1"/>
  <c r="I615" i="1" s="1"/>
  <c r="I616" i="1" s="1"/>
  <c r="I617" i="1" s="1"/>
  <c r="I618" i="1" s="1"/>
  <c r="I619" i="1" s="1"/>
  <c r="I620" i="1" s="1"/>
  <c r="I621" i="1" s="1"/>
  <c r="I622" i="1" s="1"/>
  <c r="I623" i="1" s="1"/>
  <c r="I624" i="1" s="1"/>
  <c r="I625" i="1" s="1"/>
  <c r="I626" i="1" s="1"/>
  <c r="I627" i="1" s="1"/>
  <c r="I628" i="1" s="1"/>
  <c r="I629" i="1" s="1"/>
  <c r="I630" i="1" s="1"/>
  <c r="I631" i="1" s="1"/>
  <c r="I632" i="1" s="1"/>
  <c r="I633" i="1" s="1"/>
  <c r="I634" i="1" s="1"/>
  <c r="I635" i="1" s="1"/>
  <c r="I636" i="1" s="1"/>
  <c r="I637" i="1" s="1"/>
  <c r="I638" i="1" s="1"/>
  <c r="I639" i="1" s="1"/>
  <c r="I640" i="1" s="1"/>
  <c r="I641" i="1" s="1"/>
  <c r="I642" i="1" s="1"/>
  <c r="I643" i="1" s="1"/>
  <c r="I644" i="1" s="1"/>
  <c r="I645" i="1" s="1"/>
  <c r="I646" i="1" s="1"/>
  <c r="I647" i="1" s="1"/>
  <c r="I648" i="1" s="1"/>
  <c r="I649" i="1" s="1"/>
  <c r="I650" i="1" s="1"/>
  <c r="I651" i="1" s="1"/>
  <c r="I652" i="1" s="1"/>
  <c r="I653" i="1" s="1"/>
  <c r="I654" i="1" s="1"/>
  <c r="I655" i="1" s="1"/>
  <c r="I656" i="1" s="1"/>
  <c r="I657" i="1" s="1"/>
  <c r="I658" i="1" s="1"/>
  <c r="I659" i="1" s="1"/>
  <c r="I660" i="1" s="1"/>
  <c r="I661" i="1" s="1"/>
  <c r="I662" i="1" s="1"/>
  <c r="I663" i="1" s="1"/>
  <c r="I664" i="1" s="1"/>
  <c r="I665" i="1" s="1"/>
  <c r="I666" i="1" s="1"/>
  <c r="I667" i="1" s="1"/>
  <c r="I668" i="1" s="1"/>
  <c r="I669" i="1" s="1"/>
  <c r="I670" i="1" s="1"/>
  <c r="I671" i="1" s="1"/>
  <c r="I672" i="1" s="1"/>
  <c r="I673" i="1" s="1"/>
  <c r="I674" i="1" s="1"/>
  <c r="I675" i="1" s="1"/>
  <c r="I676" i="1" s="1"/>
  <c r="I677" i="1" s="1"/>
  <c r="I678" i="1" s="1"/>
  <c r="I679" i="1" s="1"/>
  <c r="I680" i="1" s="1"/>
  <c r="I681" i="1" s="1"/>
  <c r="I682" i="1" s="1"/>
  <c r="I683" i="1" s="1"/>
  <c r="I684" i="1" s="1"/>
  <c r="I685" i="1" s="1"/>
  <c r="I686" i="1" s="1"/>
  <c r="I687" i="1" s="1"/>
  <c r="I688" i="1" s="1"/>
  <c r="I689" i="1" s="1"/>
  <c r="I690" i="1" s="1"/>
  <c r="I691" i="1" s="1"/>
  <c r="I692" i="1" s="1"/>
  <c r="I693" i="1" s="1"/>
  <c r="I694" i="1" s="1"/>
  <c r="I695" i="1" s="1"/>
  <c r="I696" i="1" s="1"/>
  <c r="I697" i="1" s="1"/>
  <c r="I698" i="1" s="1"/>
  <c r="I699" i="1" s="1"/>
  <c r="I700" i="1" s="1"/>
  <c r="I701" i="1" s="1"/>
  <c r="I702" i="1" s="1"/>
  <c r="I703" i="1" s="1"/>
  <c r="I704" i="1" s="1"/>
  <c r="I705" i="1" s="1"/>
  <c r="I706" i="1" s="1"/>
  <c r="I707" i="1" s="1"/>
  <c r="I708" i="1" s="1"/>
  <c r="I709" i="1" s="1"/>
  <c r="I710" i="1" s="1"/>
  <c r="I711" i="1" s="1"/>
  <c r="I712" i="1" s="1"/>
  <c r="I713" i="1" s="1"/>
  <c r="I714" i="1" s="1"/>
  <c r="I715" i="1" s="1"/>
  <c r="I716" i="1" s="1"/>
  <c r="I717" i="1" s="1"/>
  <c r="I718" i="1" s="1"/>
  <c r="I719" i="1" s="1"/>
  <c r="I720" i="1" s="1"/>
  <c r="I721" i="1" s="1"/>
  <c r="I722" i="1" s="1"/>
  <c r="I723" i="1" s="1"/>
  <c r="I724" i="1" s="1"/>
  <c r="I725" i="1" s="1"/>
  <c r="I726" i="1" s="1"/>
  <c r="I727" i="1" s="1"/>
  <c r="I728" i="1" s="1"/>
  <c r="I729" i="1" s="1"/>
  <c r="I730" i="1" s="1"/>
  <c r="I731" i="1" s="1"/>
  <c r="I732" i="1" s="1"/>
  <c r="I733" i="1" s="1"/>
  <c r="I734" i="1" s="1"/>
  <c r="I735" i="1" s="1"/>
  <c r="I736" i="1" s="1"/>
  <c r="I737" i="1" s="1"/>
  <c r="I738" i="1" s="1"/>
  <c r="I739" i="1" s="1"/>
  <c r="I740" i="1" s="1"/>
  <c r="I741" i="1" s="1"/>
  <c r="I742" i="1" s="1"/>
  <c r="I743" i="1" s="1"/>
  <c r="I744" i="1" s="1"/>
  <c r="I745" i="1" s="1"/>
  <c r="I746" i="1" s="1"/>
  <c r="I747" i="1" s="1"/>
  <c r="I748" i="1" s="1"/>
  <c r="I749" i="1" s="1"/>
  <c r="I750" i="1" s="1"/>
  <c r="I751" i="1" s="1"/>
  <c r="I752" i="1" s="1"/>
  <c r="I753" i="1" s="1"/>
  <c r="I754" i="1" s="1"/>
  <c r="I755" i="1" s="1"/>
  <c r="I756" i="1" s="1"/>
  <c r="I757" i="1" s="1"/>
  <c r="I758" i="1" s="1"/>
  <c r="I759" i="1" s="1"/>
  <c r="I760" i="1" s="1"/>
  <c r="I761" i="1" s="1"/>
  <c r="I762" i="1" s="1"/>
  <c r="I763" i="1" s="1"/>
  <c r="I764" i="1" s="1"/>
  <c r="I765" i="1" s="1"/>
  <c r="I766" i="1" s="1"/>
  <c r="I767" i="1" s="1"/>
  <c r="I768" i="1" s="1"/>
  <c r="I769" i="1" s="1"/>
  <c r="I770" i="1" s="1"/>
  <c r="I771" i="1" s="1"/>
  <c r="I772" i="1" s="1"/>
  <c r="I773" i="1" s="1"/>
  <c r="I774" i="1" s="1"/>
  <c r="I775" i="1" s="1"/>
  <c r="I776" i="1" s="1"/>
  <c r="I777" i="1" s="1"/>
  <c r="I778" i="1" s="1"/>
  <c r="I779" i="1" s="1"/>
  <c r="I780" i="1" s="1"/>
  <c r="I781" i="1" s="1"/>
  <c r="I782" i="1" s="1"/>
  <c r="I783" i="1" s="1"/>
  <c r="I784" i="1" s="1"/>
  <c r="I785" i="1" s="1"/>
  <c r="I786" i="1" s="1"/>
  <c r="I787" i="1" s="1"/>
  <c r="I788" i="1" s="1"/>
  <c r="I789" i="1" s="1"/>
  <c r="I790" i="1" s="1"/>
  <c r="I791" i="1" s="1"/>
  <c r="I792" i="1" s="1"/>
  <c r="I793" i="1" s="1"/>
  <c r="I794" i="1" s="1"/>
  <c r="I795" i="1" s="1"/>
  <c r="I796" i="1" s="1"/>
  <c r="I797" i="1" s="1"/>
  <c r="I798" i="1" s="1"/>
  <c r="I799" i="1" s="1"/>
  <c r="I800" i="1" s="1"/>
  <c r="I801" i="1" s="1"/>
  <c r="I802" i="1" s="1"/>
  <c r="I803" i="1" s="1"/>
  <c r="I804" i="1" s="1"/>
  <c r="I805" i="1" s="1"/>
  <c r="I806" i="1" s="1"/>
  <c r="I807" i="1" s="1"/>
  <c r="I808" i="1" s="1"/>
  <c r="I809" i="1" s="1"/>
  <c r="I810" i="1" s="1"/>
  <c r="I811" i="1" s="1"/>
  <c r="I812" i="1" s="1"/>
  <c r="I813" i="1" s="1"/>
  <c r="I814" i="1" s="1"/>
  <c r="I815" i="1" s="1"/>
  <c r="I816" i="1" s="1"/>
  <c r="I817" i="1" s="1"/>
  <c r="I818" i="1" s="1"/>
  <c r="I819" i="1" s="1"/>
  <c r="I820" i="1" s="1"/>
  <c r="I821" i="1" s="1"/>
  <c r="I822" i="1" s="1"/>
  <c r="I823" i="1" s="1"/>
  <c r="S374" i="1"/>
  <c r="R374" i="1"/>
  <c r="A375" i="1"/>
  <c r="D375" i="1" s="1"/>
  <c r="G375" i="1" l="1"/>
  <c r="I824" i="1"/>
  <c r="K370" i="1"/>
  <c r="L370" i="1" s="1"/>
  <c r="M370" i="1" s="1"/>
  <c r="N370" i="1" s="1"/>
  <c r="P370" i="1" s="1"/>
  <c r="J371" i="1"/>
  <c r="E375" i="1"/>
  <c r="F376" i="1" s="1"/>
  <c r="O375" i="1"/>
  <c r="Q375" i="1" s="1"/>
  <c r="T369" i="1"/>
  <c r="B369" i="1"/>
  <c r="A376" i="1"/>
  <c r="D376" i="1" s="1"/>
  <c r="S375" i="1"/>
  <c r="R375" i="1"/>
  <c r="C371" i="1"/>
  <c r="G376" i="1" l="1"/>
  <c r="H375" i="1"/>
  <c r="I825" i="1"/>
  <c r="K371" i="1"/>
  <c r="L371" i="1" s="1"/>
  <c r="M371" i="1" s="1"/>
  <c r="N371" i="1" s="1"/>
  <c r="P371" i="1" s="1"/>
  <c r="J372" i="1"/>
  <c r="E376" i="1"/>
  <c r="F377" i="1" s="1"/>
  <c r="O376" i="1"/>
  <c r="Q376" i="1" s="1"/>
  <c r="T370" i="1"/>
  <c r="B370" i="1"/>
  <c r="C372" i="1"/>
  <c r="S376" i="1"/>
  <c r="R376" i="1"/>
  <c r="A377" i="1"/>
  <c r="A378" i="1" l="1"/>
  <c r="D378" i="1" s="1"/>
  <c r="E378" i="1" s="1"/>
  <c r="D377" i="1"/>
  <c r="E377" i="1" s="1"/>
  <c r="F378" i="1" s="1"/>
  <c r="G377" i="1"/>
  <c r="H377" i="1" s="1"/>
  <c r="H376" i="1"/>
  <c r="A379" i="1"/>
  <c r="D379" i="1" s="1"/>
  <c r="O378" i="1"/>
  <c r="I826" i="1"/>
  <c r="K372" i="1"/>
  <c r="L372" i="1" s="1"/>
  <c r="M372" i="1" s="1"/>
  <c r="N372" i="1" s="1"/>
  <c r="P372" i="1" s="1"/>
  <c r="J373" i="1"/>
  <c r="O377" i="1"/>
  <c r="T371" i="1"/>
  <c r="B371" i="1"/>
  <c r="S377" i="1"/>
  <c r="R377" i="1"/>
  <c r="C373" i="1"/>
  <c r="G378" i="1" l="1"/>
  <c r="G379" i="1" s="1"/>
  <c r="F379" i="1"/>
  <c r="T378" i="1"/>
  <c r="Q378" i="1"/>
  <c r="A380" i="1"/>
  <c r="D380" i="1" s="1"/>
  <c r="E379" i="1"/>
  <c r="F380" i="1" s="1"/>
  <c r="O379" i="1"/>
  <c r="Q377" i="1"/>
  <c r="R378" i="1"/>
  <c r="R379" i="1" s="1"/>
  <c r="S378" i="1"/>
  <c r="S379" i="1" s="1"/>
  <c r="I827" i="1"/>
  <c r="K373" i="1"/>
  <c r="L373" i="1" s="1"/>
  <c r="M373" i="1" s="1"/>
  <c r="N373" i="1" s="1"/>
  <c r="P373" i="1" s="1"/>
  <c r="J374" i="1"/>
  <c r="T372" i="1"/>
  <c r="B372" i="1"/>
  <c r="C374" i="1"/>
  <c r="H379" i="1" l="1"/>
  <c r="G380" i="1"/>
  <c r="H380" i="1" s="1"/>
  <c r="H378" i="1"/>
  <c r="S380" i="1"/>
  <c r="R380" i="1"/>
  <c r="Q379" i="1"/>
  <c r="A381" i="1"/>
  <c r="D381" i="1" s="1"/>
  <c r="E380" i="1"/>
  <c r="F381" i="1" s="1"/>
  <c r="O380" i="1"/>
  <c r="I828" i="1"/>
  <c r="K374" i="1"/>
  <c r="L374" i="1" s="1"/>
  <c r="M374" i="1" s="1"/>
  <c r="N374" i="1" s="1"/>
  <c r="P374" i="1" s="1"/>
  <c r="J375" i="1"/>
  <c r="T373" i="1"/>
  <c r="B373" i="1"/>
  <c r="C375" i="1"/>
  <c r="G381" i="1" l="1"/>
  <c r="H381" i="1" s="1"/>
  <c r="T380" i="1"/>
  <c r="Q380" i="1"/>
  <c r="A382" i="1"/>
  <c r="D382" i="1" s="1"/>
  <c r="E381" i="1"/>
  <c r="F382" i="1" s="1"/>
  <c r="O381" i="1"/>
  <c r="S381" i="1"/>
  <c r="R381" i="1"/>
  <c r="I829" i="1"/>
  <c r="K375" i="1"/>
  <c r="L375" i="1" s="1"/>
  <c r="M375" i="1" s="1"/>
  <c r="N375" i="1" s="1"/>
  <c r="P375" i="1" s="1"/>
  <c r="J376" i="1"/>
  <c r="T374" i="1"/>
  <c r="B374" i="1"/>
  <c r="C376" i="1"/>
  <c r="G382" i="1" l="1"/>
  <c r="H382" i="1" s="1"/>
  <c r="R382" i="1"/>
  <c r="S382" i="1"/>
  <c r="T381" i="1"/>
  <c r="Q381" i="1"/>
  <c r="E382" i="1"/>
  <c r="F383" i="1" s="1"/>
  <c r="A383" i="1"/>
  <c r="D383" i="1" s="1"/>
  <c r="O382" i="1"/>
  <c r="I830" i="1"/>
  <c r="K376" i="1"/>
  <c r="L376" i="1" s="1"/>
  <c r="M376" i="1" s="1"/>
  <c r="N376" i="1" s="1"/>
  <c r="P376" i="1" s="1"/>
  <c r="J377" i="1"/>
  <c r="T375" i="1"/>
  <c r="B375" i="1"/>
  <c r="C377" i="1"/>
  <c r="C378" i="1" s="1"/>
  <c r="C379" i="1" s="1"/>
  <c r="C380" i="1" s="1"/>
  <c r="C381" i="1" s="1"/>
  <c r="S383" i="1" l="1"/>
  <c r="G383" i="1"/>
  <c r="C382" i="1"/>
  <c r="E383" i="1"/>
  <c r="F384" i="1" s="1"/>
  <c r="A384" i="1"/>
  <c r="D384" i="1" s="1"/>
  <c r="O383" i="1"/>
  <c r="T382" i="1"/>
  <c r="Q382" i="1"/>
  <c r="R383" i="1"/>
  <c r="K377" i="1"/>
  <c r="L377" i="1" s="1"/>
  <c r="M377" i="1" s="1"/>
  <c r="N377" i="1" s="1"/>
  <c r="P377" i="1" s="1"/>
  <c r="J378" i="1"/>
  <c r="I831" i="1"/>
  <c r="T376" i="1"/>
  <c r="B376" i="1"/>
  <c r="G384" i="1" l="1"/>
  <c r="H383" i="1"/>
  <c r="C383" i="1"/>
  <c r="R384" i="1"/>
  <c r="E384" i="1"/>
  <c r="F385" i="1" s="1"/>
  <c r="A385" i="1"/>
  <c r="D385" i="1" s="1"/>
  <c r="O384" i="1"/>
  <c r="Q383" i="1"/>
  <c r="T383" i="1"/>
  <c r="S384" i="1"/>
  <c r="K378" i="1"/>
  <c r="L378" i="1" s="1"/>
  <c r="M378" i="1" s="1"/>
  <c r="N378" i="1" s="1"/>
  <c r="J379" i="1"/>
  <c r="I832" i="1"/>
  <c r="T377" i="1"/>
  <c r="B377" i="1"/>
  <c r="A5" i="1" l="1"/>
  <c r="G385" i="1"/>
  <c r="H385" i="1" s="1"/>
  <c r="H384" i="1"/>
  <c r="C384" i="1"/>
  <c r="R385" i="1"/>
  <c r="S385" i="1"/>
  <c r="E385" i="1"/>
  <c r="F386" i="1" s="1"/>
  <c r="O385" i="1"/>
  <c r="A386" i="1"/>
  <c r="D386" i="1" s="1"/>
  <c r="Q384" i="1"/>
  <c r="T384" i="1"/>
  <c r="P378" i="1"/>
  <c r="B378" i="1" s="1"/>
  <c r="K379" i="1"/>
  <c r="L379" i="1" s="1"/>
  <c r="M379" i="1" s="1"/>
  <c r="N379" i="1" s="1"/>
  <c r="J380" i="1"/>
  <c r="I833" i="1"/>
  <c r="C385" i="1" l="1"/>
  <c r="G386" i="1"/>
  <c r="S386" i="1"/>
  <c r="E386" i="1"/>
  <c r="F387" i="1" s="1"/>
  <c r="O386" i="1"/>
  <c r="A387" i="1"/>
  <c r="D387" i="1" s="1"/>
  <c r="T385" i="1"/>
  <c r="Q385" i="1"/>
  <c r="C386" i="1" s="1"/>
  <c r="R386" i="1"/>
  <c r="P379" i="1"/>
  <c r="K380" i="1"/>
  <c r="L380" i="1" s="1"/>
  <c r="M380" i="1" s="1"/>
  <c r="N380" i="1" s="1"/>
  <c r="J381" i="1"/>
  <c r="I834" i="1"/>
  <c r="T379" i="1" l="1"/>
  <c r="B379" i="1"/>
  <c r="R387" i="1"/>
  <c r="G387" i="1"/>
  <c r="H386" i="1"/>
  <c r="S387" i="1"/>
  <c r="T386" i="1"/>
  <c r="Q386" i="1"/>
  <c r="C387" i="1" s="1"/>
  <c r="E387" i="1"/>
  <c r="F388" i="1" s="1"/>
  <c r="O387" i="1"/>
  <c r="A388" i="1"/>
  <c r="D388" i="1" s="1"/>
  <c r="P380" i="1"/>
  <c r="B380" i="1" s="1"/>
  <c r="K381" i="1"/>
  <c r="L381" i="1" s="1"/>
  <c r="M381" i="1" s="1"/>
  <c r="N381" i="1" s="1"/>
  <c r="J382" i="1"/>
  <c r="I835" i="1"/>
  <c r="I836" i="1" s="1"/>
  <c r="I837" i="1" s="1"/>
  <c r="I838" i="1" s="1"/>
  <c r="I839" i="1" s="1"/>
  <c r="I840" i="1" s="1"/>
  <c r="I841" i="1" s="1"/>
  <c r="I842" i="1" s="1"/>
  <c r="I843" i="1" s="1"/>
  <c r="I844" i="1" s="1"/>
  <c r="I845" i="1" s="1"/>
  <c r="I846" i="1" s="1"/>
  <c r="I847" i="1" s="1"/>
  <c r="I848" i="1" s="1"/>
  <c r="I849" i="1" s="1"/>
  <c r="I850" i="1" s="1"/>
  <c r="I851" i="1" s="1"/>
  <c r="I852" i="1" s="1"/>
  <c r="I853" i="1" s="1"/>
  <c r="I854" i="1" s="1"/>
  <c r="I855" i="1" s="1"/>
  <c r="I856" i="1" s="1"/>
  <c r="I857" i="1" s="1"/>
  <c r="I858" i="1" s="1"/>
  <c r="I859" i="1" s="1"/>
  <c r="I860" i="1" s="1"/>
  <c r="I861" i="1" s="1"/>
  <c r="I862" i="1" s="1"/>
  <c r="I863" i="1" s="1"/>
  <c r="I864" i="1" s="1"/>
  <c r="I865" i="1" s="1"/>
  <c r="I866" i="1" s="1"/>
  <c r="I867" i="1" s="1"/>
  <c r="I868" i="1" s="1"/>
  <c r="I869" i="1" s="1"/>
  <c r="I870" i="1" s="1"/>
  <c r="I871" i="1" s="1"/>
  <c r="I872" i="1" s="1"/>
  <c r="I873" i="1" s="1"/>
  <c r="I874" i="1" s="1"/>
  <c r="I875" i="1" s="1"/>
  <c r="I876" i="1" s="1"/>
  <c r="I877" i="1" s="1"/>
  <c r="I878" i="1" s="1"/>
  <c r="I879" i="1" s="1"/>
  <c r="I880" i="1" s="1"/>
  <c r="I881" i="1" s="1"/>
  <c r="I882" i="1" s="1"/>
  <c r="I883" i="1" s="1"/>
  <c r="I884" i="1" s="1"/>
  <c r="I885" i="1" s="1"/>
  <c r="I886" i="1" s="1"/>
  <c r="I887" i="1" s="1"/>
  <c r="I888" i="1" s="1"/>
  <c r="I889" i="1" s="1"/>
  <c r="I890" i="1" s="1"/>
  <c r="I891" i="1" s="1"/>
  <c r="I892" i="1" s="1"/>
  <c r="I893" i="1" s="1"/>
  <c r="I894" i="1" s="1"/>
  <c r="I895" i="1" s="1"/>
  <c r="I896" i="1" s="1"/>
  <c r="I897" i="1" s="1"/>
  <c r="I898" i="1" s="1"/>
  <c r="I899" i="1" s="1"/>
  <c r="I900" i="1" s="1"/>
  <c r="I901" i="1" s="1"/>
  <c r="I902" i="1" s="1"/>
  <c r="I903" i="1" s="1"/>
  <c r="I904" i="1" s="1"/>
  <c r="I905" i="1" s="1"/>
  <c r="I906" i="1" s="1"/>
  <c r="I907" i="1" s="1"/>
  <c r="I908" i="1" s="1"/>
  <c r="I909" i="1" s="1"/>
  <c r="I910" i="1" s="1"/>
  <c r="I911" i="1" s="1"/>
  <c r="I912" i="1" s="1"/>
  <c r="I913" i="1" s="1"/>
  <c r="I914" i="1" s="1"/>
  <c r="I915" i="1" s="1"/>
  <c r="I916" i="1" s="1"/>
  <c r="I917" i="1" s="1"/>
  <c r="I918" i="1" s="1"/>
  <c r="I919" i="1" s="1"/>
  <c r="I920" i="1" s="1"/>
  <c r="I921" i="1" s="1"/>
  <c r="I922" i="1" s="1"/>
  <c r="I923" i="1" s="1"/>
  <c r="I924" i="1" s="1"/>
  <c r="I925" i="1" s="1"/>
  <c r="I926" i="1" s="1"/>
  <c r="I927" i="1" s="1"/>
  <c r="I928" i="1" s="1"/>
  <c r="I929" i="1" s="1"/>
  <c r="I930" i="1" s="1"/>
  <c r="I931" i="1" s="1"/>
  <c r="I932" i="1" s="1"/>
  <c r="I933" i="1" s="1"/>
  <c r="I934" i="1" s="1"/>
  <c r="I935" i="1" s="1"/>
  <c r="I936" i="1" s="1"/>
  <c r="I937" i="1" s="1"/>
  <c r="I938" i="1" s="1"/>
  <c r="I939" i="1" s="1"/>
  <c r="I940" i="1" s="1"/>
  <c r="I941" i="1" s="1"/>
  <c r="I942" i="1" s="1"/>
  <c r="I943" i="1" s="1"/>
  <c r="I944" i="1" s="1"/>
  <c r="I945" i="1" s="1"/>
  <c r="I946" i="1" s="1"/>
  <c r="I947" i="1" s="1"/>
  <c r="I948" i="1" s="1"/>
  <c r="I949" i="1" s="1"/>
  <c r="I950" i="1" s="1"/>
  <c r="I951" i="1" s="1"/>
  <c r="I952" i="1" s="1"/>
  <c r="I953" i="1" s="1"/>
  <c r="I954" i="1" s="1"/>
  <c r="I955" i="1" s="1"/>
  <c r="I956" i="1" s="1"/>
  <c r="I957" i="1" s="1"/>
  <c r="I958" i="1" s="1"/>
  <c r="I959" i="1" s="1"/>
  <c r="I960" i="1" s="1"/>
  <c r="I961" i="1" s="1"/>
  <c r="I962" i="1" s="1"/>
  <c r="I963" i="1" s="1"/>
  <c r="I964" i="1" s="1"/>
  <c r="I965" i="1" s="1"/>
  <c r="I966" i="1" s="1"/>
  <c r="I967" i="1" s="1"/>
  <c r="I968" i="1" s="1"/>
  <c r="I969" i="1" s="1"/>
  <c r="I970" i="1" s="1"/>
  <c r="I971" i="1" s="1"/>
  <c r="I972" i="1" s="1"/>
  <c r="I973" i="1" s="1"/>
  <c r="I974" i="1" s="1"/>
  <c r="I975" i="1" s="1"/>
  <c r="I976" i="1" s="1"/>
  <c r="I977" i="1" s="1"/>
  <c r="I978" i="1" s="1"/>
  <c r="I979" i="1" s="1"/>
  <c r="I980" i="1" s="1"/>
  <c r="I981" i="1" s="1"/>
  <c r="I982" i="1" s="1"/>
  <c r="I983" i="1" s="1"/>
  <c r="I984" i="1" s="1"/>
  <c r="I985" i="1" s="1"/>
  <c r="I986" i="1" s="1"/>
  <c r="I987" i="1" s="1"/>
  <c r="I988" i="1" s="1"/>
  <c r="I989" i="1" s="1"/>
  <c r="I990" i="1" s="1"/>
  <c r="I991" i="1" s="1"/>
  <c r="I992" i="1" s="1"/>
  <c r="I993" i="1" s="1"/>
  <c r="I994" i="1" s="1"/>
  <c r="I995" i="1" s="1"/>
  <c r="I996" i="1" s="1"/>
  <c r="I997" i="1" s="1"/>
  <c r="I998" i="1" s="1"/>
  <c r="I999" i="1" s="1"/>
  <c r="I1000" i="1" s="1"/>
  <c r="I1001" i="1" s="1"/>
  <c r="I1002" i="1" s="1"/>
  <c r="I1003" i="1" s="1"/>
  <c r="I1004" i="1" s="1"/>
  <c r="I1005" i="1" s="1"/>
  <c r="I1006" i="1" s="1"/>
  <c r="I1007" i="1" s="1"/>
  <c r="I1008" i="1" s="1"/>
  <c r="I1009" i="1" s="1"/>
  <c r="I1010" i="1" s="1"/>
  <c r="I1011" i="1" s="1"/>
  <c r="I1012" i="1" s="1"/>
  <c r="I1013" i="1" s="1"/>
  <c r="I1014" i="1" s="1"/>
  <c r="I1015" i="1" s="1"/>
  <c r="I1016" i="1" s="1"/>
  <c r="I1017" i="1" s="1"/>
  <c r="I1018" i="1" s="1"/>
  <c r="I1019" i="1" s="1"/>
  <c r="I1020" i="1" s="1"/>
  <c r="I1021" i="1" s="1"/>
  <c r="I1022" i="1" s="1"/>
  <c r="I1023" i="1" s="1"/>
  <c r="I1024" i="1" s="1"/>
  <c r="I1025" i="1" s="1"/>
  <c r="I1026" i="1" s="1"/>
  <c r="I1027" i="1" s="1"/>
  <c r="I1028" i="1" s="1"/>
  <c r="I1029" i="1" s="1"/>
  <c r="I1030" i="1" s="1"/>
  <c r="I1031" i="1" s="1"/>
  <c r="I1032" i="1" s="1"/>
  <c r="I1033" i="1" s="1"/>
  <c r="I1034" i="1" s="1"/>
  <c r="I1035" i="1" s="1"/>
  <c r="I1036" i="1" s="1"/>
  <c r="I1037" i="1" s="1"/>
  <c r="I1038" i="1" s="1"/>
  <c r="I1039" i="1" s="1"/>
  <c r="I1040" i="1" s="1"/>
  <c r="I1041" i="1" s="1"/>
  <c r="I1042" i="1" s="1"/>
  <c r="I1043" i="1" s="1"/>
  <c r="I1044" i="1" s="1"/>
  <c r="I1045" i="1" s="1"/>
  <c r="I1046" i="1" s="1"/>
  <c r="I1047" i="1" s="1"/>
  <c r="I1048" i="1" s="1"/>
  <c r="I1049" i="1" s="1"/>
  <c r="I1050" i="1" s="1"/>
  <c r="I1051" i="1" s="1"/>
  <c r="I1052" i="1" s="1"/>
  <c r="I1053" i="1" s="1"/>
  <c r="I1054" i="1" s="1"/>
  <c r="I1055" i="1" s="1"/>
  <c r="I1056" i="1" s="1"/>
  <c r="I1057" i="1" s="1"/>
  <c r="I1058" i="1" s="1"/>
  <c r="I1059" i="1" s="1"/>
  <c r="I1060" i="1" s="1"/>
  <c r="I1061" i="1" s="1"/>
  <c r="I1062" i="1" s="1"/>
  <c r="I1063" i="1" s="1"/>
  <c r="I1064" i="1" s="1"/>
  <c r="I1065" i="1" s="1"/>
  <c r="I1066" i="1" s="1"/>
  <c r="I1067" i="1" s="1"/>
  <c r="I1068" i="1" s="1"/>
  <c r="I1069" i="1" s="1"/>
  <c r="I1070" i="1" s="1"/>
  <c r="I1071" i="1" s="1"/>
  <c r="I1072" i="1" s="1"/>
  <c r="I1073" i="1" s="1"/>
  <c r="I1074" i="1" s="1"/>
  <c r="I1075" i="1" s="1"/>
  <c r="I1076" i="1" s="1"/>
  <c r="I1077" i="1" s="1"/>
  <c r="I1078" i="1" s="1"/>
  <c r="I1079" i="1" s="1"/>
  <c r="I1080" i="1" s="1"/>
  <c r="I1081" i="1" s="1"/>
  <c r="I1082" i="1" s="1"/>
  <c r="I1083" i="1" s="1"/>
  <c r="I1084" i="1" s="1"/>
  <c r="I1085" i="1" s="1"/>
  <c r="I1086" i="1" s="1"/>
  <c r="I1087" i="1" s="1"/>
  <c r="I1088" i="1" s="1"/>
  <c r="I1089" i="1" s="1"/>
  <c r="I1090" i="1" s="1"/>
  <c r="I1091" i="1" s="1"/>
  <c r="I1092" i="1" s="1"/>
  <c r="I1093" i="1" s="1"/>
  <c r="I1094" i="1" s="1"/>
  <c r="I1095" i="1" s="1"/>
  <c r="I1096" i="1" s="1"/>
  <c r="I1097" i="1" s="1"/>
  <c r="I1098" i="1" s="1"/>
  <c r="I1099" i="1" s="1"/>
  <c r="I1100" i="1" s="1"/>
  <c r="I1101" i="1" s="1"/>
  <c r="I1102" i="1" s="1"/>
  <c r="I1103" i="1" s="1"/>
  <c r="I1104" i="1" s="1"/>
  <c r="I1105" i="1" s="1"/>
  <c r="I1106" i="1" s="1"/>
  <c r="I1107" i="1" s="1"/>
  <c r="I1108" i="1" s="1"/>
  <c r="I1109" i="1" s="1"/>
  <c r="I1110" i="1" s="1"/>
  <c r="I1111" i="1" s="1"/>
  <c r="I1112" i="1" s="1"/>
  <c r="I1113" i="1" s="1"/>
  <c r="I1114" i="1" s="1"/>
  <c r="I1115" i="1" s="1"/>
  <c r="I1116" i="1" s="1"/>
  <c r="I1117" i="1" s="1"/>
  <c r="I1118" i="1" s="1"/>
  <c r="I1119" i="1" s="1"/>
  <c r="I1120" i="1" s="1"/>
  <c r="I1121" i="1" s="1"/>
  <c r="I1122" i="1" s="1"/>
  <c r="I1123" i="1" s="1"/>
  <c r="I1124" i="1" s="1"/>
  <c r="I1125" i="1" s="1"/>
  <c r="I1126" i="1" s="1"/>
  <c r="I1127" i="1" s="1"/>
  <c r="I1128" i="1" s="1"/>
  <c r="I1129" i="1" s="1"/>
  <c r="I1130" i="1" s="1"/>
  <c r="I1131" i="1" s="1"/>
  <c r="I1132" i="1" s="1"/>
  <c r="I1133" i="1" s="1"/>
  <c r="I1134" i="1" s="1"/>
  <c r="I1135" i="1" s="1"/>
  <c r="I1136" i="1" s="1"/>
  <c r="I1137" i="1" s="1"/>
  <c r="I1138" i="1" s="1"/>
  <c r="I1139" i="1" s="1"/>
  <c r="I1140" i="1" s="1"/>
  <c r="I1141" i="1" s="1"/>
  <c r="I1142" i="1" s="1"/>
  <c r="I1143" i="1" s="1"/>
  <c r="I1144" i="1" s="1"/>
  <c r="I1145" i="1" s="1"/>
  <c r="I1146" i="1" s="1"/>
  <c r="I1147" i="1" s="1"/>
  <c r="I1148" i="1" s="1"/>
  <c r="I1149" i="1" s="1"/>
  <c r="I1150" i="1" s="1"/>
  <c r="I1151" i="1" s="1"/>
  <c r="I1152" i="1" s="1"/>
  <c r="I1153" i="1" s="1"/>
  <c r="I1154" i="1" s="1"/>
  <c r="I1155" i="1" s="1"/>
  <c r="I1156" i="1" s="1"/>
  <c r="I1157" i="1" s="1"/>
  <c r="I1158" i="1" s="1"/>
  <c r="I1159" i="1" s="1"/>
  <c r="I1160" i="1" s="1"/>
  <c r="I1161" i="1" s="1"/>
  <c r="I1162" i="1" s="1"/>
  <c r="I1163" i="1" s="1"/>
  <c r="I1164" i="1" s="1"/>
  <c r="I1165" i="1" s="1"/>
  <c r="I1166" i="1" s="1"/>
  <c r="I1167" i="1" s="1"/>
  <c r="I1168" i="1" s="1"/>
  <c r="I1169" i="1" s="1"/>
  <c r="I1170" i="1" s="1"/>
  <c r="I1171" i="1" s="1"/>
  <c r="I1172" i="1" s="1"/>
  <c r="I1173" i="1" s="1"/>
  <c r="I1174" i="1" s="1"/>
  <c r="I1175" i="1" s="1"/>
  <c r="I1176" i="1" s="1"/>
  <c r="I1177" i="1" s="1"/>
  <c r="I1178" i="1" s="1"/>
  <c r="I1179" i="1" s="1"/>
  <c r="I1180" i="1" s="1"/>
  <c r="I1181" i="1" s="1"/>
  <c r="I1182" i="1" s="1"/>
  <c r="I1183" i="1" s="1"/>
  <c r="I1184" i="1" s="1"/>
  <c r="I1185" i="1" s="1"/>
  <c r="I1186" i="1" s="1"/>
  <c r="I1187" i="1" s="1"/>
  <c r="I1188" i="1" s="1"/>
  <c r="I1189" i="1" s="1"/>
  <c r="I1190" i="1" s="1"/>
  <c r="R388" i="1" l="1"/>
  <c r="G388" i="1"/>
  <c r="H387" i="1"/>
  <c r="S388" i="1"/>
  <c r="A389" i="1"/>
  <c r="D389" i="1" s="1"/>
  <c r="E388" i="1"/>
  <c r="F389" i="1" s="1"/>
  <c r="O388" i="1"/>
  <c r="T387" i="1"/>
  <c r="Q387" i="1"/>
  <c r="C388" i="1" s="1"/>
  <c r="P381" i="1"/>
  <c r="B381" i="1" s="1"/>
  <c r="K382" i="1"/>
  <c r="L382" i="1" s="1"/>
  <c r="M382" i="1" s="1"/>
  <c r="N382" i="1" s="1"/>
  <c r="J383" i="1"/>
  <c r="G389" i="1" l="1"/>
  <c r="H388" i="1"/>
  <c r="Q388" i="1"/>
  <c r="C389" i="1" s="1"/>
  <c r="T388" i="1"/>
  <c r="S389" i="1"/>
  <c r="E389" i="1"/>
  <c r="F390" i="1" s="1"/>
  <c r="O389" i="1"/>
  <c r="A390" i="1"/>
  <c r="D390" i="1" s="1"/>
  <c r="R389" i="1"/>
  <c r="P382" i="1"/>
  <c r="B382" i="1" s="1"/>
  <c r="K383" i="1"/>
  <c r="L383" i="1" s="1"/>
  <c r="M383" i="1" s="1"/>
  <c r="N383" i="1" s="1"/>
  <c r="J384" i="1"/>
  <c r="G390" i="1" l="1"/>
  <c r="H389" i="1"/>
  <c r="R390" i="1"/>
  <c r="O390" i="1"/>
  <c r="E390" i="1"/>
  <c r="F391" i="1" s="1"/>
  <c r="A391" i="1"/>
  <c r="D391" i="1" s="1"/>
  <c r="S390" i="1"/>
  <c r="T389" i="1"/>
  <c r="Q389" i="1"/>
  <c r="C390" i="1" s="1"/>
  <c r="P383" i="1"/>
  <c r="B383" i="1" s="1"/>
  <c r="K384" i="1"/>
  <c r="L384" i="1" s="1"/>
  <c r="M384" i="1" s="1"/>
  <c r="N384" i="1" s="1"/>
  <c r="J385" i="1"/>
  <c r="G391" i="1" l="1"/>
  <c r="R391" i="1"/>
  <c r="H390" i="1"/>
  <c r="S391" i="1"/>
  <c r="T390" i="1"/>
  <c r="Q390" i="1"/>
  <c r="C391" i="1" s="1"/>
  <c r="A392" i="1"/>
  <c r="D392" i="1" s="1"/>
  <c r="E391" i="1"/>
  <c r="F392" i="1" s="1"/>
  <c r="O391" i="1"/>
  <c r="P384" i="1"/>
  <c r="B384" i="1" s="1"/>
  <c r="K385" i="1"/>
  <c r="L385" i="1" s="1"/>
  <c r="M385" i="1" s="1"/>
  <c r="N385" i="1" s="1"/>
  <c r="J386" i="1"/>
  <c r="G392" i="1" l="1"/>
  <c r="H392" i="1" s="1"/>
  <c r="H391" i="1"/>
  <c r="S392" i="1"/>
  <c r="R392" i="1"/>
  <c r="A393" i="1"/>
  <c r="D393" i="1" s="1"/>
  <c r="E392" i="1"/>
  <c r="F393" i="1" s="1"/>
  <c r="O392" i="1"/>
  <c r="Q391" i="1"/>
  <c r="C392" i="1" s="1"/>
  <c r="T391" i="1"/>
  <c r="P385" i="1"/>
  <c r="B385" i="1" s="1"/>
  <c r="K386" i="1"/>
  <c r="L386" i="1" s="1"/>
  <c r="M386" i="1" s="1"/>
  <c r="N386" i="1" s="1"/>
  <c r="J387" i="1"/>
  <c r="G393" i="1" l="1"/>
  <c r="Q392" i="1"/>
  <c r="C393" i="1" s="1"/>
  <c r="T392" i="1"/>
  <c r="R393" i="1"/>
  <c r="S393" i="1"/>
  <c r="A394" i="1"/>
  <c r="D394" i="1" s="1"/>
  <c r="E393" i="1"/>
  <c r="F394" i="1" s="1"/>
  <c r="O393" i="1"/>
  <c r="P386" i="1"/>
  <c r="B386" i="1" s="1"/>
  <c r="K387" i="1"/>
  <c r="L387" i="1" s="1"/>
  <c r="M387" i="1" s="1"/>
  <c r="N387" i="1" s="1"/>
  <c r="J388" i="1"/>
  <c r="G394" i="1" l="1"/>
  <c r="H394" i="1" s="1"/>
  <c r="H393" i="1"/>
  <c r="S394" i="1"/>
  <c r="A395" i="1"/>
  <c r="D395" i="1" s="1"/>
  <c r="E394" i="1"/>
  <c r="F395" i="1" s="1"/>
  <c r="O394" i="1"/>
  <c r="R394" i="1"/>
  <c r="Q393" i="1"/>
  <c r="C394" i="1" s="1"/>
  <c r="T393" i="1"/>
  <c r="P387" i="1"/>
  <c r="B387" i="1" s="1"/>
  <c r="K388" i="1"/>
  <c r="L388" i="1" s="1"/>
  <c r="M388" i="1" s="1"/>
  <c r="N388" i="1" s="1"/>
  <c r="J389" i="1"/>
  <c r="G395" i="1" l="1"/>
  <c r="R395" i="1"/>
  <c r="O395" i="1"/>
  <c r="A396" i="1"/>
  <c r="D396" i="1" s="1"/>
  <c r="E395" i="1"/>
  <c r="F396" i="1" s="1"/>
  <c r="S395" i="1"/>
  <c r="T394" i="1"/>
  <c r="Q394" i="1"/>
  <c r="C395" i="1" s="1"/>
  <c r="P388" i="1"/>
  <c r="B388" i="1" s="1"/>
  <c r="K389" i="1"/>
  <c r="L389" i="1" s="1"/>
  <c r="M389" i="1" s="1"/>
  <c r="N389" i="1" s="1"/>
  <c r="J390" i="1"/>
  <c r="G396" i="1" l="1"/>
  <c r="H395" i="1"/>
  <c r="T395" i="1"/>
  <c r="Q395" i="1"/>
  <c r="C396" i="1" s="1"/>
  <c r="R396" i="1"/>
  <c r="O396" i="1"/>
  <c r="A397" i="1"/>
  <c r="D397" i="1" s="1"/>
  <c r="E396" i="1"/>
  <c r="F397" i="1" s="1"/>
  <c r="S396" i="1"/>
  <c r="P389" i="1"/>
  <c r="B389" i="1" s="1"/>
  <c r="K390" i="1"/>
  <c r="L390" i="1" s="1"/>
  <c r="M390" i="1" s="1"/>
  <c r="N390" i="1" s="1"/>
  <c r="J391" i="1"/>
  <c r="G397" i="1" l="1"/>
  <c r="H396" i="1"/>
  <c r="S397" i="1"/>
  <c r="R397" i="1"/>
  <c r="O397" i="1"/>
  <c r="E397" i="1"/>
  <c r="F398" i="1" s="1"/>
  <c r="A398" i="1"/>
  <c r="D398" i="1" s="1"/>
  <c r="Q396" i="1"/>
  <c r="C397" i="1" s="1"/>
  <c r="T396" i="1"/>
  <c r="P390" i="1"/>
  <c r="B390" i="1" s="1"/>
  <c r="K391" i="1"/>
  <c r="L391" i="1" s="1"/>
  <c r="M391" i="1" s="1"/>
  <c r="N391" i="1" s="1"/>
  <c r="J392" i="1"/>
  <c r="G398" i="1" l="1"/>
  <c r="H397" i="1"/>
  <c r="R398" i="1"/>
  <c r="S398" i="1"/>
  <c r="E398" i="1"/>
  <c r="F399" i="1" s="1"/>
  <c r="O398" i="1"/>
  <c r="A399" i="1"/>
  <c r="D399" i="1" s="1"/>
  <c r="T397" i="1"/>
  <c r="Q397" i="1"/>
  <c r="C398" i="1" s="1"/>
  <c r="P391" i="1"/>
  <c r="B391" i="1" s="1"/>
  <c r="K392" i="1"/>
  <c r="L392" i="1" s="1"/>
  <c r="M392" i="1" s="1"/>
  <c r="N392" i="1" s="1"/>
  <c r="J393" i="1"/>
  <c r="G399" i="1" l="1"/>
  <c r="H398" i="1"/>
  <c r="R399" i="1"/>
  <c r="S399" i="1"/>
  <c r="Q398" i="1"/>
  <c r="C399" i="1" s="1"/>
  <c r="T398" i="1"/>
  <c r="A400" i="1"/>
  <c r="D400" i="1" s="1"/>
  <c r="E399" i="1"/>
  <c r="F400" i="1" s="1"/>
  <c r="O399" i="1"/>
  <c r="P392" i="1"/>
  <c r="B392" i="1" s="1"/>
  <c r="K393" i="1"/>
  <c r="L393" i="1" s="1"/>
  <c r="M393" i="1" s="1"/>
  <c r="N393" i="1" s="1"/>
  <c r="J394" i="1"/>
  <c r="S400" i="1" l="1"/>
  <c r="G400" i="1"/>
  <c r="H400" i="1" s="1"/>
  <c r="H399" i="1"/>
  <c r="T399" i="1"/>
  <c r="Q399" i="1"/>
  <c r="C400" i="1" s="1"/>
  <c r="R400" i="1"/>
  <c r="E400" i="1"/>
  <c r="F401" i="1" s="1"/>
  <c r="O400" i="1"/>
  <c r="A401" i="1"/>
  <c r="D401" i="1" s="1"/>
  <c r="P393" i="1"/>
  <c r="B393" i="1" s="1"/>
  <c r="K394" i="1"/>
  <c r="L394" i="1" s="1"/>
  <c r="M394" i="1" s="1"/>
  <c r="N394" i="1" s="1"/>
  <c r="J395" i="1"/>
  <c r="G401" i="1" l="1"/>
  <c r="H401" i="1" s="1"/>
  <c r="T400" i="1"/>
  <c r="Q400" i="1"/>
  <c r="C401" i="1" s="1"/>
  <c r="R401" i="1"/>
  <c r="S401" i="1"/>
  <c r="A402" i="1"/>
  <c r="D402" i="1" s="1"/>
  <c r="E401" i="1"/>
  <c r="F402" i="1" s="1"/>
  <c r="O401" i="1"/>
  <c r="P394" i="1"/>
  <c r="B394" i="1" s="1"/>
  <c r="K395" i="1"/>
  <c r="L395" i="1" s="1"/>
  <c r="M395" i="1" s="1"/>
  <c r="N395" i="1" s="1"/>
  <c r="J396" i="1"/>
  <c r="G402" i="1" l="1"/>
  <c r="H402" i="1" s="1"/>
  <c r="Q401" i="1"/>
  <c r="C402" i="1" s="1"/>
  <c r="T401" i="1"/>
  <c r="S402" i="1"/>
  <c r="A403" i="1"/>
  <c r="D403" i="1" s="1"/>
  <c r="O402" i="1"/>
  <c r="E402" i="1"/>
  <c r="F403" i="1" s="1"/>
  <c r="R402" i="1"/>
  <c r="P395" i="1"/>
  <c r="B395" i="1" s="1"/>
  <c r="K396" i="1"/>
  <c r="L396" i="1" s="1"/>
  <c r="M396" i="1" s="1"/>
  <c r="N396" i="1" s="1"/>
  <c r="J397" i="1"/>
  <c r="G403" i="1" l="1"/>
  <c r="H403" i="1" s="1"/>
  <c r="R403" i="1"/>
  <c r="T402" i="1"/>
  <c r="Q402" i="1"/>
  <c r="C403" i="1" s="1"/>
  <c r="E403" i="1"/>
  <c r="F404" i="1" s="1"/>
  <c r="O403" i="1"/>
  <c r="A404" i="1"/>
  <c r="D404" i="1" s="1"/>
  <c r="S403" i="1"/>
  <c r="P396" i="1"/>
  <c r="B396" i="1" s="1"/>
  <c r="K397" i="1"/>
  <c r="L397" i="1" s="1"/>
  <c r="M397" i="1" s="1"/>
  <c r="N397" i="1" s="1"/>
  <c r="J398" i="1"/>
  <c r="G404" i="1" l="1"/>
  <c r="H404" i="1" s="1"/>
  <c r="S404" i="1"/>
  <c r="O404" i="1"/>
  <c r="A405" i="1"/>
  <c r="D405" i="1" s="1"/>
  <c r="E404" i="1"/>
  <c r="F405" i="1" s="1"/>
  <c r="Q403" i="1"/>
  <c r="C404" i="1" s="1"/>
  <c r="T403" i="1"/>
  <c r="R404" i="1"/>
  <c r="P397" i="1"/>
  <c r="B397" i="1" s="1"/>
  <c r="K398" i="1"/>
  <c r="L398" i="1" s="1"/>
  <c r="M398" i="1" s="1"/>
  <c r="N398" i="1" s="1"/>
  <c r="J399" i="1"/>
  <c r="S405" i="1" l="1"/>
  <c r="R405" i="1"/>
  <c r="G405" i="1"/>
  <c r="E405" i="1"/>
  <c r="F406" i="1" s="1"/>
  <c r="O405" i="1"/>
  <c r="S406" i="1" s="1"/>
  <c r="A406" i="1"/>
  <c r="D406" i="1" s="1"/>
  <c r="T404" i="1"/>
  <c r="Q404" i="1"/>
  <c r="C405" i="1" s="1"/>
  <c r="P398" i="1"/>
  <c r="B398" i="1" s="1"/>
  <c r="K399" i="1"/>
  <c r="L399" i="1" s="1"/>
  <c r="M399" i="1" s="1"/>
  <c r="N399" i="1" s="1"/>
  <c r="J400" i="1"/>
  <c r="G406" i="1" l="1"/>
  <c r="H405" i="1"/>
  <c r="O406" i="1"/>
  <c r="A407" i="1"/>
  <c r="D407" i="1" s="1"/>
  <c r="E406" i="1"/>
  <c r="F407" i="1" s="1"/>
  <c r="R406" i="1"/>
  <c r="Q405" i="1"/>
  <c r="C406" i="1" s="1"/>
  <c r="T405" i="1"/>
  <c r="P399" i="1"/>
  <c r="B399" i="1" s="1"/>
  <c r="K400" i="1"/>
  <c r="L400" i="1" s="1"/>
  <c r="M400" i="1" s="1"/>
  <c r="N400" i="1" s="1"/>
  <c r="J401" i="1"/>
  <c r="R407" i="1" l="1"/>
  <c r="G407" i="1"/>
  <c r="H406" i="1"/>
  <c r="A408" i="1"/>
  <c r="D408" i="1" s="1"/>
  <c r="E407" i="1"/>
  <c r="F408" i="1" s="1"/>
  <c r="O407" i="1"/>
  <c r="T406" i="1"/>
  <c r="Q406" i="1"/>
  <c r="C407" i="1" s="1"/>
  <c r="S407" i="1"/>
  <c r="P400" i="1"/>
  <c r="B400" i="1" s="1"/>
  <c r="K401" i="1"/>
  <c r="L401" i="1" s="1"/>
  <c r="M401" i="1" s="1"/>
  <c r="N401" i="1" s="1"/>
  <c r="J402" i="1"/>
  <c r="G408" i="1" l="1"/>
  <c r="H408" i="1" s="1"/>
  <c r="H407" i="1"/>
  <c r="S408" i="1"/>
  <c r="T407" i="1"/>
  <c r="Q407" i="1"/>
  <c r="C408" i="1" s="1"/>
  <c r="R408" i="1"/>
  <c r="O408" i="1"/>
  <c r="A409" i="1"/>
  <c r="D409" i="1" s="1"/>
  <c r="E408" i="1"/>
  <c r="F409" i="1" s="1"/>
  <c r="P401" i="1"/>
  <c r="B401" i="1" s="1"/>
  <c r="K402" i="1"/>
  <c r="L402" i="1" s="1"/>
  <c r="M402" i="1" s="1"/>
  <c r="N402" i="1" s="1"/>
  <c r="J403" i="1"/>
  <c r="G409" i="1" l="1"/>
  <c r="A410" i="1"/>
  <c r="D410" i="1" s="1"/>
  <c r="E409" i="1"/>
  <c r="F410" i="1" s="1"/>
  <c r="O409" i="1"/>
  <c r="R409" i="1"/>
  <c r="T408" i="1"/>
  <c r="Q408" i="1"/>
  <c r="C409" i="1" s="1"/>
  <c r="S409" i="1"/>
  <c r="P402" i="1"/>
  <c r="B402" i="1" s="1"/>
  <c r="K403" i="1"/>
  <c r="L403" i="1" s="1"/>
  <c r="M403" i="1" s="1"/>
  <c r="N403" i="1" s="1"/>
  <c r="J404" i="1"/>
  <c r="G410" i="1" l="1"/>
  <c r="H410" i="1" s="1"/>
  <c r="H409" i="1"/>
  <c r="E410" i="1"/>
  <c r="F411" i="1" s="1"/>
  <c r="A411" i="1"/>
  <c r="D411" i="1" s="1"/>
  <c r="O410" i="1"/>
  <c r="T409" i="1"/>
  <c r="Q409" i="1"/>
  <c r="C410" i="1" s="1"/>
  <c r="S410" i="1"/>
  <c r="R410" i="1"/>
  <c r="P403" i="1"/>
  <c r="B403" i="1" s="1"/>
  <c r="K404" i="1"/>
  <c r="L404" i="1" s="1"/>
  <c r="M404" i="1" s="1"/>
  <c r="N404" i="1" s="1"/>
  <c r="J405" i="1"/>
  <c r="G411" i="1" l="1"/>
  <c r="S411" i="1"/>
  <c r="T410" i="1"/>
  <c r="Q410" i="1"/>
  <c r="C411" i="1" s="1"/>
  <c r="R411" i="1"/>
  <c r="O411" i="1"/>
  <c r="A412" i="1"/>
  <c r="D412" i="1" s="1"/>
  <c r="E411" i="1"/>
  <c r="F412" i="1" s="1"/>
  <c r="P404" i="1"/>
  <c r="B404" i="1" s="1"/>
  <c r="K405" i="1"/>
  <c r="L405" i="1" s="1"/>
  <c r="M405" i="1" s="1"/>
  <c r="N405" i="1" s="1"/>
  <c r="J406" i="1"/>
  <c r="G412" i="1" l="1"/>
  <c r="H412" i="1" s="1"/>
  <c r="H411" i="1"/>
  <c r="A413" i="1"/>
  <c r="D413" i="1" s="1"/>
  <c r="E412" i="1"/>
  <c r="F413" i="1" s="1"/>
  <c r="O412" i="1"/>
  <c r="Q411" i="1"/>
  <c r="C412" i="1" s="1"/>
  <c r="T411" i="1"/>
  <c r="R412" i="1"/>
  <c r="S412" i="1"/>
  <c r="P405" i="1"/>
  <c r="B405" i="1" s="1"/>
  <c r="K406" i="1"/>
  <c r="L406" i="1" s="1"/>
  <c r="M406" i="1" s="1"/>
  <c r="N406" i="1" s="1"/>
  <c r="J407" i="1"/>
  <c r="G413" i="1" l="1"/>
  <c r="S413" i="1"/>
  <c r="O413" i="1"/>
  <c r="A414" i="1"/>
  <c r="D414" i="1" s="1"/>
  <c r="E413" i="1"/>
  <c r="F414" i="1" s="1"/>
  <c r="T412" i="1"/>
  <c r="Q412" i="1"/>
  <c r="C413" i="1" s="1"/>
  <c r="R413" i="1"/>
  <c r="P406" i="1"/>
  <c r="B406" i="1" s="1"/>
  <c r="K407" i="1"/>
  <c r="L407" i="1" s="1"/>
  <c r="M407" i="1" s="1"/>
  <c r="N407" i="1" s="1"/>
  <c r="J408" i="1"/>
  <c r="G414" i="1" l="1"/>
  <c r="H413" i="1"/>
  <c r="S414" i="1"/>
  <c r="R414" i="1"/>
  <c r="E414" i="1"/>
  <c r="F415" i="1" s="1"/>
  <c r="O414" i="1"/>
  <c r="A415" i="1"/>
  <c r="D415" i="1" s="1"/>
  <c r="T413" i="1"/>
  <c r="Q413" i="1"/>
  <c r="C414" i="1" s="1"/>
  <c r="P407" i="1"/>
  <c r="B407" i="1" s="1"/>
  <c r="K408" i="1"/>
  <c r="L408" i="1" s="1"/>
  <c r="M408" i="1" s="1"/>
  <c r="N408" i="1" s="1"/>
  <c r="J409" i="1"/>
  <c r="R415" i="1" l="1"/>
  <c r="G415" i="1"/>
  <c r="H415" i="1" s="1"/>
  <c r="H414" i="1"/>
  <c r="Q414" i="1"/>
  <c r="C415" i="1" s="1"/>
  <c r="T414" i="1"/>
  <c r="A416" i="1"/>
  <c r="D416" i="1" s="1"/>
  <c r="E415" i="1"/>
  <c r="F416" i="1" s="1"/>
  <c r="O415" i="1"/>
  <c r="S415" i="1"/>
  <c r="P408" i="1"/>
  <c r="B408" i="1" s="1"/>
  <c r="K409" i="1"/>
  <c r="L409" i="1" s="1"/>
  <c r="M409" i="1" s="1"/>
  <c r="N409" i="1" s="1"/>
  <c r="J410" i="1"/>
  <c r="R416" i="1" l="1"/>
  <c r="G416" i="1"/>
  <c r="A417" i="1"/>
  <c r="D417" i="1" s="1"/>
  <c r="E416" i="1"/>
  <c r="F417" i="1" s="1"/>
  <c r="O416" i="1"/>
  <c r="Q415" i="1"/>
  <c r="C416" i="1" s="1"/>
  <c r="T415" i="1"/>
  <c r="S416" i="1"/>
  <c r="P409" i="1"/>
  <c r="B409" i="1" s="1"/>
  <c r="K410" i="1"/>
  <c r="L410" i="1" s="1"/>
  <c r="M410" i="1" s="1"/>
  <c r="N410" i="1" s="1"/>
  <c r="J411" i="1"/>
  <c r="G417" i="1" l="1"/>
  <c r="H416" i="1"/>
  <c r="Q416" i="1"/>
  <c r="C417" i="1" s="1"/>
  <c r="T416" i="1"/>
  <c r="S417" i="1"/>
  <c r="E417" i="1"/>
  <c r="F418" i="1" s="1"/>
  <c r="O417" i="1"/>
  <c r="A418" i="1"/>
  <c r="D418" i="1" s="1"/>
  <c r="R417" i="1"/>
  <c r="P410" i="1"/>
  <c r="B410" i="1" s="1"/>
  <c r="K411" i="1"/>
  <c r="L411" i="1" s="1"/>
  <c r="M411" i="1" s="1"/>
  <c r="N411" i="1" s="1"/>
  <c r="J412" i="1"/>
  <c r="G418" i="1" l="1"/>
  <c r="H417" i="1"/>
  <c r="R418" i="1"/>
  <c r="O418" i="1"/>
  <c r="A419" i="1"/>
  <c r="D419" i="1" s="1"/>
  <c r="E418" i="1"/>
  <c r="F419" i="1" s="1"/>
  <c r="Q417" i="1"/>
  <c r="C418" i="1" s="1"/>
  <c r="T417" i="1"/>
  <c r="S418" i="1"/>
  <c r="P411" i="1"/>
  <c r="B411" i="1" s="1"/>
  <c r="K412" i="1"/>
  <c r="L412" i="1" s="1"/>
  <c r="M412" i="1" s="1"/>
  <c r="N412" i="1" s="1"/>
  <c r="J413" i="1"/>
  <c r="G419" i="1" l="1"/>
  <c r="H418" i="1"/>
  <c r="R419" i="1"/>
  <c r="S419" i="1"/>
  <c r="E419" i="1"/>
  <c r="F420" i="1" s="1"/>
  <c r="O419" i="1"/>
  <c r="A420" i="1"/>
  <c r="D420" i="1" s="1"/>
  <c r="Q418" i="1"/>
  <c r="C419" i="1" s="1"/>
  <c r="T418" i="1"/>
  <c r="P412" i="1"/>
  <c r="B412" i="1" s="1"/>
  <c r="K413" i="1"/>
  <c r="L413" i="1" s="1"/>
  <c r="M413" i="1" s="1"/>
  <c r="N413" i="1" s="1"/>
  <c r="J414" i="1"/>
  <c r="G420" i="1" l="1"/>
  <c r="H420" i="1" s="1"/>
  <c r="H419" i="1"/>
  <c r="Q419" i="1"/>
  <c r="C420" i="1" s="1"/>
  <c r="T419" i="1"/>
  <c r="A421" i="1"/>
  <c r="D421" i="1" s="1"/>
  <c r="E420" i="1"/>
  <c r="F421" i="1" s="1"/>
  <c r="O420" i="1"/>
  <c r="R420" i="1"/>
  <c r="S420" i="1"/>
  <c r="P413" i="1"/>
  <c r="B413" i="1" s="1"/>
  <c r="K414" i="1"/>
  <c r="L414" i="1" s="1"/>
  <c r="M414" i="1" s="1"/>
  <c r="N414" i="1" s="1"/>
  <c r="J415" i="1"/>
  <c r="G421" i="1" l="1"/>
  <c r="S421" i="1"/>
  <c r="Q420" i="1"/>
  <c r="C421" i="1" s="1"/>
  <c r="T420" i="1"/>
  <c r="R421" i="1"/>
  <c r="O421" i="1"/>
  <c r="A422" i="1"/>
  <c r="D422" i="1" s="1"/>
  <c r="E421" i="1"/>
  <c r="F422" i="1" s="1"/>
  <c r="P414" i="1"/>
  <c r="B414" i="1" s="1"/>
  <c r="K415" i="1"/>
  <c r="L415" i="1" s="1"/>
  <c r="M415" i="1" s="1"/>
  <c r="N415" i="1" s="1"/>
  <c r="J416" i="1"/>
  <c r="G422" i="1" l="1"/>
  <c r="H422" i="1" s="1"/>
  <c r="H421" i="1"/>
  <c r="Q421" i="1"/>
  <c r="C422" i="1" s="1"/>
  <c r="T421" i="1"/>
  <c r="R422" i="1"/>
  <c r="O422" i="1"/>
  <c r="A423" i="1"/>
  <c r="D423" i="1" s="1"/>
  <c r="E422" i="1"/>
  <c r="F423" i="1" s="1"/>
  <c r="S422" i="1"/>
  <c r="P415" i="1"/>
  <c r="B415" i="1" s="1"/>
  <c r="K416" i="1"/>
  <c r="L416" i="1" s="1"/>
  <c r="M416" i="1" s="1"/>
  <c r="N416" i="1" s="1"/>
  <c r="J417" i="1"/>
  <c r="G423" i="1" l="1"/>
  <c r="S423" i="1"/>
  <c r="R423" i="1"/>
  <c r="A424" i="1"/>
  <c r="D424" i="1" s="1"/>
  <c r="E423" i="1"/>
  <c r="F424" i="1" s="1"/>
  <c r="O423" i="1"/>
  <c r="S424" i="1" s="1"/>
  <c r="Q422" i="1"/>
  <c r="C423" i="1" s="1"/>
  <c r="T422" i="1"/>
  <c r="P416" i="1"/>
  <c r="B416" i="1" s="1"/>
  <c r="K417" i="1"/>
  <c r="L417" i="1" s="1"/>
  <c r="M417" i="1" s="1"/>
  <c r="N417" i="1" s="1"/>
  <c r="J418" i="1"/>
  <c r="G424" i="1" l="1"/>
  <c r="H423" i="1"/>
  <c r="T423" i="1"/>
  <c r="Q423" i="1"/>
  <c r="C424" i="1" s="1"/>
  <c r="R424" i="1"/>
  <c r="E424" i="1"/>
  <c r="F425" i="1" s="1"/>
  <c r="O424" i="1"/>
  <c r="A425" i="1"/>
  <c r="D425" i="1" s="1"/>
  <c r="P417" i="1"/>
  <c r="B417" i="1" s="1"/>
  <c r="K418" i="1"/>
  <c r="L418" i="1" s="1"/>
  <c r="M418" i="1" s="1"/>
  <c r="N418" i="1" s="1"/>
  <c r="J419" i="1"/>
  <c r="G425" i="1" l="1"/>
  <c r="H424" i="1"/>
  <c r="R425" i="1"/>
  <c r="E425" i="1"/>
  <c r="F426" i="1" s="1"/>
  <c r="O425" i="1"/>
  <c r="A426" i="1"/>
  <c r="D426" i="1" s="1"/>
  <c r="Q424" i="1"/>
  <c r="C425" i="1" s="1"/>
  <c r="T424" i="1"/>
  <c r="S425" i="1"/>
  <c r="P418" i="1"/>
  <c r="B418" i="1" s="1"/>
  <c r="K419" i="1"/>
  <c r="L419" i="1" s="1"/>
  <c r="M419" i="1" s="1"/>
  <c r="N419" i="1" s="1"/>
  <c r="J420" i="1"/>
  <c r="G426" i="1" l="1"/>
  <c r="H426" i="1" s="1"/>
  <c r="H425" i="1"/>
  <c r="R426" i="1"/>
  <c r="Q425" i="1"/>
  <c r="C426" i="1" s="1"/>
  <c r="T425" i="1"/>
  <c r="S426" i="1"/>
  <c r="E426" i="1"/>
  <c r="F427" i="1" s="1"/>
  <c r="O426" i="1"/>
  <c r="R427" i="1" s="1"/>
  <c r="A427" i="1"/>
  <c r="D427" i="1" s="1"/>
  <c r="P419" i="1"/>
  <c r="B419" i="1" s="1"/>
  <c r="K420" i="1"/>
  <c r="L420" i="1" s="1"/>
  <c r="M420" i="1" s="1"/>
  <c r="N420" i="1" s="1"/>
  <c r="J421" i="1"/>
  <c r="G427" i="1" l="1"/>
  <c r="A428" i="1"/>
  <c r="D428" i="1" s="1"/>
  <c r="O427" i="1"/>
  <c r="E427" i="1"/>
  <c r="F428" i="1" s="1"/>
  <c r="S427" i="1"/>
  <c r="Q426" i="1"/>
  <c r="C427" i="1" s="1"/>
  <c r="T426" i="1"/>
  <c r="P420" i="1"/>
  <c r="B420" i="1" s="1"/>
  <c r="K421" i="1"/>
  <c r="L421" i="1" s="1"/>
  <c r="M421" i="1" s="1"/>
  <c r="N421" i="1" s="1"/>
  <c r="J422" i="1"/>
  <c r="G428" i="1" l="1"/>
  <c r="H428" i="1" s="1"/>
  <c r="H427" i="1"/>
  <c r="S428" i="1"/>
  <c r="A429" i="1"/>
  <c r="D429" i="1" s="1"/>
  <c r="E428" i="1"/>
  <c r="F429" i="1" s="1"/>
  <c r="O428" i="1"/>
  <c r="Q427" i="1"/>
  <c r="C428" i="1" s="1"/>
  <c r="T427" i="1"/>
  <c r="R428" i="1"/>
  <c r="P421" i="1"/>
  <c r="B421" i="1" s="1"/>
  <c r="K422" i="1"/>
  <c r="L422" i="1" s="1"/>
  <c r="M422" i="1" s="1"/>
  <c r="N422" i="1" s="1"/>
  <c r="J423" i="1"/>
  <c r="G429" i="1" l="1"/>
  <c r="R429" i="1"/>
  <c r="S429" i="1"/>
  <c r="A430" i="1"/>
  <c r="D430" i="1" s="1"/>
  <c r="E429" i="1"/>
  <c r="F430" i="1" s="1"/>
  <c r="O429" i="1"/>
  <c r="Q428" i="1"/>
  <c r="C429" i="1" s="1"/>
  <c r="P422" i="1"/>
  <c r="B422" i="1" s="1"/>
  <c r="K423" i="1"/>
  <c r="L423" i="1" s="1"/>
  <c r="M423" i="1" s="1"/>
  <c r="N423" i="1" s="1"/>
  <c r="J424" i="1"/>
  <c r="S430" i="1" l="1"/>
  <c r="G430" i="1"/>
  <c r="H430" i="1" s="1"/>
  <c r="H429" i="1"/>
  <c r="R430" i="1"/>
  <c r="A431" i="1"/>
  <c r="D431" i="1" s="1"/>
  <c r="E430" i="1"/>
  <c r="F431" i="1" s="1"/>
  <c r="O430" i="1"/>
  <c r="T429" i="1"/>
  <c r="Q429" i="1"/>
  <c r="C430" i="1" s="1"/>
  <c r="P423" i="1"/>
  <c r="B423" i="1" s="1"/>
  <c r="K424" i="1"/>
  <c r="L424" i="1" s="1"/>
  <c r="M424" i="1" s="1"/>
  <c r="N424" i="1" s="1"/>
  <c r="J425" i="1"/>
  <c r="G431" i="1" l="1"/>
  <c r="T430" i="1"/>
  <c r="Q430" i="1"/>
  <c r="C431" i="1" s="1"/>
  <c r="R431" i="1"/>
  <c r="S431" i="1"/>
  <c r="A432" i="1"/>
  <c r="D432" i="1" s="1"/>
  <c r="E431" i="1"/>
  <c r="F432" i="1" s="1"/>
  <c r="O431" i="1"/>
  <c r="P424" i="1"/>
  <c r="B424" i="1" s="1"/>
  <c r="K425" i="1"/>
  <c r="L425" i="1" s="1"/>
  <c r="M425" i="1" s="1"/>
  <c r="N425" i="1" s="1"/>
  <c r="J426" i="1"/>
  <c r="G432" i="1" l="1"/>
  <c r="H431" i="1"/>
  <c r="S432" i="1"/>
  <c r="R432" i="1"/>
  <c r="O432" i="1"/>
  <c r="A433" i="1"/>
  <c r="D433" i="1" s="1"/>
  <c r="E432" i="1"/>
  <c r="F433" i="1" s="1"/>
  <c r="T431" i="1"/>
  <c r="Q431" i="1"/>
  <c r="C432" i="1" s="1"/>
  <c r="P425" i="1"/>
  <c r="B425" i="1" s="1"/>
  <c r="K426" i="1"/>
  <c r="L426" i="1" s="1"/>
  <c r="M426" i="1" s="1"/>
  <c r="N426" i="1" s="1"/>
  <c r="J427" i="1"/>
  <c r="S433" i="1" l="1"/>
  <c r="G433" i="1"/>
  <c r="H433" i="1" s="1"/>
  <c r="H432" i="1"/>
  <c r="A434" i="1"/>
  <c r="D434" i="1" s="1"/>
  <c r="E433" i="1"/>
  <c r="F434" i="1" s="1"/>
  <c r="O433" i="1"/>
  <c r="R433" i="1"/>
  <c r="Q432" i="1"/>
  <c r="C433" i="1" s="1"/>
  <c r="T432" i="1"/>
  <c r="P426" i="1"/>
  <c r="B426" i="1" s="1"/>
  <c r="K427" i="1"/>
  <c r="L427" i="1" s="1"/>
  <c r="M427" i="1" s="1"/>
  <c r="N427" i="1" s="1"/>
  <c r="J428" i="1"/>
  <c r="G434" i="1" l="1"/>
  <c r="H434" i="1" s="1"/>
  <c r="S434" i="1"/>
  <c r="T433" i="1"/>
  <c r="Q433" i="1"/>
  <c r="C434" i="1" s="1"/>
  <c r="R434" i="1"/>
  <c r="E434" i="1"/>
  <c r="F435" i="1" s="1"/>
  <c r="O434" i="1"/>
  <c r="A435" i="1"/>
  <c r="D435" i="1" s="1"/>
  <c r="P427" i="1"/>
  <c r="B427" i="1" s="1"/>
  <c r="K428" i="1"/>
  <c r="L428" i="1" s="1"/>
  <c r="M428" i="1" s="1"/>
  <c r="N428" i="1" s="1"/>
  <c r="J429" i="1"/>
  <c r="G435" i="1" l="1"/>
  <c r="S435" i="1"/>
  <c r="R435" i="1"/>
  <c r="T434" i="1"/>
  <c r="Q434" i="1"/>
  <c r="C435" i="1" s="1"/>
  <c r="A436" i="1"/>
  <c r="D436" i="1" s="1"/>
  <c r="E435" i="1"/>
  <c r="F436" i="1" s="1"/>
  <c r="O435" i="1"/>
  <c r="P428" i="1"/>
  <c r="K429" i="1"/>
  <c r="L429" i="1" s="1"/>
  <c r="M429" i="1" s="1"/>
  <c r="N429" i="1" s="1"/>
  <c r="J430" i="1"/>
  <c r="T428" i="1" l="1"/>
  <c r="B428" i="1"/>
  <c r="G436" i="1"/>
  <c r="H436" i="1" s="1"/>
  <c r="H435" i="1"/>
  <c r="Q435" i="1"/>
  <c r="C436" i="1" s="1"/>
  <c r="T435" i="1"/>
  <c r="A437" i="1"/>
  <c r="D437" i="1" s="1"/>
  <c r="E436" i="1"/>
  <c r="F437" i="1" s="1"/>
  <c r="O436" i="1"/>
  <c r="R436" i="1"/>
  <c r="S436" i="1"/>
  <c r="P429" i="1"/>
  <c r="B429" i="1" s="1"/>
  <c r="K430" i="1"/>
  <c r="L430" i="1" s="1"/>
  <c r="M430" i="1" s="1"/>
  <c r="N430" i="1" s="1"/>
  <c r="J431" i="1"/>
  <c r="G437" i="1" l="1"/>
  <c r="R437" i="1"/>
  <c r="T436" i="1"/>
  <c r="Q436" i="1"/>
  <c r="C437" i="1" s="1"/>
  <c r="S437" i="1"/>
  <c r="A438" i="1"/>
  <c r="D438" i="1" s="1"/>
  <c r="E437" i="1"/>
  <c r="F438" i="1" s="1"/>
  <c r="O437" i="1"/>
  <c r="P430" i="1"/>
  <c r="B430" i="1" s="1"/>
  <c r="K431" i="1"/>
  <c r="L431" i="1" s="1"/>
  <c r="M431" i="1" s="1"/>
  <c r="N431" i="1" s="1"/>
  <c r="J432" i="1"/>
  <c r="G438" i="1" l="1"/>
  <c r="H437" i="1"/>
  <c r="R438" i="1"/>
  <c r="O438" i="1"/>
  <c r="A439" i="1"/>
  <c r="D439" i="1" s="1"/>
  <c r="E438" i="1"/>
  <c r="F439" i="1" s="1"/>
  <c r="Q437" i="1"/>
  <c r="C438" i="1" s="1"/>
  <c r="S438" i="1"/>
  <c r="P431" i="1"/>
  <c r="B431" i="1" s="1"/>
  <c r="K432" i="1"/>
  <c r="L432" i="1" s="1"/>
  <c r="M432" i="1" s="1"/>
  <c r="N432" i="1" s="1"/>
  <c r="J433" i="1"/>
  <c r="G439" i="1" l="1"/>
  <c r="H439" i="1" s="1"/>
  <c r="H438" i="1"/>
  <c r="R439" i="1"/>
  <c r="E439" i="1"/>
  <c r="F440" i="1" s="1"/>
  <c r="O439" i="1"/>
  <c r="A440" i="1"/>
  <c r="D440" i="1" s="1"/>
  <c r="T438" i="1"/>
  <c r="Q438" i="1"/>
  <c r="C439" i="1" s="1"/>
  <c r="S439" i="1"/>
  <c r="P432" i="1"/>
  <c r="B432" i="1" s="1"/>
  <c r="K433" i="1"/>
  <c r="L433" i="1" s="1"/>
  <c r="M433" i="1" s="1"/>
  <c r="N433" i="1" s="1"/>
  <c r="J434" i="1"/>
  <c r="G440" i="1" l="1"/>
  <c r="H440" i="1" s="1"/>
  <c r="R440" i="1"/>
  <c r="E440" i="1"/>
  <c r="F441" i="1" s="1"/>
  <c r="O440" i="1"/>
  <c r="A441" i="1"/>
  <c r="D441" i="1" s="1"/>
  <c r="T439" i="1"/>
  <c r="Q439" i="1"/>
  <c r="C440" i="1" s="1"/>
  <c r="S440" i="1"/>
  <c r="P433" i="1"/>
  <c r="B433" i="1" s="1"/>
  <c r="K434" i="1"/>
  <c r="L434" i="1" s="1"/>
  <c r="M434" i="1" s="1"/>
  <c r="N434" i="1" s="1"/>
  <c r="J435" i="1"/>
  <c r="G441" i="1" l="1"/>
  <c r="H441" i="1" s="1"/>
  <c r="S441" i="1"/>
  <c r="A442" i="1"/>
  <c r="D442" i="1" s="1"/>
  <c r="E441" i="1"/>
  <c r="F442" i="1" s="1"/>
  <c r="O441" i="1"/>
  <c r="T440" i="1"/>
  <c r="Q440" i="1"/>
  <c r="C441" i="1" s="1"/>
  <c r="R441" i="1"/>
  <c r="P434" i="1"/>
  <c r="B434" i="1" s="1"/>
  <c r="K435" i="1"/>
  <c r="L435" i="1" s="1"/>
  <c r="M435" i="1" s="1"/>
  <c r="N435" i="1" s="1"/>
  <c r="J436" i="1"/>
  <c r="G442" i="1" l="1"/>
  <c r="H442" i="1" s="1"/>
  <c r="R442" i="1"/>
  <c r="S442" i="1"/>
  <c r="O442" i="1"/>
  <c r="A443" i="1"/>
  <c r="D443" i="1" s="1"/>
  <c r="E442" i="1"/>
  <c r="F443" i="1" s="1"/>
  <c r="Q441" i="1"/>
  <c r="C442" i="1" s="1"/>
  <c r="T441" i="1"/>
  <c r="P435" i="1"/>
  <c r="B435" i="1" s="1"/>
  <c r="K436" i="1"/>
  <c r="L436" i="1" s="1"/>
  <c r="M436" i="1" s="1"/>
  <c r="N436" i="1" s="1"/>
  <c r="J437" i="1"/>
  <c r="R443" i="1" l="1"/>
  <c r="G443" i="1"/>
  <c r="S443" i="1"/>
  <c r="A444" i="1"/>
  <c r="D444" i="1" s="1"/>
  <c r="E443" i="1"/>
  <c r="F444" i="1" s="1"/>
  <c r="O443" i="1"/>
  <c r="R444" i="1" s="1"/>
  <c r="T442" i="1"/>
  <c r="Q442" i="1"/>
  <c r="C443" i="1" s="1"/>
  <c r="P436" i="1"/>
  <c r="B436" i="1" s="1"/>
  <c r="K437" i="1"/>
  <c r="L437" i="1" s="1"/>
  <c r="M437" i="1" s="1"/>
  <c r="N437" i="1" s="1"/>
  <c r="J438" i="1"/>
  <c r="G444" i="1" l="1"/>
  <c r="H444" i="1" s="1"/>
  <c r="H443" i="1"/>
  <c r="Q443" i="1"/>
  <c r="C444" i="1" s="1"/>
  <c r="T443" i="1"/>
  <c r="S444" i="1"/>
  <c r="O444" i="1"/>
  <c r="R445" i="1" s="1"/>
  <c r="A445" i="1"/>
  <c r="D445" i="1" s="1"/>
  <c r="E444" i="1"/>
  <c r="F445" i="1" s="1"/>
  <c r="P437" i="1"/>
  <c r="K438" i="1"/>
  <c r="L438" i="1" s="1"/>
  <c r="M438" i="1" s="1"/>
  <c r="N438" i="1" s="1"/>
  <c r="J439" i="1"/>
  <c r="T437" i="1" l="1"/>
  <c r="B437" i="1"/>
  <c r="G445" i="1"/>
  <c r="A446" i="1"/>
  <c r="D446" i="1" s="1"/>
  <c r="E445" i="1"/>
  <c r="F446" i="1" s="1"/>
  <c r="O445" i="1"/>
  <c r="S445" i="1"/>
  <c r="Q444" i="1"/>
  <c r="C445" i="1" s="1"/>
  <c r="T444" i="1"/>
  <c r="P438" i="1"/>
  <c r="B438" i="1" s="1"/>
  <c r="K439" i="1"/>
  <c r="L439" i="1" s="1"/>
  <c r="M439" i="1" s="1"/>
  <c r="N439" i="1" s="1"/>
  <c r="J440" i="1"/>
  <c r="G446" i="1" l="1"/>
  <c r="H446" i="1" s="1"/>
  <c r="H445" i="1"/>
  <c r="Q445" i="1"/>
  <c r="C446" i="1" s="1"/>
  <c r="T445" i="1"/>
  <c r="S446" i="1"/>
  <c r="O446" i="1"/>
  <c r="E446" i="1"/>
  <c r="F447" i="1" s="1"/>
  <c r="A447" i="1"/>
  <c r="D447" i="1" s="1"/>
  <c r="R446" i="1"/>
  <c r="P439" i="1"/>
  <c r="B439" i="1" s="1"/>
  <c r="K440" i="1"/>
  <c r="L440" i="1" s="1"/>
  <c r="M440" i="1" s="1"/>
  <c r="N440" i="1" s="1"/>
  <c r="J441" i="1"/>
  <c r="G447" i="1" l="1"/>
  <c r="R447" i="1"/>
  <c r="Q446" i="1"/>
  <c r="C447" i="1" s="1"/>
  <c r="T446" i="1"/>
  <c r="A448" i="1"/>
  <c r="D448" i="1" s="1"/>
  <c r="E447" i="1"/>
  <c r="F448" i="1" s="1"/>
  <c r="O447" i="1"/>
  <c r="S447" i="1"/>
  <c r="P440" i="1"/>
  <c r="B440" i="1" s="1"/>
  <c r="K441" i="1"/>
  <c r="L441" i="1" s="1"/>
  <c r="M441" i="1" s="1"/>
  <c r="N441" i="1" s="1"/>
  <c r="J442" i="1"/>
  <c r="G448" i="1" l="1"/>
  <c r="H448" i="1" s="1"/>
  <c r="H447" i="1"/>
  <c r="R448" i="1"/>
  <c r="S448" i="1"/>
  <c r="O448" i="1"/>
  <c r="A449" i="1"/>
  <c r="D449" i="1" s="1"/>
  <c r="E448" i="1"/>
  <c r="F449" i="1" s="1"/>
  <c r="Q447" i="1"/>
  <c r="C448" i="1" s="1"/>
  <c r="T447" i="1"/>
  <c r="P441" i="1"/>
  <c r="B441" i="1" s="1"/>
  <c r="K442" i="1"/>
  <c r="L442" i="1" s="1"/>
  <c r="M442" i="1" s="1"/>
  <c r="N442" i="1" s="1"/>
  <c r="J443" i="1"/>
  <c r="G449" i="1" l="1"/>
  <c r="O449" i="1"/>
  <c r="E449" i="1"/>
  <c r="F450" i="1" s="1"/>
  <c r="A450" i="1"/>
  <c r="D450" i="1" s="1"/>
  <c r="Q448" i="1"/>
  <c r="C449" i="1" s="1"/>
  <c r="T448" i="1"/>
  <c r="S449" i="1"/>
  <c r="R449" i="1"/>
  <c r="P442" i="1"/>
  <c r="B442" i="1" s="1"/>
  <c r="K443" i="1"/>
  <c r="L443" i="1" s="1"/>
  <c r="M443" i="1" s="1"/>
  <c r="N443" i="1" s="1"/>
  <c r="J444" i="1"/>
  <c r="G450" i="1" l="1"/>
  <c r="H450" i="1" s="1"/>
  <c r="H449" i="1"/>
  <c r="R450" i="1"/>
  <c r="S450" i="1"/>
  <c r="T449" i="1"/>
  <c r="Q449" i="1"/>
  <c r="C450" i="1" s="1"/>
  <c r="O450" i="1"/>
  <c r="A451" i="1"/>
  <c r="D451" i="1" s="1"/>
  <c r="E450" i="1"/>
  <c r="F451" i="1" s="1"/>
  <c r="P443" i="1"/>
  <c r="B443" i="1" s="1"/>
  <c r="K444" i="1"/>
  <c r="L444" i="1" s="1"/>
  <c r="M444" i="1" s="1"/>
  <c r="N444" i="1" s="1"/>
  <c r="J445" i="1"/>
  <c r="R451" i="1" l="1"/>
  <c r="G451" i="1"/>
  <c r="T450" i="1"/>
  <c r="Q450" i="1"/>
  <c r="C451" i="1" s="1"/>
  <c r="S451" i="1"/>
  <c r="O451" i="1"/>
  <c r="A452" i="1"/>
  <c r="D452" i="1" s="1"/>
  <c r="E451" i="1"/>
  <c r="F452" i="1" s="1"/>
  <c r="P444" i="1"/>
  <c r="B444" i="1" s="1"/>
  <c r="K445" i="1"/>
  <c r="L445" i="1" s="1"/>
  <c r="M445" i="1" s="1"/>
  <c r="N445" i="1" s="1"/>
  <c r="J446" i="1"/>
  <c r="R452" i="1" l="1"/>
  <c r="G452" i="1"/>
  <c r="H452" i="1" s="1"/>
  <c r="H451" i="1"/>
  <c r="A453" i="1"/>
  <c r="D453" i="1" s="1"/>
  <c r="E452" i="1"/>
  <c r="F453" i="1" s="1"/>
  <c r="O452" i="1"/>
  <c r="Q451" i="1"/>
  <c r="C452" i="1" s="1"/>
  <c r="T451" i="1"/>
  <c r="S452" i="1"/>
  <c r="P445" i="1"/>
  <c r="B445" i="1" s="1"/>
  <c r="K446" i="1"/>
  <c r="L446" i="1" s="1"/>
  <c r="M446" i="1" s="1"/>
  <c r="N446" i="1" s="1"/>
  <c r="J447" i="1"/>
  <c r="G453" i="1" l="1"/>
  <c r="H453" i="1" s="1"/>
  <c r="S453" i="1"/>
  <c r="A454" i="1"/>
  <c r="D454" i="1" s="1"/>
  <c r="E453" i="1"/>
  <c r="F454" i="1" s="1"/>
  <c r="O453" i="1"/>
  <c r="S454" i="1" s="1"/>
  <c r="Q452" i="1"/>
  <c r="C453" i="1" s="1"/>
  <c r="T452" i="1"/>
  <c r="R453" i="1"/>
  <c r="P446" i="1"/>
  <c r="B446" i="1" s="1"/>
  <c r="K447" i="1"/>
  <c r="L447" i="1" s="1"/>
  <c r="M447" i="1" s="1"/>
  <c r="N447" i="1" s="1"/>
  <c r="J448" i="1"/>
  <c r="G454" i="1" l="1"/>
  <c r="R454" i="1"/>
  <c r="A455" i="1"/>
  <c r="D455" i="1" s="1"/>
  <c r="E454" i="1"/>
  <c r="F455" i="1" s="1"/>
  <c r="O454" i="1"/>
  <c r="Q453" i="1"/>
  <c r="C454" i="1" s="1"/>
  <c r="T453" i="1"/>
  <c r="P447" i="1"/>
  <c r="B447" i="1" s="1"/>
  <c r="K448" i="1"/>
  <c r="L448" i="1" s="1"/>
  <c r="M448" i="1" s="1"/>
  <c r="N448" i="1" s="1"/>
  <c r="J449" i="1"/>
  <c r="G455" i="1" l="1"/>
  <c r="H454" i="1"/>
  <c r="T454" i="1"/>
  <c r="Q454" i="1"/>
  <c r="C455" i="1" s="1"/>
  <c r="R455" i="1"/>
  <c r="A456" i="1"/>
  <c r="D456" i="1" s="1"/>
  <c r="E455" i="1"/>
  <c r="F456" i="1" s="1"/>
  <c r="O455" i="1"/>
  <c r="S455" i="1"/>
  <c r="P448" i="1"/>
  <c r="B448" i="1" s="1"/>
  <c r="K449" i="1"/>
  <c r="L449" i="1" s="1"/>
  <c r="M449" i="1" s="1"/>
  <c r="N449" i="1" s="1"/>
  <c r="J450" i="1"/>
  <c r="G456" i="1" l="1"/>
  <c r="H456" i="1" s="1"/>
  <c r="H455" i="1"/>
  <c r="S456" i="1"/>
  <c r="A457" i="1"/>
  <c r="D457" i="1" s="1"/>
  <c r="E456" i="1"/>
  <c r="F457" i="1" s="1"/>
  <c r="O456" i="1"/>
  <c r="Q455" i="1"/>
  <c r="C456" i="1" s="1"/>
  <c r="T455" i="1"/>
  <c r="R456" i="1"/>
  <c r="P449" i="1"/>
  <c r="B449" i="1" s="1"/>
  <c r="K450" i="1"/>
  <c r="L450" i="1" s="1"/>
  <c r="M450" i="1" s="1"/>
  <c r="N450" i="1" s="1"/>
  <c r="J451" i="1"/>
  <c r="G457" i="1" l="1"/>
  <c r="R457" i="1"/>
  <c r="A458" i="1"/>
  <c r="D458" i="1" s="1"/>
  <c r="E457" i="1"/>
  <c r="F458" i="1" s="1"/>
  <c r="O457" i="1"/>
  <c r="R458" i="1" s="1"/>
  <c r="Q456" i="1"/>
  <c r="C457" i="1" s="1"/>
  <c r="T456" i="1"/>
  <c r="S457" i="1"/>
  <c r="P450" i="1"/>
  <c r="B450" i="1" s="1"/>
  <c r="K451" i="1"/>
  <c r="L451" i="1" s="1"/>
  <c r="M451" i="1" s="1"/>
  <c r="N451" i="1" s="1"/>
  <c r="J452" i="1"/>
  <c r="G458" i="1" l="1"/>
  <c r="H457" i="1"/>
  <c r="S458" i="1"/>
  <c r="A459" i="1"/>
  <c r="D459" i="1" s="1"/>
  <c r="E458" i="1"/>
  <c r="F459" i="1" s="1"/>
  <c r="O458" i="1"/>
  <c r="T457" i="1"/>
  <c r="Q457" i="1"/>
  <c r="C458" i="1" s="1"/>
  <c r="P451" i="1"/>
  <c r="B451" i="1" s="1"/>
  <c r="K452" i="1"/>
  <c r="L452" i="1" s="1"/>
  <c r="M452" i="1" s="1"/>
  <c r="N452" i="1" s="1"/>
  <c r="J453" i="1"/>
  <c r="G459" i="1" l="1"/>
  <c r="H458" i="1"/>
  <c r="T458" i="1"/>
  <c r="Q458" i="1"/>
  <c r="C459" i="1" s="1"/>
  <c r="S459" i="1"/>
  <c r="R459" i="1"/>
  <c r="A460" i="1"/>
  <c r="D460" i="1" s="1"/>
  <c r="E459" i="1"/>
  <c r="F460" i="1" s="1"/>
  <c r="O459" i="1"/>
  <c r="P452" i="1"/>
  <c r="B452" i="1" s="1"/>
  <c r="K453" i="1"/>
  <c r="L453" i="1" s="1"/>
  <c r="M453" i="1" s="1"/>
  <c r="N453" i="1" s="1"/>
  <c r="J454" i="1"/>
  <c r="G460" i="1" l="1"/>
  <c r="H460" i="1" s="1"/>
  <c r="H459" i="1"/>
  <c r="S460" i="1"/>
  <c r="E460" i="1"/>
  <c r="F461" i="1" s="1"/>
  <c r="A461" i="1"/>
  <c r="D461" i="1" s="1"/>
  <c r="O460" i="1"/>
  <c r="T459" i="1"/>
  <c r="Q459" i="1"/>
  <c r="C460" i="1" s="1"/>
  <c r="R460" i="1"/>
  <c r="P453" i="1"/>
  <c r="B453" i="1" s="1"/>
  <c r="K454" i="1"/>
  <c r="L454" i="1" s="1"/>
  <c r="M454" i="1" s="1"/>
  <c r="N454" i="1" s="1"/>
  <c r="J455" i="1"/>
  <c r="G461" i="1" l="1"/>
  <c r="S461" i="1"/>
  <c r="Q460" i="1"/>
  <c r="C461" i="1" s="1"/>
  <c r="T460" i="1"/>
  <c r="R461" i="1"/>
  <c r="E461" i="1"/>
  <c r="F462" i="1" s="1"/>
  <c r="A462" i="1"/>
  <c r="D462" i="1" s="1"/>
  <c r="O461" i="1"/>
  <c r="P454" i="1"/>
  <c r="B454" i="1" s="1"/>
  <c r="K455" i="1"/>
  <c r="L455" i="1" s="1"/>
  <c r="M455" i="1" s="1"/>
  <c r="N455" i="1" s="1"/>
  <c r="J456" i="1"/>
  <c r="G462" i="1" l="1"/>
  <c r="H462" i="1" s="1"/>
  <c r="H461" i="1"/>
  <c r="T461" i="1"/>
  <c r="Q461" i="1"/>
  <c r="C462" i="1" s="1"/>
  <c r="R462" i="1"/>
  <c r="E462" i="1"/>
  <c r="F463" i="1" s="1"/>
  <c r="A463" i="1"/>
  <c r="D463" i="1" s="1"/>
  <c r="O462" i="1"/>
  <c r="S462" i="1"/>
  <c r="P455" i="1"/>
  <c r="B455" i="1" s="1"/>
  <c r="K456" i="1"/>
  <c r="L456" i="1" s="1"/>
  <c r="M456" i="1" s="1"/>
  <c r="N456" i="1" s="1"/>
  <c r="J457" i="1"/>
  <c r="G463" i="1" l="1"/>
  <c r="S463" i="1"/>
  <c r="O463" i="1"/>
  <c r="E463" i="1"/>
  <c r="F464" i="1" s="1"/>
  <c r="A464" i="1"/>
  <c r="D464" i="1" s="1"/>
  <c r="T462" i="1"/>
  <c r="Q462" i="1"/>
  <c r="C463" i="1" s="1"/>
  <c r="R463" i="1"/>
  <c r="P456" i="1"/>
  <c r="B456" i="1" s="1"/>
  <c r="K457" i="1"/>
  <c r="L457" i="1" s="1"/>
  <c r="M457" i="1" s="1"/>
  <c r="N457" i="1" s="1"/>
  <c r="J458" i="1"/>
  <c r="G464" i="1" l="1"/>
  <c r="H463" i="1"/>
  <c r="R464" i="1"/>
  <c r="T463" i="1"/>
  <c r="Q463" i="1"/>
  <c r="C464" i="1" s="1"/>
  <c r="A465" i="1"/>
  <c r="D465" i="1" s="1"/>
  <c r="E464" i="1"/>
  <c r="F465" i="1" s="1"/>
  <c r="O464" i="1"/>
  <c r="S464" i="1"/>
  <c r="P457" i="1"/>
  <c r="B457" i="1" s="1"/>
  <c r="K458" i="1"/>
  <c r="L458" i="1" s="1"/>
  <c r="M458" i="1" s="1"/>
  <c r="N458" i="1" s="1"/>
  <c r="J459" i="1"/>
  <c r="G465" i="1" l="1"/>
  <c r="H465" i="1" s="1"/>
  <c r="H464" i="1"/>
  <c r="R465" i="1"/>
  <c r="O465" i="1"/>
  <c r="A466" i="1"/>
  <c r="D466" i="1" s="1"/>
  <c r="E465" i="1"/>
  <c r="F466" i="1" s="1"/>
  <c r="Q464" i="1"/>
  <c r="C465" i="1" s="1"/>
  <c r="T464" i="1"/>
  <c r="S465" i="1"/>
  <c r="P458" i="1"/>
  <c r="B458" i="1" s="1"/>
  <c r="K459" i="1"/>
  <c r="L459" i="1" s="1"/>
  <c r="M459" i="1" s="1"/>
  <c r="N459" i="1" s="1"/>
  <c r="J460" i="1"/>
  <c r="G466" i="1" l="1"/>
  <c r="A467" i="1"/>
  <c r="D467" i="1" s="1"/>
  <c r="E466" i="1"/>
  <c r="F467" i="1" s="1"/>
  <c r="O466" i="1"/>
  <c r="Q465" i="1"/>
  <c r="C466" i="1" s="1"/>
  <c r="T465" i="1"/>
  <c r="S466" i="1"/>
  <c r="R466" i="1"/>
  <c r="P459" i="1"/>
  <c r="B459" i="1" s="1"/>
  <c r="K460" i="1"/>
  <c r="L460" i="1" s="1"/>
  <c r="M460" i="1" s="1"/>
  <c r="N460" i="1" s="1"/>
  <c r="J461" i="1"/>
  <c r="G467" i="1" l="1"/>
  <c r="H467" i="1" s="1"/>
  <c r="H466" i="1"/>
  <c r="R467" i="1"/>
  <c r="T466" i="1"/>
  <c r="Q466" i="1"/>
  <c r="C467" i="1" s="1"/>
  <c r="S467" i="1"/>
  <c r="A468" i="1"/>
  <c r="D468" i="1" s="1"/>
  <c r="E467" i="1"/>
  <c r="F468" i="1" s="1"/>
  <c r="O467" i="1"/>
  <c r="P460" i="1"/>
  <c r="B460" i="1" s="1"/>
  <c r="K461" i="1"/>
  <c r="L461" i="1" s="1"/>
  <c r="M461" i="1" s="1"/>
  <c r="N461" i="1" s="1"/>
  <c r="J462" i="1"/>
  <c r="G468" i="1" l="1"/>
  <c r="H468" i="1" s="1"/>
  <c r="Q467" i="1"/>
  <c r="C468" i="1" s="1"/>
  <c r="T467" i="1"/>
  <c r="S468" i="1"/>
  <c r="R468" i="1"/>
  <c r="A469" i="1"/>
  <c r="D469" i="1" s="1"/>
  <c r="O468" i="1"/>
  <c r="E468" i="1"/>
  <c r="F469" i="1" s="1"/>
  <c r="P461" i="1"/>
  <c r="B461" i="1" s="1"/>
  <c r="K462" i="1"/>
  <c r="L462" i="1" s="1"/>
  <c r="M462" i="1" s="1"/>
  <c r="N462" i="1" s="1"/>
  <c r="J463" i="1"/>
  <c r="G469" i="1" l="1"/>
  <c r="H469" i="1" s="1"/>
  <c r="Q468" i="1"/>
  <c r="C469" i="1" s="1"/>
  <c r="O469" i="1"/>
  <c r="A470" i="1"/>
  <c r="D470" i="1" s="1"/>
  <c r="E469" i="1"/>
  <c r="F470" i="1" s="1"/>
  <c r="R469" i="1"/>
  <c r="S469" i="1"/>
  <c r="P462" i="1"/>
  <c r="B462" i="1" s="1"/>
  <c r="K463" i="1"/>
  <c r="L463" i="1" s="1"/>
  <c r="M463" i="1" s="1"/>
  <c r="N463" i="1" s="1"/>
  <c r="J464" i="1"/>
  <c r="G470" i="1" l="1"/>
  <c r="H470" i="1" s="1"/>
  <c r="R470" i="1"/>
  <c r="S470" i="1"/>
  <c r="T469" i="1"/>
  <c r="Q469" i="1"/>
  <c r="C470" i="1" s="1"/>
  <c r="O470" i="1"/>
  <c r="E470" i="1"/>
  <c r="F471" i="1" s="1"/>
  <c r="A471" i="1"/>
  <c r="D471" i="1" s="1"/>
  <c r="P463" i="1"/>
  <c r="B463" i="1" s="1"/>
  <c r="K464" i="1"/>
  <c r="L464" i="1" s="1"/>
  <c r="M464" i="1" s="1"/>
  <c r="N464" i="1" s="1"/>
  <c r="J465" i="1"/>
  <c r="G471" i="1" l="1"/>
  <c r="H471" i="1" s="1"/>
  <c r="T470" i="1"/>
  <c r="Q470" i="1"/>
  <c r="C471" i="1" s="1"/>
  <c r="A472" i="1"/>
  <c r="D472" i="1" s="1"/>
  <c r="O471" i="1"/>
  <c r="E471" i="1"/>
  <c r="F472" i="1" s="1"/>
  <c r="R471" i="1"/>
  <c r="S471" i="1"/>
  <c r="P464" i="1"/>
  <c r="B464" i="1" s="1"/>
  <c r="K465" i="1"/>
  <c r="L465" i="1" s="1"/>
  <c r="M465" i="1" s="1"/>
  <c r="N465" i="1" s="1"/>
  <c r="J466" i="1"/>
  <c r="G472" i="1" l="1"/>
  <c r="H472" i="1" s="1"/>
  <c r="T471" i="1"/>
  <c r="Q471" i="1"/>
  <c r="C472" i="1" s="1"/>
  <c r="R472" i="1"/>
  <c r="E472" i="1"/>
  <c r="F473" i="1" s="1"/>
  <c r="O472" i="1"/>
  <c r="A473" i="1"/>
  <c r="D473" i="1" s="1"/>
  <c r="S472" i="1"/>
  <c r="P465" i="1"/>
  <c r="B465" i="1" s="1"/>
  <c r="K466" i="1"/>
  <c r="L466" i="1" s="1"/>
  <c r="M466" i="1" s="1"/>
  <c r="N466" i="1" s="1"/>
  <c r="J467" i="1"/>
  <c r="G473" i="1" l="1"/>
  <c r="H473" i="1" s="1"/>
  <c r="S473" i="1"/>
  <c r="R473" i="1"/>
  <c r="A474" i="1"/>
  <c r="D474" i="1" s="1"/>
  <c r="E473" i="1"/>
  <c r="F474" i="1" s="1"/>
  <c r="O473" i="1"/>
  <c r="T472" i="1"/>
  <c r="Q472" i="1"/>
  <c r="C473" i="1" s="1"/>
  <c r="P466" i="1"/>
  <c r="B466" i="1" s="1"/>
  <c r="K467" i="1"/>
  <c r="L467" i="1" s="1"/>
  <c r="M467" i="1" s="1"/>
  <c r="N467" i="1" s="1"/>
  <c r="J468" i="1"/>
  <c r="G474" i="1" l="1"/>
  <c r="H474" i="1" s="1"/>
  <c r="R474" i="1"/>
  <c r="T473" i="1"/>
  <c r="Q473" i="1"/>
  <c r="C474" i="1" s="1"/>
  <c r="S474" i="1"/>
  <c r="O474" i="1"/>
  <c r="A475" i="1"/>
  <c r="D475" i="1" s="1"/>
  <c r="E474" i="1"/>
  <c r="F475" i="1" s="1"/>
  <c r="P467" i="1"/>
  <c r="B467" i="1" s="1"/>
  <c r="K468" i="1"/>
  <c r="L468" i="1" s="1"/>
  <c r="M468" i="1" s="1"/>
  <c r="N468" i="1" s="1"/>
  <c r="J469" i="1"/>
  <c r="G475" i="1" l="1"/>
  <c r="H475" i="1" s="1"/>
  <c r="S475" i="1"/>
  <c r="A476" i="1"/>
  <c r="D476" i="1" s="1"/>
  <c r="E475" i="1"/>
  <c r="F476" i="1" s="1"/>
  <c r="O475" i="1"/>
  <c r="R475" i="1"/>
  <c r="Q474" i="1"/>
  <c r="C475" i="1" s="1"/>
  <c r="T474" i="1"/>
  <c r="P468" i="1"/>
  <c r="K469" i="1"/>
  <c r="L469" i="1" s="1"/>
  <c r="M469" i="1" s="1"/>
  <c r="N469" i="1" s="1"/>
  <c r="J470" i="1"/>
  <c r="T468" i="1" l="1"/>
  <c r="B468" i="1"/>
  <c r="G476" i="1"/>
  <c r="H476" i="1" s="1"/>
  <c r="R476" i="1"/>
  <c r="S476" i="1"/>
  <c r="E476" i="1"/>
  <c r="F477" i="1" s="1"/>
  <c r="O476" i="1"/>
  <c r="A477" i="1"/>
  <c r="D477" i="1" s="1"/>
  <c r="T475" i="1"/>
  <c r="Q475" i="1"/>
  <c r="C476" i="1" s="1"/>
  <c r="P469" i="1"/>
  <c r="B469" i="1" s="1"/>
  <c r="K470" i="1"/>
  <c r="L470" i="1" s="1"/>
  <c r="M470" i="1" s="1"/>
  <c r="N470" i="1" s="1"/>
  <c r="J471" i="1"/>
  <c r="G477" i="1" l="1"/>
  <c r="H477" i="1" s="1"/>
  <c r="S477" i="1"/>
  <c r="A478" i="1"/>
  <c r="D478" i="1" s="1"/>
  <c r="E477" i="1"/>
  <c r="F478" i="1" s="1"/>
  <c r="O477" i="1"/>
  <c r="Q476" i="1"/>
  <c r="C477" i="1" s="1"/>
  <c r="T476" i="1"/>
  <c r="R477" i="1"/>
  <c r="P470" i="1"/>
  <c r="B470" i="1" s="1"/>
  <c r="K471" i="1"/>
  <c r="L471" i="1" s="1"/>
  <c r="M471" i="1" s="1"/>
  <c r="N471" i="1" s="1"/>
  <c r="J472" i="1"/>
  <c r="S478" i="1" l="1"/>
  <c r="G478" i="1"/>
  <c r="O478" i="1"/>
  <c r="A479" i="1"/>
  <c r="D479" i="1" s="1"/>
  <c r="E478" i="1"/>
  <c r="F479" i="1" s="1"/>
  <c r="R478" i="1"/>
  <c r="T477" i="1"/>
  <c r="Q477" i="1"/>
  <c r="C478" i="1" s="1"/>
  <c r="P471" i="1"/>
  <c r="B471" i="1" s="1"/>
  <c r="K472" i="1"/>
  <c r="L472" i="1" s="1"/>
  <c r="M472" i="1" s="1"/>
  <c r="N472" i="1" s="1"/>
  <c r="J473" i="1"/>
  <c r="G479" i="1" l="1"/>
  <c r="H479" i="1" s="1"/>
  <c r="H478" i="1"/>
  <c r="R479" i="1"/>
  <c r="O479" i="1"/>
  <c r="E479" i="1"/>
  <c r="F480" i="1" s="1"/>
  <c r="A480" i="1"/>
  <c r="D480" i="1" s="1"/>
  <c r="T478" i="1"/>
  <c r="Q478" i="1"/>
  <c r="C479" i="1" s="1"/>
  <c r="S479" i="1"/>
  <c r="P472" i="1"/>
  <c r="B472" i="1" s="1"/>
  <c r="K473" i="1"/>
  <c r="L473" i="1" s="1"/>
  <c r="M473" i="1" s="1"/>
  <c r="N473" i="1" s="1"/>
  <c r="J474" i="1"/>
  <c r="R480" i="1" l="1"/>
  <c r="G480" i="1"/>
  <c r="S480" i="1"/>
  <c r="O480" i="1"/>
  <c r="A481" i="1"/>
  <c r="D481" i="1" s="1"/>
  <c r="E480" i="1"/>
  <c r="F481" i="1" s="1"/>
  <c r="T479" i="1"/>
  <c r="Q479" i="1"/>
  <c r="C480" i="1" s="1"/>
  <c r="P473" i="1"/>
  <c r="B473" i="1" s="1"/>
  <c r="K474" i="1"/>
  <c r="L474" i="1" s="1"/>
  <c r="M474" i="1" s="1"/>
  <c r="N474" i="1" s="1"/>
  <c r="J475" i="1"/>
  <c r="G481" i="1" l="1"/>
  <c r="H480" i="1"/>
  <c r="T480" i="1"/>
  <c r="Q480" i="1"/>
  <c r="C481" i="1" s="1"/>
  <c r="S481" i="1"/>
  <c r="R481" i="1"/>
  <c r="O481" i="1"/>
  <c r="A482" i="1"/>
  <c r="D482" i="1" s="1"/>
  <c r="E481" i="1"/>
  <c r="F482" i="1" s="1"/>
  <c r="P474" i="1"/>
  <c r="B474" i="1" s="1"/>
  <c r="K475" i="1"/>
  <c r="L475" i="1" s="1"/>
  <c r="M475" i="1" s="1"/>
  <c r="N475" i="1" s="1"/>
  <c r="J476" i="1"/>
  <c r="G482" i="1" l="1"/>
  <c r="H481" i="1"/>
  <c r="S482" i="1"/>
  <c r="A483" i="1"/>
  <c r="D483" i="1" s="1"/>
  <c r="O482" i="1"/>
  <c r="E482" i="1"/>
  <c r="F483" i="1" s="1"/>
  <c r="R482" i="1"/>
  <c r="T481" i="1"/>
  <c r="Q481" i="1"/>
  <c r="C482" i="1" s="1"/>
  <c r="P475" i="1"/>
  <c r="B475" i="1" s="1"/>
  <c r="K476" i="1"/>
  <c r="L476" i="1" s="1"/>
  <c r="M476" i="1" s="1"/>
  <c r="N476" i="1" s="1"/>
  <c r="J477" i="1"/>
  <c r="S483" i="1" l="1"/>
  <c r="G483" i="1"/>
  <c r="H483" i="1" s="1"/>
  <c r="H482" i="1"/>
  <c r="R483" i="1"/>
  <c r="Q482" i="1"/>
  <c r="C483" i="1" s="1"/>
  <c r="T482" i="1"/>
  <c r="E483" i="1"/>
  <c r="F484" i="1" s="1"/>
  <c r="O483" i="1"/>
  <c r="A484" i="1"/>
  <c r="D484" i="1" s="1"/>
  <c r="P476" i="1"/>
  <c r="B476" i="1" s="1"/>
  <c r="K477" i="1"/>
  <c r="L477" i="1" s="1"/>
  <c r="M477" i="1" s="1"/>
  <c r="N477" i="1" s="1"/>
  <c r="J478" i="1"/>
  <c r="G484" i="1" l="1"/>
  <c r="R484" i="1"/>
  <c r="E484" i="1"/>
  <c r="F485" i="1" s="1"/>
  <c r="O484" i="1"/>
  <c r="A485" i="1"/>
  <c r="D485" i="1" s="1"/>
  <c r="T483" i="1"/>
  <c r="Q483" i="1"/>
  <c r="C484" i="1" s="1"/>
  <c r="S484" i="1"/>
  <c r="P477" i="1"/>
  <c r="B477" i="1" s="1"/>
  <c r="K478" i="1"/>
  <c r="L478" i="1" s="1"/>
  <c r="M478" i="1" s="1"/>
  <c r="N478" i="1" s="1"/>
  <c r="J479" i="1"/>
  <c r="G485" i="1" l="1"/>
  <c r="H485" i="1" s="1"/>
  <c r="H484" i="1"/>
  <c r="O485" i="1"/>
  <c r="A486" i="1"/>
  <c r="D486" i="1" s="1"/>
  <c r="E485" i="1"/>
  <c r="F486" i="1" s="1"/>
  <c r="T484" i="1"/>
  <c r="Q484" i="1"/>
  <c r="C485" i="1" s="1"/>
  <c r="R485" i="1"/>
  <c r="S485" i="1"/>
  <c r="P478" i="1"/>
  <c r="B478" i="1" s="1"/>
  <c r="K479" i="1"/>
  <c r="L479" i="1" s="1"/>
  <c r="M479" i="1" s="1"/>
  <c r="N479" i="1" s="1"/>
  <c r="J480" i="1"/>
  <c r="G486" i="1" l="1"/>
  <c r="S486" i="1"/>
  <c r="R486" i="1"/>
  <c r="O486" i="1"/>
  <c r="A487" i="1"/>
  <c r="D487" i="1" s="1"/>
  <c r="E486" i="1"/>
  <c r="F487" i="1" s="1"/>
  <c r="T485" i="1"/>
  <c r="Q485" i="1"/>
  <c r="C486" i="1" s="1"/>
  <c r="P479" i="1"/>
  <c r="B479" i="1" s="1"/>
  <c r="K480" i="1"/>
  <c r="L480" i="1" s="1"/>
  <c r="M480" i="1" s="1"/>
  <c r="N480" i="1" s="1"/>
  <c r="J481" i="1"/>
  <c r="S487" i="1" l="1"/>
  <c r="G487" i="1"/>
  <c r="H486" i="1"/>
  <c r="Q486" i="1"/>
  <c r="C487" i="1" s="1"/>
  <c r="T486" i="1"/>
  <c r="A488" i="1"/>
  <c r="D488" i="1" s="1"/>
  <c r="E487" i="1"/>
  <c r="F488" i="1" s="1"/>
  <c r="O487" i="1"/>
  <c r="R487" i="1"/>
  <c r="P480" i="1"/>
  <c r="B480" i="1" s="1"/>
  <c r="K481" i="1"/>
  <c r="L481" i="1" s="1"/>
  <c r="M481" i="1" s="1"/>
  <c r="N481" i="1" s="1"/>
  <c r="J482" i="1"/>
  <c r="G488" i="1" l="1"/>
  <c r="H487" i="1"/>
  <c r="T487" i="1"/>
  <c r="Q487" i="1"/>
  <c r="C488" i="1" s="1"/>
  <c r="S488" i="1"/>
  <c r="R488" i="1"/>
  <c r="A489" i="1"/>
  <c r="D489" i="1" s="1"/>
  <c r="O488" i="1"/>
  <c r="E488" i="1"/>
  <c r="F489" i="1" s="1"/>
  <c r="P481" i="1"/>
  <c r="B481" i="1" s="1"/>
  <c r="K482" i="1"/>
  <c r="L482" i="1" s="1"/>
  <c r="M482" i="1" s="1"/>
  <c r="N482" i="1" s="1"/>
  <c r="J483" i="1"/>
  <c r="G489" i="1" l="1"/>
  <c r="H488" i="1"/>
  <c r="T488" i="1"/>
  <c r="Q488" i="1"/>
  <c r="C489" i="1" s="1"/>
  <c r="O489" i="1"/>
  <c r="A490" i="1"/>
  <c r="D490" i="1" s="1"/>
  <c r="E489" i="1"/>
  <c r="F490" i="1" s="1"/>
  <c r="R489" i="1"/>
  <c r="S489" i="1"/>
  <c r="P482" i="1"/>
  <c r="B482" i="1" s="1"/>
  <c r="K483" i="1"/>
  <c r="L483" i="1" s="1"/>
  <c r="M483" i="1" s="1"/>
  <c r="N483" i="1" s="1"/>
  <c r="J484" i="1"/>
  <c r="G490" i="1" l="1"/>
  <c r="H490" i="1" s="1"/>
  <c r="H489" i="1"/>
  <c r="R490" i="1"/>
  <c r="E490" i="1"/>
  <c r="F491" i="1" s="1"/>
  <c r="A491" i="1"/>
  <c r="D491" i="1" s="1"/>
  <c r="O490" i="1"/>
  <c r="T489" i="1"/>
  <c r="Q489" i="1"/>
  <c r="C490" i="1" s="1"/>
  <c r="S490" i="1"/>
  <c r="P483" i="1"/>
  <c r="B483" i="1" s="1"/>
  <c r="K484" i="1"/>
  <c r="L484" i="1" s="1"/>
  <c r="M484" i="1" s="1"/>
  <c r="N484" i="1" s="1"/>
  <c r="J485" i="1"/>
  <c r="G491" i="1" l="1"/>
  <c r="S491" i="1"/>
  <c r="T490" i="1"/>
  <c r="Q490" i="1"/>
  <c r="C491" i="1" s="1"/>
  <c r="R491" i="1"/>
  <c r="O491" i="1"/>
  <c r="A492" i="1"/>
  <c r="D492" i="1" s="1"/>
  <c r="E491" i="1"/>
  <c r="F492" i="1" s="1"/>
  <c r="P484" i="1"/>
  <c r="B484" i="1" s="1"/>
  <c r="K485" i="1"/>
  <c r="L485" i="1" s="1"/>
  <c r="M485" i="1" s="1"/>
  <c r="N485" i="1" s="1"/>
  <c r="J486" i="1"/>
  <c r="G492" i="1" l="1"/>
  <c r="H491" i="1"/>
  <c r="A493" i="1"/>
  <c r="D493" i="1" s="1"/>
  <c r="E492" i="1"/>
  <c r="F493" i="1" s="1"/>
  <c r="O492" i="1"/>
  <c r="R492" i="1"/>
  <c r="T491" i="1"/>
  <c r="Q491" i="1"/>
  <c r="C492" i="1" s="1"/>
  <c r="S492" i="1"/>
  <c r="P485" i="1"/>
  <c r="B485" i="1" s="1"/>
  <c r="K486" i="1"/>
  <c r="L486" i="1" s="1"/>
  <c r="M486" i="1" s="1"/>
  <c r="N486" i="1" s="1"/>
  <c r="J487" i="1"/>
  <c r="S493" i="1" l="1"/>
  <c r="G493" i="1"/>
  <c r="H493" i="1" s="1"/>
  <c r="H492" i="1"/>
  <c r="R493" i="1"/>
  <c r="A494" i="1"/>
  <c r="D494" i="1" s="1"/>
  <c r="E493" i="1"/>
  <c r="F494" i="1" s="1"/>
  <c r="O493" i="1"/>
  <c r="S494" i="1" s="1"/>
  <c r="T492" i="1"/>
  <c r="Q492" i="1"/>
  <c r="C493" i="1" s="1"/>
  <c r="P486" i="1"/>
  <c r="B486" i="1" s="1"/>
  <c r="K487" i="1"/>
  <c r="L487" i="1" s="1"/>
  <c r="M487" i="1" s="1"/>
  <c r="N487" i="1" s="1"/>
  <c r="J488" i="1"/>
  <c r="G494" i="1" l="1"/>
  <c r="T493" i="1"/>
  <c r="Q493" i="1"/>
  <c r="C494" i="1" s="1"/>
  <c r="R494" i="1"/>
  <c r="A495" i="1"/>
  <c r="D495" i="1" s="1"/>
  <c r="E494" i="1"/>
  <c r="F495" i="1" s="1"/>
  <c r="O494" i="1"/>
  <c r="P487" i="1"/>
  <c r="B487" i="1" s="1"/>
  <c r="K488" i="1"/>
  <c r="L488" i="1" s="1"/>
  <c r="M488" i="1" s="1"/>
  <c r="N488" i="1" s="1"/>
  <c r="J489" i="1"/>
  <c r="G495" i="1" l="1"/>
  <c r="H494" i="1"/>
  <c r="T494" i="1"/>
  <c r="Q494" i="1"/>
  <c r="C495" i="1" s="1"/>
  <c r="S495" i="1"/>
  <c r="E495" i="1"/>
  <c r="F496" i="1" s="1"/>
  <c r="A496" i="1"/>
  <c r="D496" i="1" s="1"/>
  <c r="O495" i="1"/>
  <c r="R495" i="1"/>
  <c r="P488" i="1"/>
  <c r="B488" i="1" s="1"/>
  <c r="K489" i="1"/>
  <c r="L489" i="1" s="1"/>
  <c r="M489" i="1" s="1"/>
  <c r="N489" i="1" s="1"/>
  <c r="J490" i="1"/>
  <c r="G496" i="1" l="1"/>
  <c r="H495" i="1"/>
  <c r="R496" i="1"/>
  <c r="Q495" i="1"/>
  <c r="C496" i="1" s="1"/>
  <c r="T495" i="1"/>
  <c r="E496" i="1"/>
  <c r="F497" i="1" s="1"/>
  <c r="O496" i="1"/>
  <c r="A497" i="1"/>
  <c r="D497" i="1" s="1"/>
  <c r="S496" i="1"/>
  <c r="P489" i="1"/>
  <c r="B489" i="1" s="1"/>
  <c r="K490" i="1"/>
  <c r="L490" i="1" s="1"/>
  <c r="M490" i="1" s="1"/>
  <c r="N490" i="1" s="1"/>
  <c r="J491" i="1"/>
  <c r="G497" i="1" l="1"/>
  <c r="H497" i="1" s="1"/>
  <c r="H496" i="1"/>
  <c r="E497" i="1"/>
  <c r="F498" i="1" s="1"/>
  <c r="O497" i="1"/>
  <c r="A498" i="1"/>
  <c r="D498" i="1" s="1"/>
  <c r="T496" i="1"/>
  <c r="Q496" i="1"/>
  <c r="C497" i="1" s="1"/>
  <c r="S497" i="1"/>
  <c r="R497" i="1"/>
  <c r="P490" i="1"/>
  <c r="B490" i="1" s="1"/>
  <c r="K491" i="1"/>
  <c r="L491" i="1" s="1"/>
  <c r="M491" i="1" s="1"/>
  <c r="N491" i="1" s="1"/>
  <c r="J492" i="1"/>
  <c r="G498" i="1" l="1"/>
  <c r="R498" i="1"/>
  <c r="T497" i="1"/>
  <c r="Q497" i="1"/>
  <c r="C498" i="1" s="1"/>
  <c r="E498" i="1"/>
  <c r="F499" i="1" s="1"/>
  <c r="O498" i="1"/>
  <c r="A499" i="1"/>
  <c r="D499" i="1" s="1"/>
  <c r="S498" i="1"/>
  <c r="P491" i="1"/>
  <c r="B491" i="1" s="1"/>
  <c r="K492" i="1"/>
  <c r="L492" i="1" s="1"/>
  <c r="M492" i="1" s="1"/>
  <c r="N492" i="1" s="1"/>
  <c r="J493" i="1"/>
  <c r="G499" i="1" l="1"/>
  <c r="H498" i="1"/>
  <c r="R499" i="1"/>
  <c r="S499" i="1"/>
  <c r="T498" i="1"/>
  <c r="Q498" i="1"/>
  <c r="C499" i="1" s="1"/>
  <c r="E499" i="1"/>
  <c r="F500" i="1" s="1"/>
  <c r="A500" i="1"/>
  <c r="D500" i="1" s="1"/>
  <c r="O499" i="1"/>
  <c r="P492" i="1"/>
  <c r="B492" i="1" s="1"/>
  <c r="K493" i="1"/>
  <c r="L493" i="1" s="1"/>
  <c r="M493" i="1" s="1"/>
  <c r="N493" i="1" s="1"/>
  <c r="J494" i="1"/>
  <c r="G500" i="1" l="1"/>
  <c r="H500" i="1" s="1"/>
  <c r="H499" i="1"/>
  <c r="A501" i="1"/>
  <c r="D501" i="1" s="1"/>
  <c r="E500" i="1"/>
  <c r="F501" i="1" s="1"/>
  <c r="O500" i="1"/>
  <c r="S500" i="1"/>
  <c r="Q499" i="1"/>
  <c r="C500" i="1" s="1"/>
  <c r="T499" i="1"/>
  <c r="R500" i="1"/>
  <c r="P493" i="1"/>
  <c r="B493" i="1" s="1"/>
  <c r="K494" i="1"/>
  <c r="L494" i="1" s="1"/>
  <c r="M494" i="1" s="1"/>
  <c r="N494" i="1" s="1"/>
  <c r="J495" i="1"/>
  <c r="S501" i="1" l="1"/>
  <c r="R501" i="1"/>
  <c r="G501" i="1"/>
  <c r="O501" i="1"/>
  <c r="S502" i="1" s="1"/>
  <c r="E501" i="1"/>
  <c r="F502" i="1" s="1"/>
  <c r="A502" i="1"/>
  <c r="D502" i="1" s="1"/>
  <c r="T500" i="1"/>
  <c r="Q500" i="1"/>
  <c r="C501" i="1" s="1"/>
  <c r="P494" i="1"/>
  <c r="B494" i="1" s="1"/>
  <c r="K495" i="1"/>
  <c r="L495" i="1" s="1"/>
  <c r="M495" i="1" s="1"/>
  <c r="N495" i="1" s="1"/>
  <c r="J496" i="1"/>
  <c r="R502" i="1" l="1"/>
  <c r="G502" i="1"/>
  <c r="H502" i="1" s="1"/>
  <c r="H501" i="1"/>
  <c r="Q501" i="1"/>
  <c r="C502" i="1" s="1"/>
  <c r="T501" i="1"/>
  <c r="A503" i="1"/>
  <c r="D503" i="1" s="1"/>
  <c r="O502" i="1"/>
  <c r="E502" i="1"/>
  <c r="F503" i="1" s="1"/>
  <c r="P495" i="1"/>
  <c r="B495" i="1" s="1"/>
  <c r="K496" i="1"/>
  <c r="L496" i="1" s="1"/>
  <c r="M496" i="1" s="1"/>
  <c r="N496" i="1" s="1"/>
  <c r="J497" i="1"/>
  <c r="R503" i="1" l="1"/>
  <c r="G503" i="1"/>
  <c r="S503" i="1"/>
  <c r="A504" i="1"/>
  <c r="D504" i="1" s="1"/>
  <c r="E503" i="1"/>
  <c r="F504" i="1" s="1"/>
  <c r="O503" i="1"/>
  <c r="Q502" i="1"/>
  <c r="C503" i="1" s="1"/>
  <c r="T502" i="1"/>
  <c r="P496" i="1"/>
  <c r="B496" i="1" s="1"/>
  <c r="K497" i="1"/>
  <c r="L497" i="1" s="1"/>
  <c r="M497" i="1" s="1"/>
  <c r="N497" i="1" s="1"/>
  <c r="J498" i="1"/>
  <c r="G504" i="1" l="1"/>
  <c r="H504" i="1" s="1"/>
  <c r="H503" i="1"/>
  <c r="R504" i="1"/>
  <c r="S504" i="1"/>
  <c r="O504" i="1"/>
  <c r="A505" i="1"/>
  <c r="D505" i="1" s="1"/>
  <c r="E504" i="1"/>
  <c r="F505" i="1" s="1"/>
  <c r="Q503" i="1"/>
  <c r="C504" i="1" s="1"/>
  <c r="T503" i="1"/>
  <c r="P497" i="1"/>
  <c r="B497" i="1" s="1"/>
  <c r="K498" i="1"/>
  <c r="L498" i="1" s="1"/>
  <c r="M498" i="1" s="1"/>
  <c r="N498" i="1" s="1"/>
  <c r="J499" i="1"/>
  <c r="R505" i="1" l="1"/>
  <c r="G505" i="1"/>
  <c r="T504" i="1"/>
  <c r="Q504" i="1"/>
  <c r="C505" i="1" s="1"/>
  <c r="E505" i="1"/>
  <c r="F506" i="1" s="1"/>
  <c r="O505" i="1"/>
  <c r="R506" i="1" s="1"/>
  <c r="A506" i="1"/>
  <c r="D506" i="1" s="1"/>
  <c r="S505" i="1"/>
  <c r="P498" i="1"/>
  <c r="B498" i="1" s="1"/>
  <c r="K499" i="1"/>
  <c r="L499" i="1" s="1"/>
  <c r="M499" i="1" s="1"/>
  <c r="N499" i="1" s="1"/>
  <c r="J500" i="1"/>
  <c r="G506" i="1" l="1"/>
  <c r="H506" i="1" s="1"/>
  <c r="H505" i="1"/>
  <c r="S506" i="1"/>
  <c r="E506" i="1"/>
  <c r="F507" i="1" s="1"/>
  <c r="A507" i="1"/>
  <c r="D507" i="1" s="1"/>
  <c r="O506" i="1"/>
  <c r="R507" i="1" s="1"/>
  <c r="T505" i="1"/>
  <c r="Q505" i="1"/>
  <c r="C506" i="1" s="1"/>
  <c r="P499" i="1"/>
  <c r="B499" i="1" s="1"/>
  <c r="K500" i="1"/>
  <c r="L500" i="1" s="1"/>
  <c r="M500" i="1" s="1"/>
  <c r="N500" i="1" s="1"/>
  <c r="J501" i="1"/>
  <c r="G507" i="1" l="1"/>
  <c r="S507" i="1"/>
  <c r="T506" i="1"/>
  <c r="Q506" i="1"/>
  <c r="C507" i="1" s="1"/>
  <c r="A508" i="1"/>
  <c r="D508" i="1" s="1"/>
  <c r="E507" i="1"/>
  <c r="F508" i="1" s="1"/>
  <c r="O507" i="1"/>
  <c r="P500" i="1"/>
  <c r="B500" i="1" s="1"/>
  <c r="K501" i="1"/>
  <c r="L501" i="1" s="1"/>
  <c r="M501" i="1" s="1"/>
  <c r="N501" i="1" s="1"/>
  <c r="J502" i="1"/>
  <c r="G508" i="1" l="1"/>
  <c r="H507" i="1"/>
  <c r="T507" i="1"/>
  <c r="Q507" i="1"/>
  <c r="C508" i="1" s="1"/>
  <c r="E508" i="1"/>
  <c r="F509" i="1" s="1"/>
  <c r="O508" i="1"/>
  <c r="A509" i="1"/>
  <c r="D509" i="1" s="1"/>
  <c r="S508" i="1"/>
  <c r="R508" i="1"/>
  <c r="P501" i="1"/>
  <c r="B501" i="1" s="1"/>
  <c r="K502" i="1"/>
  <c r="L502" i="1" s="1"/>
  <c r="M502" i="1" s="1"/>
  <c r="N502" i="1" s="1"/>
  <c r="J503" i="1"/>
  <c r="G509" i="1" l="1"/>
  <c r="H508" i="1"/>
  <c r="R509" i="1"/>
  <c r="S509" i="1"/>
  <c r="T508" i="1"/>
  <c r="Q508" i="1"/>
  <c r="C509" i="1" s="1"/>
  <c r="A510" i="1"/>
  <c r="D510" i="1" s="1"/>
  <c r="E509" i="1"/>
  <c r="F510" i="1" s="1"/>
  <c r="O509" i="1"/>
  <c r="P502" i="1"/>
  <c r="B502" i="1" s="1"/>
  <c r="K503" i="1"/>
  <c r="L503" i="1" s="1"/>
  <c r="M503" i="1" s="1"/>
  <c r="N503" i="1" s="1"/>
  <c r="J504" i="1"/>
  <c r="G510" i="1" l="1"/>
  <c r="H510" i="1" s="1"/>
  <c r="H509" i="1"/>
  <c r="T509" i="1"/>
  <c r="Q509" i="1"/>
  <c r="C510" i="1" s="1"/>
  <c r="R510" i="1"/>
  <c r="S510" i="1"/>
  <c r="A511" i="1"/>
  <c r="D511" i="1" s="1"/>
  <c r="O510" i="1"/>
  <c r="E510" i="1"/>
  <c r="F511" i="1" s="1"/>
  <c r="P503" i="1"/>
  <c r="B503" i="1" s="1"/>
  <c r="K504" i="1"/>
  <c r="L504" i="1" s="1"/>
  <c r="M504" i="1" s="1"/>
  <c r="N504" i="1" s="1"/>
  <c r="J505" i="1"/>
  <c r="G511" i="1" l="1"/>
  <c r="R511" i="1"/>
  <c r="S511" i="1"/>
  <c r="Q510" i="1"/>
  <c r="C511" i="1" s="1"/>
  <c r="T510" i="1"/>
  <c r="A512" i="1"/>
  <c r="D512" i="1" s="1"/>
  <c r="E511" i="1"/>
  <c r="F512" i="1" s="1"/>
  <c r="O511" i="1"/>
  <c r="R512" i="1" s="1"/>
  <c r="P504" i="1"/>
  <c r="B504" i="1" s="1"/>
  <c r="K505" i="1"/>
  <c r="L505" i="1" s="1"/>
  <c r="M505" i="1" s="1"/>
  <c r="N505" i="1" s="1"/>
  <c r="J506" i="1"/>
  <c r="G512" i="1" l="1"/>
  <c r="H512" i="1" s="1"/>
  <c r="H511" i="1"/>
  <c r="S512" i="1"/>
  <c r="A513" i="1"/>
  <c r="D513" i="1" s="1"/>
  <c r="E512" i="1"/>
  <c r="F513" i="1" s="1"/>
  <c r="O512" i="1"/>
  <c r="T511" i="1"/>
  <c r="Q511" i="1"/>
  <c r="C512" i="1" s="1"/>
  <c r="P505" i="1"/>
  <c r="B505" i="1" s="1"/>
  <c r="K506" i="1"/>
  <c r="L506" i="1" s="1"/>
  <c r="M506" i="1" s="1"/>
  <c r="N506" i="1" s="1"/>
  <c r="J507" i="1"/>
  <c r="G513" i="1" l="1"/>
  <c r="T512" i="1"/>
  <c r="Q512" i="1"/>
  <c r="C513" i="1" s="1"/>
  <c r="S513" i="1"/>
  <c r="O513" i="1"/>
  <c r="E513" i="1"/>
  <c r="F514" i="1" s="1"/>
  <c r="A514" i="1"/>
  <c r="D514" i="1" s="1"/>
  <c r="R513" i="1"/>
  <c r="P506" i="1"/>
  <c r="B506" i="1" s="1"/>
  <c r="K507" i="1"/>
  <c r="L507" i="1" s="1"/>
  <c r="M507" i="1" s="1"/>
  <c r="N507" i="1" s="1"/>
  <c r="J508" i="1"/>
  <c r="G514" i="1" l="1"/>
  <c r="H513" i="1"/>
  <c r="R514" i="1"/>
  <c r="T513" i="1"/>
  <c r="Q513" i="1"/>
  <c r="C514" i="1" s="1"/>
  <c r="S514" i="1"/>
  <c r="O514" i="1"/>
  <c r="E514" i="1"/>
  <c r="F515" i="1" s="1"/>
  <c r="A515" i="1"/>
  <c r="D515" i="1" s="1"/>
  <c r="P507" i="1"/>
  <c r="B507" i="1" s="1"/>
  <c r="K508" i="1"/>
  <c r="L508" i="1" s="1"/>
  <c r="M508" i="1" s="1"/>
  <c r="N508" i="1" s="1"/>
  <c r="J509" i="1"/>
  <c r="G515" i="1" l="1"/>
  <c r="H514" i="1"/>
  <c r="S515" i="1"/>
  <c r="T514" i="1"/>
  <c r="Q514" i="1"/>
  <c r="C515" i="1" s="1"/>
  <c r="E515" i="1"/>
  <c r="F516" i="1" s="1"/>
  <c r="O515" i="1"/>
  <c r="S516" i="1" s="1"/>
  <c r="A516" i="1"/>
  <c r="D516" i="1" s="1"/>
  <c r="R515" i="1"/>
  <c r="P508" i="1"/>
  <c r="B508" i="1" s="1"/>
  <c r="K509" i="1"/>
  <c r="L509" i="1" s="1"/>
  <c r="M509" i="1" s="1"/>
  <c r="N509" i="1" s="1"/>
  <c r="J510" i="1"/>
  <c r="G516" i="1" l="1"/>
  <c r="H515" i="1"/>
  <c r="E516" i="1"/>
  <c r="F517" i="1" s="1"/>
  <c r="A517" i="1"/>
  <c r="D517" i="1" s="1"/>
  <c r="O516" i="1"/>
  <c r="Q515" i="1"/>
  <c r="C516" i="1" s="1"/>
  <c r="T515" i="1"/>
  <c r="R516" i="1"/>
  <c r="P509" i="1"/>
  <c r="B509" i="1" s="1"/>
  <c r="K510" i="1"/>
  <c r="L510" i="1" s="1"/>
  <c r="M510" i="1" s="1"/>
  <c r="N510" i="1" s="1"/>
  <c r="J511" i="1"/>
  <c r="G517" i="1" l="1"/>
  <c r="H517" i="1" s="1"/>
  <c r="H516" i="1"/>
  <c r="A518" i="1"/>
  <c r="D518" i="1" s="1"/>
  <c r="E517" i="1"/>
  <c r="F518" i="1" s="1"/>
  <c r="O517" i="1"/>
  <c r="T516" i="1"/>
  <c r="Q516" i="1"/>
  <c r="C517" i="1" s="1"/>
  <c r="R517" i="1"/>
  <c r="S517" i="1"/>
  <c r="P510" i="1"/>
  <c r="B510" i="1" s="1"/>
  <c r="K511" i="1"/>
  <c r="L511" i="1" s="1"/>
  <c r="M511" i="1" s="1"/>
  <c r="N511" i="1" s="1"/>
  <c r="J512" i="1"/>
  <c r="G518" i="1" l="1"/>
  <c r="R518" i="1"/>
  <c r="S518" i="1"/>
  <c r="O518" i="1"/>
  <c r="A519" i="1"/>
  <c r="D519" i="1" s="1"/>
  <c r="E518" i="1"/>
  <c r="F519" i="1" s="1"/>
  <c r="Q517" i="1"/>
  <c r="C518" i="1" s="1"/>
  <c r="T517" i="1"/>
  <c r="P511" i="1"/>
  <c r="B511" i="1" s="1"/>
  <c r="K512" i="1"/>
  <c r="L512" i="1" s="1"/>
  <c r="M512" i="1" s="1"/>
  <c r="N512" i="1" s="1"/>
  <c r="J513" i="1"/>
  <c r="S519" i="1" l="1"/>
  <c r="G519" i="1"/>
  <c r="H518" i="1"/>
  <c r="R519" i="1"/>
  <c r="O519" i="1"/>
  <c r="S520" i="1" s="1"/>
  <c r="A520" i="1"/>
  <c r="D520" i="1" s="1"/>
  <c r="E519" i="1"/>
  <c r="F520" i="1" s="1"/>
  <c r="Q518" i="1"/>
  <c r="C519" i="1" s="1"/>
  <c r="T518" i="1"/>
  <c r="P512" i="1"/>
  <c r="B512" i="1" s="1"/>
  <c r="K513" i="1"/>
  <c r="L513" i="1" s="1"/>
  <c r="M513" i="1" s="1"/>
  <c r="N513" i="1" s="1"/>
  <c r="J514" i="1"/>
  <c r="G520" i="1" l="1"/>
  <c r="H520" i="1" s="1"/>
  <c r="H519" i="1"/>
  <c r="R520" i="1"/>
  <c r="A521" i="1"/>
  <c r="D521" i="1" s="1"/>
  <c r="O520" i="1"/>
  <c r="E520" i="1"/>
  <c r="F521" i="1" s="1"/>
  <c r="T519" i="1"/>
  <c r="Q519" i="1"/>
  <c r="C520" i="1" s="1"/>
  <c r="P513" i="1"/>
  <c r="B513" i="1" s="1"/>
  <c r="K514" i="1"/>
  <c r="L514" i="1" s="1"/>
  <c r="M514" i="1" s="1"/>
  <c r="N514" i="1" s="1"/>
  <c r="J515" i="1"/>
  <c r="G521" i="1" l="1"/>
  <c r="Q520" i="1"/>
  <c r="C521" i="1" s="1"/>
  <c r="R521" i="1"/>
  <c r="E521" i="1"/>
  <c r="F522" i="1" s="1"/>
  <c r="O521" i="1"/>
  <c r="A522" i="1"/>
  <c r="D522" i="1" s="1"/>
  <c r="S521" i="1"/>
  <c r="P514" i="1"/>
  <c r="B514" i="1" s="1"/>
  <c r="K515" i="1"/>
  <c r="L515" i="1" s="1"/>
  <c r="M515" i="1" s="1"/>
  <c r="N515" i="1" s="1"/>
  <c r="J516" i="1"/>
  <c r="G522" i="1" l="1"/>
  <c r="H521" i="1"/>
  <c r="S522" i="1"/>
  <c r="A523" i="1"/>
  <c r="D523" i="1" s="1"/>
  <c r="E522" i="1"/>
  <c r="F523" i="1" s="1"/>
  <c r="O522" i="1"/>
  <c r="T521" i="1"/>
  <c r="Q521" i="1"/>
  <c r="C522" i="1" s="1"/>
  <c r="R522" i="1"/>
  <c r="P515" i="1"/>
  <c r="B515" i="1" s="1"/>
  <c r="K516" i="1"/>
  <c r="L516" i="1" s="1"/>
  <c r="M516" i="1" s="1"/>
  <c r="N516" i="1" s="1"/>
  <c r="J517" i="1"/>
  <c r="G523" i="1" l="1"/>
  <c r="H523" i="1" s="1"/>
  <c r="H522" i="1"/>
  <c r="O523" i="1"/>
  <c r="A524" i="1"/>
  <c r="D524" i="1" s="1"/>
  <c r="E523" i="1"/>
  <c r="F524" i="1" s="1"/>
  <c r="Q522" i="1"/>
  <c r="C523" i="1" s="1"/>
  <c r="T522" i="1"/>
  <c r="R523" i="1"/>
  <c r="S523" i="1"/>
  <c r="P516" i="1"/>
  <c r="B516" i="1" s="1"/>
  <c r="K517" i="1"/>
  <c r="L517" i="1" s="1"/>
  <c r="M517" i="1" s="1"/>
  <c r="N517" i="1" s="1"/>
  <c r="J518" i="1"/>
  <c r="G524" i="1" l="1"/>
  <c r="T523" i="1"/>
  <c r="Q523" i="1"/>
  <c r="C524" i="1" s="1"/>
  <c r="S524" i="1"/>
  <c r="R524" i="1"/>
  <c r="E524" i="1"/>
  <c r="F525" i="1" s="1"/>
  <c r="A525" i="1"/>
  <c r="D525" i="1" s="1"/>
  <c r="O524" i="1"/>
  <c r="P517" i="1"/>
  <c r="B517" i="1" s="1"/>
  <c r="K518" i="1"/>
  <c r="L518" i="1" s="1"/>
  <c r="M518" i="1" s="1"/>
  <c r="N518" i="1" s="1"/>
  <c r="J519" i="1"/>
  <c r="G525" i="1" l="1"/>
  <c r="H524" i="1"/>
  <c r="E525" i="1"/>
  <c r="F526" i="1" s="1"/>
  <c r="O525" i="1"/>
  <c r="A526" i="1"/>
  <c r="D526" i="1" s="1"/>
  <c r="S525" i="1"/>
  <c r="T524" i="1"/>
  <c r="Q524" i="1"/>
  <c r="C525" i="1" s="1"/>
  <c r="R525" i="1"/>
  <c r="P518" i="1"/>
  <c r="B518" i="1" s="1"/>
  <c r="K519" i="1"/>
  <c r="L519" i="1" s="1"/>
  <c r="M519" i="1" s="1"/>
  <c r="N519" i="1" s="1"/>
  <c r="J520" i="1"/>
  <c r="S526" i="1" l="1"/>
  <c r="R526" i="1"/>
  <c r="G526" i="1"/>
  <c r="H525" i="1"/>
  <c r="T525" i="1"/>
  <c r="Q525" i="1"/>
  <c r="C526" i="1" s="1"/>
  <c r="E526" i="1"/>
  <c r="F527" i="1" s="1"/>
  <c r="O526" i="1"/>
  <c r="A527" i="1"/>
  <c r="D527" i="1" s="1"/>
  <c r="P519" i="1"/>
  <c r="B519" i="1" s="1"/>
  <c r="K520" i="1"/>
  <c r="L520" i="1" s="1"/>
  <c r="M520" i="1" s="1"/>
  <c r="N520" i="1" s="1"/>
  <c r="J521" i="1"/>
  <c r="S527" i="1" l="1"/>
  <c r="G527" i="1"/>
  <c r="H527" i="1" s="1"/>
  <c r="H526" i="1"/>
  <c r="R527" i="1"/>
  <c r="O527" i="1"/>
  <c r="A528" i="1"/>
  <c r="D528" i="1" s="1"/>
  <c r="E527" i="1"/>
  <c r="F528" i="1" s="1"/>
  <c r="T526" i="1"/>
  <c r="Q526" i="1"/>
  <c r="C527" i="1" s="1"/>
  <c r="P520" i="1"/>
  <c r="K521" i="1"/>
  <c r="L521" i="1" s="1"/>
  <c r="M521" i="1" s="1"/>
  <c r="N521" i="1" s="1"/>
  <c r="J522" i="1"/>
  <c r="T520" i="1" l="1"/>
  <c r="B520" i="1"/>
  <c r="G528" i="1"/>
  <c r="R528" i="1"/>
  <c r="T527" i="1"/>
  <c r="Q527" i="1"/>
  <c r="C528" i="1" s="1"/>
  <c r="S528" i="1"/>
  <c r="E528" i="1"/>
  <c r="F529" i="1" s="1"/>
  <c r="O528" i="1"/>
  <c r="A529" i="1"/>
  <c r="D529" i="1" s="1"/>
  <c r="P521" i="1"/>
  <c r="B521" i="1" s="1"/>
  <c r="K522" i="1"/>
  <c r="L522" i="1" s="1"/>
  <c r="M522" i="1" s="1"/>
  <c r="N522" i="1" s="1"/>
  <c r="J523" i="1"/>
  <c r="G529" i="1" l="1"/>
  <c r="H528" i="1"/>
  <c r="Q528" i="1"/>
  <c r="C529" i="1" s="1"/>
  <c r="T528" i="1"/>
  <c r="R529" i="1"/>
  <c r="O529" i="1"/>
  <c r="E529" i="1"/>
  <c r="F530" i="1" s="1"/>
  <c r="A530" i="1"/>
  <c r="D530" i="1" s="1"/>
  <c r="S529" i="1"/>
  <c r="P522" i="1"/>
  <c r="B522" i="1" s="1"/>
  <c r="K523" i="1"/>
  <c r="L523" i="1" s="1"/>
  <c r="M523" i="1" s="1"/>
  <c r="N523" i="1" s="1"/>
  <c r="J524" i="1"/>
  <c r="G530" i="1" l="1"/>
  <c r="H530" i="1" s="1"/>
  <c r="H529" i="1"/>
  <c r="S530" i="1"/>
  <c r="A531" i="1"/>
  <c r="D531" i="1" s="1"/>
  <c r="E530" i="1"/>
  <c r="F531" i="1" s="1"/>
  <c r="O530" i="1"/>
  <c r="S531" i="1" s="1"/>
  <c r="R530" i="1"/>
  <c r="T529" i="1"/>
  <c r="Q529" i="1"/>
  <c r="C530" i="1" s="1"/>
  <c r="P523" i="1"/>
  <c r="B523" i="1" s="1"/>
  <c r="K524" i="1"/>
  <c r="L524" i="1" s="1"/>
  <c r="M524" i="1" s="1"/>
  <c r="N524" i="1" s="1"/>
  <c r="J525" i="1"/>
  <c r="G531" i="1" l="1"/>
  <c r="R531" i="1"/>
  <c r="Q530" i="1"/>
  <c r="C531" i="1" s="1"/>
  <c r="T530" i="1"/>
  <c r="A532" i="1"/>
  <c r="D532" i="1" s="1"/>
  <c r="E531" i="1"/>
  <c r="F532" i="1" s="1"/>
  <c r="O531" i="1"/>
  <c r="S532" i="1" s="1"/>
  <c r="P524" i="1"/>
  <c r="B524" i="1" s="1"/>
  <c r="K525" i="1"/>
  <c r="L525" i="1" s="1"/>
  <c r="M525" i="1" s="1"/>
  <c r="N525" i="1" s="1"/>
  <c r="J526" i="1"/>
  <c r="G532" i="1" l="1"/>
  <c r="H531" i="1"/>
  <c r="Q531" i="1"/>
  <c r="C532" i="1" s="1"/>
  <c r="T531" i="1"/>
  <c r="R532" i="1"/>
  <c r="O532" i="1"/>
  <c r="A533" i="1"/>
  <c r="D533" i="1" s="1"/>
  <c r="E532" i="1"/>
  <c r="F533" i="1" s="1"/>
  <c r="P525" i="1"/>
  <c r="B525" i="1" s="1"/>
  <c r="K526" i="1"/>
  <c r="L526" i="1" s="1"/>
  <c r="M526" i="1" s="1"/>
  <c r="N526" i="1" s="1"/>
  <c r="J527" i="1"/>
  <c r="G533" i="1" l="1"/>
  <c r="H533" i="1" s="1"/>
  <c r="H532" i="1"/>
  <c r="A534" i="1"/>
  <c r="D534" i="1" s="1"/>
  <c r="O533" i="1"/>
  <c r="E533" i="1"/>
  <c r="F534" i="1" s="1"/>
  <c r="T532" i="1"/>
  <c r="Q532" i="1"/>
  <c r="C533" i="1" s="1"/>
  <c r="S533" i="1"/>
  <c r="R533" i="1"/>
  <c r="P526" i="1"/>
  <c r="B526" i="1" s="1"/>
  <c r="K527" i="1"/>
  <c r="L527" i="1" s="1"/>
  <c r="M527" i="1" s="1"/>
  <c r="N527" i="1" s="1"/>
  <c r="J528" i="1"/>
  <c r="G534" i="1" l="1"/>
  <c r="S534" i="1"/>
  <c r="R534" i="1"/>
  <c r="T533" i="1"/>
  <c r="Q533" i="1"/>
  <c r="C534" i="1" s="1"/>
  <c r="A535" i="1"/>
  <c r="D535" i="1" s="1"/>
  <c r="E534" i="1"/>
  <c r="F535" i="1" s="1"/>
  <c r="O534" i="1"/>
  <c r="P527" i="1"/>
  <c r="B527" i="1" s="1"/>
  <c r="K528" i="1"/>
  <c r="L528" i="1" s="1"/>
  <c r="M528" i="1" s="1"/>
  <c r="N528" i="1" s="1"/>
  <c r="J529" i="1"/>
  <c r="G535" i="1" l="1"/>
  <c r="H534" i="1"/>
  <c r="T534" i="1"/>
  <c r="Q534" i="1"/>
  <c r="C535" i="1" s="1"/>
  <c r="R535" i="1"/>
  <c r="E535" i="1"/>
  <c r="F536" i="1" s="1"/>
  <c r="A536" i="1"/>
  <c r="D536" i="1" s="1"/>
  <c r="O535" i="1"/>
  <c r="S535" i="1"/>
  <c r="P528" i="1"/>
  <c r="B528" i="1" s="1"/>
  <c r="K529" i="1"/>
  <c r="L529" i="1" s="1"/>
  <c r="M529" i="1" s="1"/>
  <c r="N529" i="1" s="1"/>
  <c r="J530" i="1"/>
  <c r="G536" i="1" l="1"/>
  <c r="H535" i="1"/>
  <c r="T535" i="1"/>
  <c r="Q535" i="1"/>
  <c r="C536" i="1" s="1"/>
  <c r="R536" i="1"/>
  <c r="S536" i="1"/>
  <c r="E536" i="1"/>
  <c r="F537" i="1" s="1"/>
  <c r="A537" i="1"/>
  <c r="D537" i="1" s="1"/>
  <c r="O536" i="1"/>
  <c r="P529" i="1"/>
  <c r="B529" i="1" s="1"/>
  <c r="K530" i="1"/>
  <c r="L530" i="1" s="1"/>
  <c r="M530" i="1" s="1"/>
  <c r="N530" i="1" s="1"/>
  <c r="J531" i="1"/>
  <c r="G537" i="1" l="1"/>
  <c r="H536" i="1"/>
  <c r="R537" i="1"/>
  <c r="S537" i="1"/>
  <c r="T536" i="1"/>
  <c r="Q536" i="1"/>
  <c r="C537" i="1" s="1"/>
  <c r="O537" i="1"/>
  <c r="A538" i="1"/>
  <c r="D538" i="1" s="1"/>
  <c r="E537" i="1"/>
  <c r="F538" i="1" s="1"/>
  <c r="P530" i="1"/>
  <c r="B530" i="1" s="1"/>
  <c r="K531" i="1"/>
  <c r="L531" i="1" s="1"/>
  <c r="M531" i="1" s="1"/>
  <c r="N531" i="1" s="1"/>
  <c r="J532" i="1"/>
  <c r="G538" i="1" l="1"/>
  <c r="H537" i="1"/>
  <c r="R538" i="1"/>
  <c r="A539" i="1"/>
  <c r="D539" i="1" s="1"/>
  <c r="E538" i="1"/>
  <c r="F539" i="1" s="1"/>
  <c r="O538" i="1"/>
  <c r="T537" i="1"/>
  <c r="Q537" i="1"/>
  <c r="C538" i="1" s="1"/>
  <c r="S538" i="1"/>
  <c r="P531" i="1"/>
  <c r="B531" i="1" s="1"/>
  <c r="K532" i="1"/>
  <c r="L532" i="1" s="1"/>
  <c r="M532" i="1" s="1"/>
  <c r="N532" i="1" s="1"/>
  <c r="J533" i="1"/>
  <c r="G539" i="1" l="1"/>
  <c r="R539" i="1"/>
  <c r="S539" i="1"/>
  <c r="H538" i="1"/>
  <c r="A540" i="1"/>
  <c r="D540" i="1" s="1"/>
  <c r="E539" i="1"/>
  <c r="F540" i="1" s="1"/>
  <c r="O539" i="1"/>
  <c r="T538" i="1"/>
  <c r="Q538" i="1"/>
  <c r="C539" i="1" s="1"/>
  <c r="P532" i="1"/>
  <c r="B532" i="1" s="1"/>
  <c r="K533" i="1"/>
  <c r="L533" i="1" s="1"/>
  <c r="M533" i="1" s="1"/>
  <c r="N533" i="1" s="1"/>
  <c r="J534" i="1"/>
  <c r="R540" i="1" l="1"/>
  <c r="G540" i="1"/>
  <c r="H539" i="1"/>
  <c r="S540" i="1"/>
  <c r="E540" i="1"/>
  <c r="F541" i="1" s="1"/>
  <c r="O540" i="1"/>
  <c r="A541" i="1"/>
  <c r="D541" i="1" s="1"/>
  <c r="Q539" i="1"/>
  <c r="C540" i="1" s="1"/>
  <c r="T539" i="1"/>
  <c r="P533" i="1"/>
  <c r="B533" i="1" s="1"/>
  <c r="K534" i="1"/>
  <c r="L534" i="1" s="1"/>
  <c r="M534" i="1" s="1"/>
  <c r="N534" i="1" s="1"/>
  <c r="J535" i="1"/>
  <c r="S541" i="1" l="1"/>
  <c r="G541" i="1"/>
  <c r="H541" i="1" s="1"/>
  <c r="H540" i="1"/>
  <c r="R541" i="1"/>
  <c r="O541" i="1"/>
  <c r="A542" i="1"/>
  <c r="D542" i="1" s="1"/>
  <c r="E541" i="1"/>
  <c r="F542" i="1" s="1"/>
  <c r="Q540" i="1"/>
  <c r="C541" i="1" s="1"/>
  <c r="T540" i="1"/>
  <c r="P534" i="1"/>
  <c r="B534" i="1" s="1"/>
  <c r="K535" i="1"/>
  <c r="L535" i="1" s="1"/>
  <c r="M535" i="1" s="1"/>
  <c r="N535" i="1" s="1"/>
  <c r="J536" i="1"/>
  <c r="G542" i="1" l="1"/>
  <c r="H542" i="1" s="1"/>
  <c r="R542" i="1"/>
  <c r="O542" i="1"/>
  <c r="A543" i="1"/>
  <c r="D543" i="1" s="1"/>
  <c r="E542" i="1"/>
  <c r="F543" i="1" s="1"/>
  <c r="Q541" i="1"/>
  <c r="C542" i="1" s="1"/>
  <c r="T541" i="1"/>
  <c r="S542" i="1"/>
  <c r="P535" i="1"/>
  <c r="B535" i="1" s="1"/>
  <c r="K536" i="1"/>
  <c r="L536" i="1" s="1"/>
  <c r="M536" i="1" s="1"/>
  <c r="N536" i="1" s="1"/>
  <c r="J537" i="1"/>
  <c r="G543" i="1" l="1"/>
  <c r="S543" i="1"/>
  <c r="Q542" i="1"/>
  <c r="C543" i="1" s="1"/>
  <c r="T542" i="1"/>
  <c r="O543" i="1"/>
  <c r="A544" i="1"/>
  <c r="D544" i="1" s="1"/>
  <c r="E543" i="1"/>
  <c r="F544" i="1" s="1"/>
  <c r="R543" i="1"/>
  <c r="P536" i="1"/>
  <c r="B536" i="1" s="1"/>
  <c r="K537" i="1"/>
  <c r="L537" i="1" s="1"/>
  <c r="M537" i="1" s="1"/>
  <c r="N537" i="1" s="1"/>
  <c r="J538" i="1"/>
  <c r="G544" i="1" l="1"/>
  <c r="H543" i="1"/>
  <c r="R544" i="1"/>
  <c r="E544" i="1"/>
  <c r="F545" i="1" s="1"/>
  <c r="O544" i="1"/>
  <c r="A545" i="1"/>
  <c r="D545" i="1" s="1"/>
  <c r="T543" i="1"/>
  <c r="Q543" i="1"/>
  <c r="C544" i="1" s="1"/>
  <c r="S544" i="1"/>
  <c r="P537" i="1"/>
  <c r="B537" i="1" s="1"/>
  <c r="K538" i="1"/>
  <c r="L538" i="1" s="1"/>
  <c r="M538" i="1" s="1"/>
  <c r="N538" i="1" s="1"/>
  <c r="J539" i="1"/>
  <c r="G545" i="1" l="1"/>
  <c r="H545" i="1" s="1"/>
  <c r="H544" i="1"/>
  <c r="R545" i="1"/>
  <c r="S545" i="1"/>
  <c r="E545" i="1"/>
  <c r="F546" i="1" s="1"/>
  <c r="O545" i="1"/>
  <c r="A546" i="1"/>
  <c r="D546" i="1" s="1"/>
  <c r="Q544" i="1"/>
  <c r="C545" i="1" s="1"/>
  <c r="T544" i="1"/>
  <c r="P538" i="1"/>
  <c r="B538" i="1" s="1"/>
  <c r="K539" i="1"/>
  <c r="L539" i="1" s="1"/>
  <c r="M539" i="1" s="1"/>
  <c r="N539" i="1" s="1"/>
  <c r="J540" i="1"/>
  <c r="G546" i="1" l="1"/>
  <c r="R546" i="1"/>
  <c r="O546" i="1"/>
  <c r="A547" i="1"/>
  <c r="D547" i="1" s="1"/>
  <c r="E546" i="1"/>
  <c r="F547" i="1" s="1"/>
  <c r="Q545" i="1"/>
  <c r="C546" i="1" s="1"/>
  <c r="T545" i="1"/>
  <c r="S546" i="1"/>
  <c r="P539" i="1"/>
  <c r="B539" i="1" s="1"/>
  <c r="K540" i="1"/>
  <c r="L540" i="1" s="1"/>
  <c r="M540" i="1" s="1"/>
  <c r="N540" i="1" s="1"/>
  <c r="J541" i="1"/>
  <c r="G547" i="1" l="1"/>
  <c r="H546" i="1"/>
  <c r="R547" i="1"/>
  <c r="S547" i="1"/>
  <c r="A548" i="1"/>
  <c r="D548" i="1" s="1"/>
  <c r="E547" i="1"/>
  <c r="F548" i="1" s="1"/>
  <c r="O547" i="1"/>
  <c r="Q546" i="1"/>
  <c r="C547" i="1" s="1"/>
  <c r="T546" i="1"/>
  <c r="P540" i="1"/>
  <c r="B540" i="1" s="1"/>
  <c r="K541" i="1"/>
  <c r="L541" i="1" s="1"/>
  <c r="M541" i="1" s="1"/>
  <c r="N541" i="1" s="1"/>
  <c r="J542" i="1"/>
  <c r="S548" i="1" l="1"/>
  <c r="G548" i="1"/>
  <c r="H547" i="1"/>
  <c r="E548" i="1"/>
  <c r="F549" i="1" s="1"/>
  <c r="O548" i="1"/>
  <c r="S549" i="1" s="1"/>
  <c r="A549" i="1"/>
  <c r="D549" i="1" s="1"/>
  <c r="T547" i="1"/>
  <c r="Q547" i="1"/>
  <c r="C548" i="1" s="1"/>
  <c r="R548" i="1"/>
  <c r="P541" i="1"/>
  <c r="B541" i="1" s="1"/>
  <c r="K542" i="1"/>
  <c r="L542" i="1" s="1"/>
  <c r="M542" i="1" s="1"/>
  <c r="N542" i="1" s="1"/>
  <c r="J543" i="1"/>
  <c r="G549" i="1" l="1"/>
  <c r="H548" i="1"/>
  <c r="R549" i="1"/>
  <c r="O549" i="1"/>
  <c r="A550" i="1"/>
  <c r="D550" i="1" s="1"/>
  <c r="E549" i="1"/>
  <c r="F550" i="1" s="1"/>
  <c r="Q548" i="1"/>
  <c r="C549" i="1" s="1"/>
  <c r="T548" i="1"/>
  <c r="P542" i="1"/>
  <c r="B542" i="1" s="1"/>
  <c r="K543" i="1"/>
  <c r="L543" i="1" s="1"/>
  <c r="M543" i="1" s="1"/>
  <c r="N543" i="1" s="1"/>
  <c r="J544" i="1"/>
  <c r="G550" i="1" l="1"/>
  <c r="H550" i="1" s="1"/>
  <c r="H549" i="1"/>
  <c r="R550" i="1"/>
  <c r="S550" i="1"/>
  <c r="O550" i="1"/>
  <c r="A551" i="1"/>
  <c r="D551" i="1" s="1"/>
  <c r="E550" i="1"/>
  <c r="F551" i="1" s="1"/>
  <c r="Q549" i="1"/>
  <c r="C550" i="1" s="1"/>
  <c r="T549" i="1"/>
  <c r="P543" i="1"/>
  <c r="B543" i="1" s="1"/>
  <c r="K544" i="1"/>
  <c r="L544" i="1" s="1"/>
  <c r="M544" i="1" s="1"/>
  <c r="N544" i="1" s="1"/>
  <c r="J545" i="1"/>
  <c r="G551" i="1" l="1"/>
  <c r="A552" i="1"/>
  <c r="D552" i="1" s="1"/>
  <c r="E551" i="1"/>
  <c r="F552" i="1" s="1"/>
  <c r="O551" i="1"/>
  <c r="Q550" i="1"/>
  <c r="C551" i="1" s="1"/>
  <c r="S551" i="1"/>
  <c r="R551" i="1"/>
  <c r="P544" i="1"/>
  <c r="B544" i="1" s="1"/>
  <c r="K545" i="1"/>
  <c r="L545" i="1" s="1"/>
  <c r="M545" i="1" s="1"/>
  <c r="N545" i="1" s="1"/>
  <c r="J546" i="1"/>
  <c r="G552" i="1" l="1"/>
  <c r="H552" i="1" s="1"/>
  <c r="H551" i="1"/>
  <c r="R552" i="1"/>
  <c r="S552" i="1"/>
  <c r="E552" i="1"/>
  <c r="F553" i="1" s="1"/>
  <c r="O552" i="1"/>
  <c r="A553" i="1"/>
  <c r="D553" i="1" s="1"/>
  <c r="Q551" i="1"/>
  <c r="C552" i="1" s="1"/>
  <c r="T551" i="1"/>
  <c r="P545" i="1"/>
  <c r="B545" i="1" s="1"/>
  <c r="K546" i="1"/>
  <c r="L546" i="1" s="1"/>
  <c r="M546" i="1" s="1"/>
  <c r="N546" i="1" s="1"/>
  <c r="J547" i="1"/>
  <c r="G553" i="1" l="1"/>
  <c r="S553" i="1"/>
  <c r="R553" i="1"/>
  <c r="O553" i="1"/>
  <c r="E553" i="1"/>
  <c r="F554" i="1" s="1"/>
  <c r="A554" i="1"/>
  <c r="D554" i="1" s="1"/>
  <c r="Q552" i="1"/>
  <c r="C553" i="1" s="1"/>
  <c r="T552" i="1"/>
  <c r="P546" i="1"/>
  <c r="B546" i="1" s="1"/>
  <c r="K547" i="1"/>
  <c r="L547" i="1" s="1"/>
  <c r="M547" i="1" s="1"/>
  <c r="N547" i="1" s="1"/>
  <c r="J548" i="1"/>
  <c r="G554" i="1" l="1"/>
  <c r="H554" i="1" s="1"/>
  <c r="H553" i="1"/>
  <c r="S554" i="1"/>
  <c r="R554" i="1"/>
  <c r="Q553" i="1"/>
  <c r="C554" i="1" s="1"/>
  <c r="T553" i="1"/>
  <c r="A555" i="1"/>
  <c r="D555" i="1" s="1"/>
  <c r="E554" i="1"/>
  <c r="F555" i="1" s="1"/>
  <c r="O554" i="1"/>
  <c r="P547" i="1"/>
  <c r="B547" i="1" s="1"/>
  <c r="K548" i="1"/>
  <c r="L548" i="1" s="1"/>
  <c r="M548" i="1" s="1"/>
  <c r="N548" i="1" s="1"/>
  <c r="J549" i="1"/>
  <c r="G555" i="1" l="1"/>
  <c r="H555" i="1" s="1"/>
  <c r="Q554" i="1"/>
  <c r="C555" i="1" s="1"/>
  <c r="T554" i="1"/>
  <c r="R555" i="1"/>
  <c r="S555" i="1"/>
  <c r="E555" i="1"/>
  <c r="F556" i="1" s="1"/>
  <c r="O555" i="1"/>
  <c r="A556" i="1"/>
  <c r="D556" i="1" s="1"/>
  <c r="P548" i="1"/>
  <c r="B548" i="1" s="1"/>
  <c r="K549" i="1"/>
  <c r="L549" i="1" s="1"/>
  <c r="M549" i="1" s="1"/>
  <c r="N549" i="1" s="1"/>
  <c r="J550" i="1"/>
  <c r="G556" i="1" l="1"/>
  <c r="H556" i="1" s="1"/>
  <c r="Q555" i="1"/>
  <c r="C556" i="1" s="1"/>
  <c r="T555" i="1"/>
  <c r="S556" i="1"/>
  <c r="A557" i="1"/>
  <c r="D557" i="1" s="1"/>
  <c r="E556" i="1"/>
  <c r="F557" i="1" s="1"/>
  <c r="O556" i="1"/>
  <c r="R556" i="1"/>
  <c r="P549" i="1"/>
  <c r="B549" i="1" s="1"/>
  <c r="K550" i="1"/>
  <c r="L550" i="1" s="1"/>
  <c r="M550" i="1" s="1"/>
  <c r="N550" i="1" s="1"/>
  <c r="J551" i="1"/>
  <c r="G557" i="1" l="1"/>
  <c r="H557" i="1" s="1"/>
  <c r="A558" i="1"/>
  <c r="D558" i="1" s="1"/>
  <c r="E557" i="1"/>
  <c r="F558" i="1" s="1"/>
  <c r="O557" i="1"/>
  <c r="T556" i="1"/>
  <c r="Q556" i="1"/>
  <c r="C557" i="1" s="1"/>
  <c r="S557" i="1"/>
  <c r="R557" i="1"/>
  <c r="P550" i="1"/>
  <c r="K551" i="1"/>
  <c r="L551" i="1" s="1"/>
  <c r="M551" i="1" s="1"/>
  <c r="N551" i="1" s="1"/>
  <c r="J552" i="1"/>
  <c r="T550" i="1" l="1"/>
  <c r="B550" i="1"/>
  <c r="G558" i="1"/>
  <c r="H558" i="1" s="1"/>
  <c r="S558" i="1"/>
  <c r="R558" i="1"/>
  <c r="O558" i="1"/>
  <c r="S559" i="1" s="1"/>
  <c r="A559" i="1"/>
  <c r="D559" i="1" s="1"/>
  <c r="E558" i="1"/>
  <c r="F559" i="1" s="1"/>
  <c r="Q557" i="1"/>
  <c r="C558" i="1" s="1"/>
  <c r="T557" i="1"/>
  <c r="P551" i="1"/>
  <c r="B551" i="1" s="1"/>
  <c r="K552" i="1"/>
  <c r="L552" i="1" s="1"/>
  <c r="M552" i="1" s="1"/>
  <c r="N552" i="1" s="1"/>
  <c r="J553" i="1"/>
  <c r="G559" i="1" l="1"/>
  <c r="Q558" i="1"/>
  <c r="C559" i="1" s="1"/>
  <c r="R559" i="1"/>
  <c r="O559" i="1"/>
  <c r="A560" i="1"/>
  <c r="D560" i="1" s="1"/>
  <c r="E559" i="1"/>
  <c r="F560" i="1" s="1"/>
  <c r="P552" i="1"/>
  <c r="B552" i="1" s="1"/>
  <c r="K553" i="1"/>
  <c r="L553" i="1" s="1"/>
  <c r="M553" i="1" s="1"/>
  <c r="N553" i="1" s="1"/>
  <c r="J554" i="1"/>
  <c r="G560" i="1" l="1"/>
  <c r="H560" i="1" s="1"/>
  <c r="H559" i="1"/>
  <c r="R560" i="1"/>
  <c r="A561" i="1"/>
  <c r="D561" i="1" s="1"/>
  <c r="E560" i="1"/>
  <c r="F561" i="1" s="1"/>
  <c r="O560" i="1"/>
  <c r="Q559" i="1"/>
  <c r="C560" i="1" s="1"/>
  <c r="T559" i="1"/>
  <c r="S560" i="1"/>
  <c r="P553" i="1"/>
  <c r="B553" i="1" s="1"/>
  <c r="K554" i="1"/>
  <c r="L554" i="1" s="1"/>
  <c r="M554" i="1" s="1"/>
  <c r="N554" i="1" s="1"/>
  <c r="J555" i="1"/>
  <c r="R561" i="1" l="1"/>
  <c r="G561" i="1"/>
  <c r="S561" i="1"/>
  <c r="O561" i="1"/>
  <c r="A562" i="1"/>
  <c r="D562" i="1" s="1"/>
  <c r="E561" i="1"/>
  <c r="F562" i="1" s="1"/>
  <c r="Q560" i="1"/>
  <c r="C561" i="1" s="1"/>
  <c r="P554" i="1"/>
  <c r="B554" i="1" s="1"/>
  <c r="K555" i="1"/>
  <c r="L555" i="1" s="1"/>
  <c r="M555" i="1" s="1"/>
  <c r="N555" i="1" s="1"/>
  <c r="J556" i="1"/>
  <c r="G562" i="1" l="1"/>
  <c r="H561" i="1"/>
  <c r="S562" i="1"/>
  <c r="R562" i="1"/>
  <c r="E562" i="1"/>
  <c r="F563" i="1" s="1"/>
  <c r="O562" i="1"/>
  <c r="A563" i="1"/>
  <c r="D563" i="1" s="1"/>
  <c r="T561" i="1"/>
  <c r="Q561" i="1"/>
  <c r="C562" i="1" s="1"/>
  <c r="P555" i="1"/>
  <c r="B555" i="1" s="1"/>
  <c r="K556" i="1"/>
  <c r="L556" i="1" s="1"/>
  <c r="M556" i="1" s="1"/>
  <c r="N556" i="1" s="1"/>
  <c r="J557" i="1"/>
  <c r="S563" i="1" l="1"/>
  <c r="G563" i="1"/>
  <c r="H563" i="1" s="1"/>
  <c r="H562" i="1"/>
  <c r="R563" i="1"/>
  <c r="E563" i="1"/>
  <c r="F564" i="1" s="1"/>
  <c r="O563" i="1"/>
  <c r="A564" i="1"/>
  <c r="D564" i="1" s="1"/>
  <c r="Q562" i="1"/>
  <c r="C563" i="1" s="1"/>
  <c r="T562" i="1"/>
  <c r="P556" i="1"/>
  <c r="B556" i="1" s="1"/>
  <c r="K557" i="1"/>
  <c r="L557" i="1" s="1"/>
  <c r="M557" i="1" s="1"/>
  <c r="N557" i="1" s="1"/>
  <c r="J558" i="1"/>
  <c r="G564" i="1" l="1"/>
  <c r="H564" i="1" s="1"/>
  <c r="R564" i="1"/>
  <c r="Q563" i="1"/>
  <c r="C564" i="1" s="1"/>
  <c r="T563" i="1"/>
  <c r="S564" i="1"/>
  <c r="A565" i="1"/>
  <c r="D565" i="1" s="1"/>
  <c r="E564" i="1"/>
  <c r="F565" i="1" s="1"/>
  <c r="O564" i="1"/>
  <c r="P557" i="1"/>
  <c r="B557" i="1" s="1"/>
  <c r="K558" i="1"/>
  <c r="L558" i="1" s="1"/>
  <c r="M558" i="1" s="1"/>
  <c r="N558" i="1" s="1"/>
  <c r="J559" i="1"/>
  <c r="G565" i="1" l="1"/>
  <c r="S565" i="1"/>
  <c r="A566" i="1"/>
  <c r="D566" i="1" s="1"/>
  <c r="E565" i="1"/>
  <c r="F566" i="1" s="1"/>
  <c r="O565" i="1"/>
  <c r="T564" i="1"/>
  <c r="Q564" i="1"/>
  <c r="C565" i="1" s="1"/>
  <c r="R565" i="1"/>
  <c r="P558" i="1"/>
  <c r="B558" i="1" s="1"/>
  <c r="K559" i="1"/>
  <c r="L559" i="1" s="1"/>
  <c r="M559" i="1" s="1"/>
  <c r="N559" i="1" s="1"/>
  <c r="J560" i="1"/>
  <c r="G566" i="1" l="1"/>
  <c r="H566" i="1" s="1"/>
  <c r="H565" i="1"/>
  <c r="Q565" i="1"/>
  <c r="C566" i="1" s="1"/>
  <c r="T565" i="1"/>
  <c r="R566" i="1"/>
  <c r="S566" i="1"/>
  <c r="O566" i="1"/>
  <c r="A567" i="1"/>
  <c r="D567" i="1" s="1"/>
  <c r="E566" i="1"/>
  <c r="F567" i="1" s="1"/>
  <c r="P559" i="1"/>
  <c r="B559" i="1" s="1"/>
  <c r="T558" i="1"/>
  <c r="K560" i="1"/>
  <c r="L560" i="1" s="1"/>
  <c r="M560" i="1" s="1"/>
  <c r="N560" i="1" s="1"/>
  <c r="J561" i="1"/>
  <c r="G567" i="1" l="1"/>
  <c r="S567" i="1"/>
  <c r="A568" i="1"/>
  <c r="D568" i="1" s="1"/>
  <c r="E567" i="1"/>
  <c r="F568" i="1" s="1"/>
  <c r="O567" i="1"/>
  <c r="R567" i="1"/>
  <c r="Q566" i="1"/>
  <c r="C567" i="1" s="1"/>
  <c r="T566" i="1"/>
  <c r="P560" i="1"/>
  <c r="K561" i="1"/>
  <c r="L561" i="1" s="1"/>
  <c r="M561" i="1" s="1"/>
  <c r="N561" i="1" s="1"/>
  <c r="J562" i="1"/>
  <c r="T560" i="1" l="1"/>
  <c r="B560" i="1"/>
  <c r="G568" i="1"/>
  <c r="H568" i="1" s="1"/>
  <c r="H567" i="1"/>
  <c r="Q567" i="1"/>
  <c r="C568" i="1" s="1"/>
  <c r="T567" i="1"/>
  <c r="S568" i="1"/>
  <c r="R568" i="1"/>
  <c r="O568" i="1"/>
  <c r="A569" i="1"/>
  <c r="D569" i="1" s="1"/>
  <c r="E568" i="1"/>
  <c r="F569" i="1" s="1"/>
  <c r="P561" i="1"/>
  <c r="B561" i="1" s="1"/>
  <c r="K562" i="1"/>
  <c r="L562" i="1" s="1"/>
  <c r="M562" i="1" s="1"/>
  <c r="N562" i="1" s="1"/>
  <c r="J563" i="1"/>
  <c r="G569" i="1" l="1"/>
  <c r="Q568" i="1"/>
  <c r="C569" i="1" s="1"/>
  <c r="T568" i="1"/>
  <c r="S569" i="1"/>
  <c r="R569" i="1"/>
  <c r="A570" i="1"/>
  <c r="D570" i="1" s="1"/>
  <c r="E569" i="1"/>
  <c r="F570" i="1" s="1"/>
  <c r="O569" i="1"/>
  <c r="P562" i="1"/>
  <c r="B562" i="1" s="1"/>
  <c r="K563" i="1"/>
  <c r="L563" i="1" s="1"/>
  <c r="M563" i="1" s="1"/>
  <c r="N563" i="1" s="1"/>
  <c r="J564" i="1"/>
  <c r="G570" i="1" l="1"/>
  <c r="H570" i="1" s="1"/>
  <c r="H569" i="1"/>
  <c r="A571" i="1"/>
  <c r="D571" i="1" s="1"/>
  <c r="E570" i="1"/>
  <c r="F571" i="1" s="1"/>
  <c r="O570" i="1"/>
  <c r="S570" i="1"/>
  <c r="Q569" i="1"/>
  <c r="C570" i="1" s="1"/>
  <c r="T569" i="1"/>
  <c r="R570" i="1"/>
  <c r="P563" i="1"/>
  <c r="B563" i="1" s="1"/>
  <c r="K564" i="1"/>
  <c r="L564" i="1" s="1"/>
  <c r="M564" i="1" s="1"/>
  <c r="N564" i="1" s="1"/>
  <c r="J565" i="1"/>
  <c r="G571" i="1" l="1"/>
  <c r="H571" i="1" s="1"/>
  <c r="S571" i="1"/>
  <c r="Q570" i="1"/>
  <c r="C571" i="1" s="1"/>
  <c r="T570" i="1"/>
  <c r="R571" i="1"/>
  <c r="A572" i="1"/>
  <c r="D572" i="1" s="1"/>
  <c r="E571" i="1"/>
  <c r="F572" i="1" s="1"/>
  <c r="O571" i="1"/>
  <c r="P564" i="1"/>
  <c r="B564" i="1" s="1"/>
  <c r="K565" i="1"/>
  <c r="L565" i="1" s="1"/>
  <c r="M565" i="1" s="1"/>
  <c r="N565" i="1" s="1"/>
  <c r="J566" i="1"/>
  <c r="G572" i="1" l="1"/>
  <c r="H572" i="1" s="1"/>
  <c r="E572" i="1"/>
  <c r="F573" i="1" s="1"/>
  <c r="O572" i="1"/>
  <c r="A573" i="1"/>
  <c r="D573" i="1" s="1"/>
  <c r="T571" i="1"/>
  <c r="Q571" i="1"/>
  <c r="C572" i="1" s="1"/>
  <c r="R572" i="1"/>
  <c r="S572" i="1"/>
  <c r="P565" i="1"/>
  <c r="B565" i="1" s="1"/>
  <c r="K566" i="1"/>
  <c r="L566" i="1" s="1"/>
  <c r="M566" i="1" s="1"/>
  <c r="N566" i="1" s="1"/>
  <c r="J567" i="1"/>
  <c r="G573" i="1" l="1"/>
  <c r="H573" i="1" s="1"/>
  <c r="S573" i="1"/>
  <c r="R573" i="1"/>
  <c r="O573" i="1"/>
  <c r="E573" i="1"/>
  <c r="F574" i="1" s="1"/>
  <c r="A574" i="1"/>
  <c r="D574" i="1" s="1"/>
  <c r="Q572" i="1"/>
  <c r="C573" i="1" s="1"/>
  <c r="T572" i="1"/>
  <c r="P566" i="1"/>
  <c r="B566" i="1" s="1"/>
  <c r="K567" i="1"/>
  <c r="L567" i="1" s="1"/>
  <c r="M567" i="1" s="1"/>
  <c r="N567" i="1" s="1"/>
  <c r="J568" i="1"/>
  <c r="R574" i="1" l="1"/>
  <c r="G574" i="1"/>
  <c r="Q573" i="1"/>
  <c r="C574" i="1" s="1"/>
  <c r="T573" i="1"/>
  <c r="S574" i="1"/>
  <c r="A575" i="1"/>
  <c r="D575" i="1" s="1"/>
  <c r="O574" i="1"/>
  <c r="R575" i="1" s="1"/>
  <c r="E574" i="1"/>
  <c r="F575" i="1" s="1"/>
  <c r="P567" i="1"/>
  <c r="B567" i="1" s="1"/>
  <c r="K568" i="1"/>
  <c r="L568" i="1" s="1"/>
  <c r="M568" i="1" s="1"/>
  <c r="N568" i="1" s="1"/>
  <c r="J569" i="1"/>
  <c r="G575" i="1" l="1"/>
  <c r="H575" i="1" s="1"/>
  <c r="H574" i="1"/>
  <c r="Q574" i="1"/>
  <c r="C575" i="1" s="1"/>
  <c r="T574" i="1"/>
  <c r="O575" i="1"/>
  <c r="A576" i="1"/>
  <c r="D576" i="1" s="1"/>
  <c r="E575" i="1"/>
  <c r="F576" i="1" s="1"/>
  <c r="S575" i="1"/>
  <c r="P568" i="1"/>
  <c r="B568" i="1" s="1"/>
  <c r="K569" i="1"/>
  <c r="L569" i="1" s="1"/>
  <c r="M569" i="1" s="1"/>
  <c r="N569" i="1" s="1"/>
  <c r="J570" i="1"/>
  <c r="G576" i="1" l="1"/>
  <c r="S576" i="1"/>
  <c r="O576" i="1"/>
  <c r="A577" i="1"/>
  <c r="D577" i="1" s="1"/>
  <c r="E576" i="1"/>
  <c r="F577" i="1" s="1"/>
  <c r="Q575" i="1"/>
  <c r="C576" i="1" s="1"/>
  <c r="T575" i="1"/>
  <c r="R576" i="1"/>
  <c r="P569" i="1"/>
  <c r="B569" i="1" s="1"/>
  <c r="K570" i="1"/>
  <c r="L570" i="1" s="1"/>
  <c r="M570" i="1" s="1"/>
  <c r="N570" i="1" s="1"/>
  <c r="J571" i="1"/>
  <c r="G577" i="1" l="1"/>
  <c r="H576" i="1"/>
  <c r="R577" i="1"/>
  <c r="Q576" i="1"/>
  <c r="C577" i="1" s="1"/>
  <c r="T576" i="1"/>
  <c r="A578" i="1"/>
  <c r="D578" i="1" s="1"/>
  <c r="E577" i="1"/>
  <c r="F578" i="1" s="1"/>
  <c r="O577" i="1"/>
  <c r="S577" i="1"/>
  <c r="P570" i="1"/>
  <c r="B570" i="1" s="1"/>
  <c r="K571" i="1"/>
  <c r="L571" i="1" s="1"/>
  <c r="M571" i="1" s="1"/>
  <c r="N571" i="1" s="1"/>
  <c r="J572" i="1"/>
  <c r="G578" i="1" l="1"/>
  <c r="H578" i="1" s="1"/>
  <c r="H577" i="1"/>
  <c r="T577" i="1"/>
  <c r="Q577" i="1"/>
  <c r="C578" i="1" s="1"/>
  <c r="R578" i="1"/>
  <c r="S578" i="1"/>
  <c r="A579" i="1"/>
  <c r="D579" i="1" s="1"/>
  <c r="E578" i="1"/>
  <c r="F579" i="1" s="1"/>
  <c r="O578" i="1"/>
  <c r="P571" i="1"/>
  <c r="B571" i="1" s="1"/>
  <c r="K572" i="1"/>
  <c r="L572" i="1" s="1"/>
  <c r="M572" i="1" s="1"/>
  <c r="N572" i="1" s="1"/>
  <c r="J573" i="1"/>
  <c r="G579" i="1" l="1"/>
  <c r="H579" i="1" s="1"/>
  <c r="Q578" i="1"/>
  <c r="C579" i="1" s="1"/>
  <c r="T578" i="1"/>
  <c r="O579" i="1"/>
  <c r="A580" i="1"/>
  <c r="D580" i="1" s="1"/>
  <c r="E579" i="1"/>
  <c r="F580" i="1" s="1"/>
  <c r="R579" i="1"/>
  <c r="S579" i="1"/>
  <c r="P572" i="1"/>
  <c r="B572" i="1" s="1"/>
  <c r="K573" i="1"/>
  <c r="L573" i="1" s="1"/>
  <c r="M573" i="1" s="1"/>
  <c r="N573" i="1" s="1"/>
  <c r="J574" i="1"/>
  <c r="G580" i="1" l="1"/>
  <c r="H580" i="1" s="1"/>
  <c r="R580" i="1"/>
  <c r="S580" i="1"/>
  <c r="A581" i="1"/>
  <c r="D581" i="1" s="1"/>
  <c r="E580" i="1"/>
  <c r="F581" i="1" s="1"/>
  <c r="O580" i="1"/>
  <c r="Q579" i="1"/>
  <c r="C580" i="1" s="1"/>
  <c r="T579" i="1"/>
  <c r="P573" i="1"/>
  <c r="B573" i="1" s="1"/>
  <c r="K574" i="1"/>
  <c r="L574" i="1" s="1"/>
  <c r="M574" i="1" s="1"/>
  <c r="N574" i="1" s="1"/>
  <c r="J575" i="1"/>
  <c r="R581" i="1" l="1"/>
  <c r="G581" i="1"/>
  <c r="S581" i="1"/>
  <c r="A582" i="1"/>
  <c r="D582" i="1" s="1"/>
  <c r="E581" i="1"/>
  <c r="F582" i="1" s="1"/>
  <c r="O581" i="1"/>
  <c r="R582" i="1" s="1"/>
  <c r="T580" i="1"/>
  <c r="Q580" i="1"/>
  <c r="C581" i="1" s="1"/>
  <c r="P574" i="1"/>
  <c r="B574" i="1" s="1"/>
  <c r="K575" i="1"/>
  <c r="L575" i="1" s="1"/>
  <c r="M575" i="1" s="1"/>
  <c r="N575" i="1" s="1"/>
  <c r="J576" i="1"/>
  <c r="G582" i="1" l="1"/>
  <c r="H581" i="1"/>
  <c r="S582" i="1"/>
  <c r="A583" i="1"/>
  <c r="D583" i="1" s="1"/>
  <c r="E582" i="1"/>
  <c r="F583" i="1" s="1"/>
  <c r="O582" i="1"/>
  <c r="R583" i="1" s="1"/>
  <c r="Q581" i="1"/>
  <c r="C582" i="1" s="1"/>
  <c r="T581" i="1"/>
  <c r="P575" i="1"/>
  <c r="B575" i="1" s="1"/>
  <c r="K576" i="1"/>
  <c r="L576" i="1" s="1"/>
  <c r="M576" i="1" s="1"/>
  <c r="N576" i="1" s="1"/>
  <c r="J577" i="1"/>
  <c r="G583" i="1" l="1"/>
  <c r="H582" i="1"/>
  <c r="S583" i="1"/>
  <c r="A584" i="1"/>
  <c r="D584" i="1" s="1"/>
  <c r="E583" i="1"/>
  <c r="F584" i="1" s="1"/>
  <c r="O583" i="1"/>
  <c r="Q582" i="1"/>
  <c r="C583" i="1" s="1"/>
  <c r="T582" i="1"/>
  <c r="P576" i="1"/>
  <c r="B576" i="1" s="1"/>
  <c r="K577" i="1"/>
  <c r="L577" i="1" s="1"/>
  <c r="M577" i="1" s="1"/>
  <c r="N577" i="1" s="1"/>
  <c r="J578" i="1"/>
  <c r="G584" i="1" l="1"/>
  <c r="H583" i="1"/>
  <c r="Q583" i="1"/>
  <c r="C584" i="1" s="1"/>
  <c r="T583" i="1"/>
  <c r="S584" i="1"/>
  <c r="R584" i="1"/>
  <c r="E584" i="1"/>
  <c r="F585" i="1" s="1"/>
  <c r="A585" i="1"/>
  <c r="D585" i="1" s="1"/>
  <c r="O584" i="1"/>
  <c r="P577" i="1"/>
  <c r="B577" i="1" s="1"/>
  <c r="K578" i="1"/>
  <c r="L578" i="1" s="1"/>
  <c r="M578" i="1" s="1"/>
  <c r="N578" i="1" s="1"/>
  <c r="J579" i="1"/>
  <c r="G585" i="1" l="1"/>
  <c r="H584" i="1"/>
  <c r="Q584" i="1"/>
  <c r="C585" i="1" s="1"/>
  <c r="T584" i="1"/>
  <c r="E585" i="1"/>
  <c r="F586" i="1" s="1"/>
  <c r="O585" i="1"/>
  <c r="A586" i="1"/>
  <c r="D586" i="1" s="1"/>
  <c r="R585" i="1"/>
  <c r="S585" i="1"/>
  <c r="P578" i="1"/>
  <c r="B578" i="1" s="1"/>
  <c r="K579" i="1"/>
  <c r="L579" i="1" s="1"/>
  <c r="M579" i="1" s="1"/>
  <c r="N579" i="1" s="1"/>
  <c r="J580" i="1"/>
  <c r="S586" i="1" l="1"/>
  <c r="G586" i="1"/>
  <c r="H585" i="1"/>
  <c r="R586" i="1"/>
  <c r="O586" i="1"/>
  <c r="A587" i="1"/>
  <c r="D587" i="1" s="1"/>
  <c r="E586" i="1"/>
  <c r="F587" i="1" s="1"/>
  <c r="Q585" i="1"/>
  <c r="C586" i="1" s="1"/>
  <c r="T585" i="1"/>
  <c r="P579" i="1"/>
  <c r="B579" i="1" s="1"/>
  <c r="K580" i="1"/>
  <c r="L580" i="1" s="1"/>
  <c r="M580" i="1" s="1"/>
  <c r="N580" i="1" s="1"/>
  <c r="J581" i="1"/>
  <c r="G587" i="1" l="1"/>
  <c r="H587" i="1" s="1"/>
  <c r="H586" i="1"/>
  <c r="Q586" i="1"/>
  <c r="C587" i="1" s="1"/>
  <c r="T586" i="1"/>
  <c r="R587" i="1"/>
  <c r="A588" i="1"/>
  <c r="D588" i="1" s="1"/>
  <c r="O587" i="1"/>
  <c r="E587" i="1"/>
  <c r="F588" i="1" s="1"/>
  <c r="S587" i="1"/>
  <c r="P580" i="1"/>
  <c r="B580" i="1" s="1"/>
  <c r="K581" i="1"/>
  <c r="L581" i="1" s="1"/>
  <c r="M581" i="1" s="1"/>
  <c r="N581" i="1" s="1"/>
  <c r="J582" i="1"/>
  <c r="G588" i="1" l="1"/>
  <c r="Q587" i="1"/>
  <c r="C588" i="1" s="1"/>
  <c r="T587" i="1"/>
  <c r="R588" i="1"/>
  <c r="A589" i="1"/>
  <c r="D589" i="1" s="1"/>
  <c r="E588" i="1"/>
  <c r="F589" i="1" s="1"/>
  <c r="O588" i="1"/>
  <c r="S588" i="1"/>
  <c r="P581" i="1"/>
  <c r="B581" i="1" s="1"/>
  <c r="K582" i="1"/>
  <c r="L582" i="1" s="1"/>
  <c r="M582" i="1" s="1"/>
  <c r="N582" i="1" s="1"/>
  <c r="J583" i="1"/>
  <c r="G589" i="1" l="1"/>
  <c r="H588" i="1"/>
  <c r="S589" i="1"/>
  <c r="O589" i="1"/>
  <c r="A590" i="1"/>
  <c r="D590" i="1" s="1"/>
  <c r="E589" i="1"/>
  <c r="F590" i="1" s="1"/>
  <c r="Q588" i="1"/>
  <c r="C589" i="1" s="1"/>
  <c r="T588" i="1"/>
  <c r="R589" i="1"/>
  <c r="P582" i="1"/>
  <c r="B582" i="1" s="1"/>
  <c r="K583" i="1"/>
  <c r="L583" i="1" s="1"/>
  <c r="M583" i="1" s="1"/>
  <c r="N583" i="1" s="1"/>
  <c r="J584" i="1"/>
  <c r="G590" i="1" l="1"/>
  <c r="H590" i="1" s="1"/>
  <c r="H589" i="1"/>
  <c r="R590" i="1"/>
  <c r="Q589" i="1"/>
  <c r="C590" i="1" s="1"/>
  <c r="T589" i="1"/>
  <c r="S590" i="1"/>
  <c r="A591" i="1"/>
  <c r="D591" i="1" s="1"/>
  <c r="O590" i="1"/>
  <c r="E590" i="1"/>
  <c r="F591" i="1" s="1"/>
  <c r="P583" i="1"/>
  <c r="B583" i="1" s="1"/>
  <c r="K584" i="1"/>
  <c r="L584" i="1" s="1"/>
  <c r="M584" i="1" s="1"/>
  <c r="N584" i="1" s="1"/>
  <c r="J585" i="1"/>
  <c r="G591" i="1" l="1"/>
  <c r="S591" i="1"/>
  <c r="Q590" i="1"/>
  <c r="C591" i="1" s="1"/>
  <c r="T590" i="1"/>
  <c r="R591" i="1"/>
  <c r="O591" i="1"/>
  <c r="E591" i="1"/>
  <c r="F592" i="1" s="1"/>
  <c r="A592" i="1"/>
  <c r="D592" i="1" s="1"/>
  <c r="P584" i="1"/>
  <c r="B584" i="1" s="1"/>
  <c r="K585" i="1"/>
  <c r="L585" i="1" s="1"/>
  <c r="M585" i="1" s="1"/>
  <c r="N585" i="1" s="1"/>
  <c r="J586" i="1"/>
  <c r="G592" i="1" l="1"/>
  <c r="H591" i="1"/>
  <c r="S592" i="1"/>
  <c r="Q591" i="1"/>
  <c r="C592" i="1" s="1"/>
  <c r="T591" i="1"/>
  <c r="A593" i="1"/>
  <c r="D593" i="1" s="1"/>
  <c r="E592" i="1"/>
  <c r="F593" i="1" s="1"/>
  <c r="O592" i="1"/>
  <c r="R592" i="1"/>
  <c r="P585" i="1"/>
  <c r="B585" i="1" s="1"/>
  <c r="K586" i="1"/>
  <c r="L586" i="1" s="1"/>
  <c r="M586" i="1" s="1"/>
  <c r="N586" i="1" s="1"/>
  <c r="J587" i="1"/>
  <c r="G593" i="1" l="1"/>
  <c r="H592" i="1"/>
  <c r="Q592" i="1"/>
  <c r="C593" i="1" s="1"/>
  <c r="T592" i="1"/>
  <c r="S593" i="1"/>
  <c r="R593" i="1"/>
  <c r="A594" i="1"/>
  <c r="D594" i="1" s="1"/>
  <c r="E593" i="1"/>
  <c r="F594" i="1" s="1"/>
  <c r="O593" i="1"/>
  <c r="P586" i="1"/>
  <c r="B586" i="1" s="1"/>
  <c r="K587" i="1"/>
  <c r="L587" i="1" s="1"/>
  <c r="M587" i="1" s="1"/>
  <c r="N587" i="1" s="1"/>
  <c r="J588" i="1"/>
  <c r="G594" i="1" l="1"/>
  <c r="H593" i="1"/>
  <c r="O594" i="1"/>
  <c r="A595" i="1"/>
  <c r="D595" i="1" s="1"/>
  <c r="E594" i="1"/>
  <c r="F595" i="1" s="1"/>
  <c r="Q593" i="1"/>
  <c r="C594" i="1" s="1"/>
  <c r="T593" i="1"/>
  <c r="R594" i="1"/>
  <c r="S594" i="1"/>
  <c r="P587" i="1"/>
  <c r="B587" i="1" s="1"/>
  <c r="K588" i="1"/>
  <c r="L588" i="1" s="1"/>
  <c r="M588" i="1" s="1"/>
  <c r="N588" i="1" s="1"/>
  <c r="J589" i="1"/>
  <c r="G595" i="1" l="1"/>
  <c r="H594" i="1"/>
  <c r="Q594" i="1"/>
  <c r="C595" i="1" s="1"/>
  <c r="T594" i="1"/>
  <c r="S595" i="1"/>
  <c r="R595" i="1"/>
  <c r="O595" i="1"/>
  <c r="A596" i="1"/>
  <c r="D596" i="1" s="1"/>
  <c r="E595" i="1"/>
  <c r="F596" i="1" s="1"/>
  <c r="P588" i="1"/>
  <c r="B588" i="1" s="1"/>
  <c r="K589" i="1"/>
  <c r="L589" i="1" s="1"/>
  <c r="M589" i="1" s="1"/>
  <c r="N589" i="1" s="1"/>
  <c r="J590" i="1"/>
  <c r="G596" i="1" l="1"/>
  <c r="H595" i="1"/>
  <c r="Q595" i="1"/>
  <c r="C596" i="1" s="1"/>
  <c r="T595" i="1"/>
  <c r="S596" i="1"/>
  <c r="R596" i="1"/>
  <c r="O596" i="1"/>
  <c r="E596" i="1"/>
  <c r="F597" i="1" s="1"/>
  <c r="A597" i="1"/>
  <c r="D597" i="1" s="1"/>
  <c r="P589" i="1"/>
  <c r="B589" i="1" s="1"/>
  <c r="K590" i="1"/>
  <c r="L590" i="1" s="1"/>
  <c r="M590" i="1" s="1"/>
  <c r="N590" i="1" s="1"/>
  <c r="J591" i="1"/>
  <c r="G597" i="1" l="1"/>
  <c r="H597" i="1" s="1"/>
  <c r="H596" i="1"/>
  <c r="R597" i="1"/>
  <c r="S597" i="1"/>
  <c r="A598" i="1"/>
  <c r="D598" i="1" s="1"/>
  <c r="E597" i="1"/>
  <c r="F598" i="1" s="1"/>
  <c r="O597" i="1"/>
  <c r="Q596" i="1"/>
  <c r="C597" i="1" s="1"/>
  <c r="T596" i="1"/>
  <c r="P590" i="1"/>
  <c r="B590" i="1" s="1"/>
  <c r="K591" i="1"/>
  <c r="L591" i="1" s="1"/>
  <c r="M591" i="1" s="1"/>
  <c r="N591" i="1" s="1"/>
  <c r="J592" i="1"/>
  <c r="R598" i="1" l="1"/>
  <c r="G598" i="1"/>
  <c r="A599" i="1"/>
  <c r="D599" i="1" s="1"/>
  <c r="E598" i="1"/>
  <c r="F599" i="1" s="1"/>
  <c r="O598" i="1"/>
  <c r="Q597" i="1"/>
  <c r="C598" i="1" s="1"/>
  <c r="T597" i="1"/>
  <c r="S598" i="1"/>
  <c r="P591" i="1"/>
  <c r="B591" i="1" s="1"/>
  <c r="K592" i="1"/>
  <c r="L592" i="1" s="1"/>
  <c r="M592" i="1" s="1"/>
  <c r="N592" i="1" s="1"/>
  <c r="J593" i="1"/>
  <c r="G599" i="1" l="1"/>
  <c r="H598" i="1"/>
  <c r="S599" i="1"/>
  <c r="Q598" i="1"/>
  <c r="C599" i="1" s="1"/>
  <c r="T598" i="1"/>
  <c r="O599" i="1"/>
  <c r="A600" i="1"/>
  <c r="D600" i="1" s="1"/>
  <c r="E599" i="1"/>
  <c r="F600" i="1" s="1"/>
  <c r="R599" i="1"/>
  <c r="P592" i="1"/>
  <c r="B592" i="1" s="1"/>
  <c r="K593" i="1"/>
  <c r="L593" i="1" s="1"/>
  <c r="M593" i="1" s="1"/>
  <c r="N593" i="1" s="1"/>
  <c r="J594" i="1"/>
  <c r="S600" i="1" l="1"/>
  <c r="G600" i="1"/>
  <c r="H600" i="1" s="1"/>
  <c r="H599" i="1"/>
  <c r="R600" i="1"/>
  <c r="A601" i="1"/>
  <c r="D601" i="1" s="1"/>
  <c r="E600" i="1"/>
  <c r="F601" i="1" s="1"/>
  <c r="O600" i="1"/>
  <c r="Q599" i="1"/>
  <c r="C600" i="1" s="1"/>
  <c r="T599" i="1"/>
  <c r="P593" i="1"/>
  <c r="B593" i="1" s="1"/>
  <c r="K594" i="1"/>
  <c r="L594" i="1" s="1"/>
  <c r="M594" i="1" s="1"/>
  <c r="N594" i="1" s="1"/>
  <c r="J595" i="1"/>
  <c r="R601" i="1" l="1"/>
  <c r="G601" i="1"/>
  <c r="O601" i="1"/>
  <c r="A602" i="1"/>
  <c r="D602" i="1" s="1"/>
  <c r="E601" i="1"/>
  <c r="F602" i="1" s="1"/>
  <c r="Q600" i="1"/>
  <c r="C601" i="1" s="1"/>
  <c r="T600" i="1"/>
  <c r="S601" i="1"/>
  <c r="P594" i="1"/>
  <c r="B594" i="1" s="1"/>
  <c r="K595" i="1"/>
  <c r="L595" i="1" s="1"/>
  <c r="M595" i="1" s="1"/>
  <c r="N595" i="1" s="1"/>
  <c r="J596" i="1"/>
  <c r="G602" i="1" l="1"/>
  <c r="H601" i="1"/>
  <c r="T601" i="1"/>
  <c r="Q601" i="1"/>
  <c r="C602" i="1" s="1"/>
  <c r="R602" i="1"/>
  <c r="E602" i="1"/>
  <c r="F603" i="1" s="1"/>
  <c r="O602" i="1"/>
  <c r="A603" i="1"/>
  <c r="D603" i="1" s="1"/>
  <c r="S602" i="1"/>
  <c r="P595" i="1"/>
  <c r="B595" i="1" s="1"/>
  <c r="K596" i="1"/>
  <c r="L596" i="1" s="1"/>
  <c r="M596" i="1" s="1"/>
  <c r="N596" i="1" s="1"/>
  <c r="J597" i="1"/>
  <c r="G603" i="1" l="1"/>
  <c r="H603" i="1" s="1"/>
  <c r="H602" i="1"/>
  <c r="S603" i="1"/>
  <c r="Q602" i="1"/>
  <c r="C603" i="1" s="1"/>
  <c r="T602" i="1"/>
  <c r="R603" i="1"/>
  <c r="O603" i="1"/>
  <c r="E603" i="1"/>
  <c r="F604" i="1" s="1"/>
  <c r="A604" i="1"/>
  <c r="D604" i="1" s="1"/>
  <c r="P596" i="1"/>
  <c r="B596" i="1" s="1"/>
  <c r="K597" i="1"/>
  <c r="L597" i="1" s="1"/>
  <c r="M597" i="1" s="1"/>
  <c r="N597" i="1" s="1"/>
  <c r="J598" i="1"/>
  <c r="G604" i="1" l="1"/>
  <c r="T603" i="1"/>
  <c r="Q603" i="1"/>
  <c r="C604" i="1" s="1"/>
  <c r="S604" i="1"/>
  <c r="E604" i="1"/>
  <c r="F605" i="1" s="1"/>
  <c r="O604" i="1"/>
  <c r="A605" i="1"/>
  <c r="D605" i="1" s="1"/>
  <c r="R604" i="1"/>
  <c r="P597" i="1"/>
  <c r="B597" i="1" s="1"/>
  <c r="K598" i="1"/>
  <c r="L598" i="1" s="1"/>
  <c r="M598" i="1" s="1"/>
  <c r="N598" i="1" s="1"/>
  <c r="J599" i="1"/>
  <c r="G605" i="1" l="1"/>
  <c r="H605" i="1" s="1"/>
  <c r="H604" i="1"/>
  <c r="T604" i="1"/>
  <c r="Q604" i="1"/>
  <c r="C605" i="1" s="1"/>
  <c r="R605" i="1"/>
  <c r="A606" i="1"/>
  <c r="D606" i="1" s="1"/>
  <c r="E605" i="1"/>
  <c r="F606" i="1" s="1"/>
  <c r="O605" i="1"/>
  <c r="S605" i="1"/>
  <c r="P598" i="1"/>
  <c r="B598" i="1" s="1"/>
  <c r="K599" i="1"/>
  <c r="L599" i="1" s="1"/>
  <c r="M599" i="1" s="1"/>
  <c r="N599" i="1" s="1"/>
  <c r="J600" i="1"/>
  <c r="G606" i="1" l="1"/>
  <c r="S606" i="1"/>
  <c r="T605" i="1"/>
  <c r="Q605" i="1"/>
  <c r="C606" i="1" s="1"/>
  <c r="R606" i="1"/>
  <c r="O606" i="1"/>
  <c r="A607" i="1"/>
  <c r="D607" i="1" s="1"/>
  <c r="E606" i="1"/>
  <c r="F607" i="1" s="1"/>
  <c r="P599" i="1"/>
  <c r="B599" i="1" s="1"/>
  <c r="K600" i="1"/>
  <c r="L600" i="1" s="1"/>
  <c r="M600" i="1" s="1"/>
  <c r="N600" i="1" s="1"/>
  <c r="J601" i="1"/>
  <c r="S607" i="1" l="1"/>
  <c r="G607" i="1"/>
  <c r="H607" i="1" s="1"/>
  <c r="H606" i="1"/>
  <c r="R607" i="1"/>
  <c r="A608" i="1"/>
  <c r="D608" i="1" s="1"/>
  <c r="E607" i="1"/>
  <c r="F608" i="1" s="1"/>
  <c r="O607" i="1"/>
  <c r="Q606" i="1"/>
  <c r="C607" i="1" s="1"/>
  <c r="T606" i="1"/>
  <c r="P600" i="1"/>
  <c r="B600" i="1" s="1"/>
  <c r="K601" i="1"/>
  <c r="L601" i="1" s="1"/>
  <c r="M601" i="1" s="1"/>
  <c r="N601" i="1" s="1"/>
  <c r="J602" i="1"/>
  <c r="R608" i="1" l="1"/>
  <c r="G608" i="1"/>
  <c r="E608" i="1"/>
  <c r="F609" i="1" s="1"/>
  <c r="O608" i="1"/>
  <c r="A609" i="1"/>
  <c r="D609" i="1" s="1"/>
  <c r="T607" i="1"/>
  <c r="Q607" i="1"/>
  <c r="C608" i="1" s="1"/>
  <c r="S608" i="1"/>
  <c r="P601" i="1"/>
  <c r="B601" i="1" s="1"/>
  <c r="K602" i="1"/>
  <c r="L602" i="1" s="1"/>
  <c r="M602" i="1" s="1"/>
  <c r="N602" i="1" s="1"/>
  <c r="J603" i="1"/>
  <c r="G609" i="1" l="1"/>
  <c r="H608" i="1"/>
  <c r="A610" i="1"/>
  <c r="D610" i="1" s="1"/>
  <c r="E609" i="1"/>
  <c r="F610" i="1" s="1"/>
  <c r="O609" i="1"/>
  <c r="T608" i="1"/>
  <c r="Q608" i="1"/>
  <c r="C609" i="1" s="1"/>
  <c r="S609" i="1"/>
  <c r="R609" i="1"/>
  <c r="P602" i="1"/>
  <c r="B602" i="1" s="1"/>
  <c r="K603" i="1"/>
  <c r="L603" i="1" s="1"/>
  <c r="M603" i="1" s="1"/>
  <c r="N603" i="1" s="1"/>
  <c r="J604" i="1"/>
  <c r="G610" i="1" l="1"/>
  <c r="H609" i="1"/>
  <c r="R610" i="1"/>
  <c r="A611" i="1"/>
  <c r="D611" i="1" s="1"/>
  <c r="E610" i="1"/>
  <c r="F611" i="1" s="1"/>
  <c r="O610" i="1"/>
  <c r="T609" i="1"/>
  <c r="Q609" i="1"/>
  <c r="C610" i="1" s="1"/>
  <c r="S610" i="1"/>
  <c r="P603" i="1"/>
  <c r="B603" i="1" s="1"/>
  <c r="K604" i="1"/>
  <c r="L604" i="1" s="1"/>
  <c r="M604" i="1" s="1"/>
  <c r="N604" i="1" s="1"/>
  <c r="J605" i="1"/>
  <c r="R611" i="1" l="1"/>
  <c r="G611" i="1"/>
  <c r="H610" i="1"/>
  <c r="S611" i="1"/>
  <c r="E611" i="1"/>
  <c r="F612" i="1" s="1"/>
  <c r="O611" i="1"/>
  <c r="A612" i="1"/>
  <c r="D612" i="1" s="1"/>
  <c r="T610" i="1"/>
  <c r="Q610" i="1"/>
  <c r="C611" i="1" s="1"/>
  <c r="P604" i="1"/>
  <c r="B604" i="1" s="1"/>
  <c r="K605" i="1"/>
  <c r="L605" i="1" s="1"/>
  <c r="M605" i="1" s="1"/>
  <c r="N605" i="1" s="1"/>
  <c r="J606" i="1"/>
  <c r="S612" i="1" l="1"/>
  <c r="G612" i="1"/>
  <c r="H612" i="1" s="1"/>
  <c r="H611" i="1"/>
  <c r="T611" i="1"/>
  <c r="Q611" i="1"/>
  <c r="C612" i="1" s="1"/>
  <c r="R612" i="1"/>
  <c r="E612" i="1"/>
  <c r="F613" i="1" s="1"/>
  <c r="O612" i="1"/>
  <c r="S613" i="1" s="1"/>
  <c r="A613" i="1"/>
  <c r="D613" i="1" s="1"/>
  <c r="P605" i="1"/>
  <c r="B605" i="1" s="1"/>
  <c r="K606" i="1"/>
  <c r="L606" i="1" s="1"/>
  <c r="M606" i="1" s="1"/>
  <c r="N606" i="1" s="1"/>
  <c r="J607" i="1"/>
  <c r="G613" i="1" l="1"/>
  <c r="O613" i="1"/>
  <c r="E613" i="1"/>
  <c r="F614" i="1" s="1"/>
  <c r="A614" i="1"/>
  <c r="D614" i="1" s="1"/>
  <c r="R613" i="1"/>
  <c r="R614" i="1" s="1"/>
  <c r="T612" i="1"/>
  <c r="Q612" i="1"/>
  <c r="C613" i="1" s="1"/>
  <c r="P606" i="1"/>
  <c r="B606" i="1" s="1"/>
  <c r="K607" i="1"/>
  <c r="L607" i="1" s="1"/>
  <c r="M607" i="1" s="1"/>
  <c r="N607" i="1" s="1"/>
  <c r="J608" i="1"/>
  <c r="G614" i="1" l="1"/>
  <c r="H614" i="1" s="1"/>
  <c r="H613" i="1"/>
  <c r="T613" i="1"/>
  <c r="Q613" i="1"/>
  <c r="C614" i="1" s="1"/>
  <c r="O614" i="1"/>
  <c r="A615" i="1"/>
  <c r="D615" i="1" s="1"/>
  <c r="E614" i="1"/>
  <c r="F615" i="1" s="1"/>
  <c r="S614" i="1"/>
  <c r="P607" i="1"/>
  <c r="B607" i="1" s="1"/>
  <c r="K608" i="1"/>
  <c r="L608" i="1" s="1"/>
  <c r="M608" i="1" s="1"/>
  <c r="N608" i="1" s="1"/>
  <c r="J609" i="1"/>
  <c r="G615" i="1" l="1"/>
  <c r="Q614" i="1"/>
  <c r="C615" i="1" s="1"/>
  <c r="E615" i="1"/>
  <c r="F616" i="1" s="1"/>
  <c r="O615" i="1"/>
  <c r="A616" i="1"/>
  <c r="D616" i="1" s="1"/>
  <c r="R615" i="1"/>
  <c r="S615" i="1"/>
  <c r="P608" i="1"/>
  <c r="B608" i="1" s="1"/>
  <c r="K609" i="1"/>
  <c r="L609" i="1" s="1"/>
  <c r="M609" i="1" s="1"/>
  <c r="N609" i="1" s="1"/>
  <c r="J610" i="1"/>
  <c r="G616" i="1" l="1"/>
  <c r="H616" i="1" s="1"/>
  <c r="H615" i="1"/>
  <c r="R616" i="1"/>
  <c r="S616" i="1"/>
  <c r="E616" i="1"/>
  <c r="F617" i="1" s="1"/>
  <c r="O616" i="1"/>
  <c r="A617" i="1"/>
  <c r="D617" i="1" s="1"/>
  <c r="T615" i="1"/>
  <c r="Q615" i="1"/>
  <c r="C616" i="1" s="1"/>
  <c r="P609" i="1"/>
  <c r="B609" i="1" s="1"/>
  <c r="K610" i="1"/>
  <c r="L610" i="1" s="1"/>
  <c r="M610" i="1" s="1"/>
  <c r="N610" i="1" s="1"/>
  <c r="J611" i="1"/>
  <c r="S617" i="1" l="1"/>
  <c r="G617" i="1"/>
  <c r="R617" i="1"/>
  <c r="T616" i="1"/>
  <c r="Q616" i="1"/>
  <c r="C617" i="1" s="1"/>
  <c r="E617" i="1"/>
  <c r="F618" i="1" s="1"/>
  <c r="A618" i="1"/>
  <c r="D618" i="1" s="1"/>
  <c r="O617" i="1"/>
  <c r="P610" i="1"/>
  <c r="B610" i="1" s="1"/>
  <c r="K611" i="1"/>
  <c r="L611" i="1" s="1"/>
  <c r="M611" i="1" s="1"/>
  <c r="N611" i="1" s="1"/>
  <c r="J612" i="1"/>
  <c r="G618" i="1" l="1"/>
  <c r="H617" i="1"/>
  <c r="E618" i="1"/>
  <c r="F619" i="1" s="1"/>
  <c r="O618" i="1"/>
  <c r="A619" i="1"/>
  <c r="D619" i="1" s="1"/>
  <c r="S618" i="1"/>
  <c r="R618" i="1"/>
  <c r="T617" i="1"/>
  <c r="Q617" i="1"/>
  <c r="C618" i="1" s="1"/>
  <c r="P611" i="1"/>
  <c r="B611" i="1" s="1"/>
  <c r="K612" i="1"/>
  <c r="L612" i="1" s="1"/>
  <c r="M612" i="1" s="1"/>
  <c r="N612" i="1" s="1"/>
  <c r="J613" i="1"/>
  <c r="G619" i="1" l="1"/>
  <c r="H619" i="1" s="1"/>
  <c r="H618" i="1"/>
  <c r="S619" i="1"/>
  <c r="R619" i="1"/>
  <c r="E619" i="1"/>
  <c r="F620" i="1" s="1"/>
  <c r="O619" i="1"/>
  <c r="S620" i="1" s="1"/>
  <c r="A620" i="1"/>
  <c r="D620" i="1" s="1"/>
  <c r="T618" i="1"/>
  <c r="Q618" i="1"/>
  <c r="C619" i="1" s="1"/>
  <c r="P612" i="1"/>
  <c r="B612" i="1" s="1"/>
  <c r="K613" i="1"/>
  <c r="L613" i="1" s="1"/>
  <c r="M613" i="1" s="1"/>
  <c r="N613" i="1" s="1"/>
  <c r="J614" i="1"/>
  <c r="G620" i="1" l="1"/>
  <c r="R620" i="1"/>
  <c r="Q619" i="1"/>
  <c r="C620" i="1" s="1"/>
  <c r="E620" i="1"/>
  <c r="F621" i="1" s="1"/>
  <c r="O620" i="1"/>
  <c r="A621" i="1"/>
  <c r="D621" i="1" s="1"/>
  <c r="P613" i="1"/>
  <c r="B613" i="1" s="1"/>
  <c r="K614" i="1"/>
  <c r="L614" i="1" s="1"/>
  <c r="M614" i="1" s="1"/>
  <c r="N614" i="1" s="1"/>
  <c r="J615" i="1"/>
  <c r="G621" i="1" l="1"/>
  <c r="H620" i="1"/>
  <c r="R621" i="1"/>
  <c r="T620" i="1"/>
  <c r="Q620" i="1"/>
  <c r="C621" i="1" s="1"/>
  <c r="S621" i="1"/>
  <c r="E621" i="1"/>
  <c r="F622" i="1" s="1"/>
  <c r="O621" i="1"/>
  <c r="A622" i="1"/>
  <c r="D622" i="1" s="1"/>
  <c r="P614" i="1"/>
  <c r="K615" i="1"/>
  <c r="L615" i="1" s="1"/>
  <c r="M615" i="1" s="1"/>
  <c r="N615" i="1" s="1"/>
  <c r="J616" i="1"/>
  <c r="T614" i="1" l="1"/>
  <c r="B614" i="1"/>
  <c r="G622" i="1"/>
  <c r="H622" i="1" s="1"/>
  <c r="H621" i="1"/>
  <c r="T621" i="1"/>
  <c r="Q621" i="1"/>
  <c r="C622" i="1" s="1"/>
  <c r="S622" i="1"/>
  <c r="R622" i="1"/>
  <c r="O622" i="1"/>
  <c r="A623" i="1"/>
  <c r="D623" i="1" s="1"/>
  <c r="E622" i="1"/>
  <c r="F623" i="1" s="1"/>
  <c r="P615" i="1"/>
  <c r="B615" i="1" s="1"/>
  <c r="K616" i="1"/>
  <c r="L616" i="1" s="1"/>
  <c r="M616" i="1" s="1"/>
  <c r="N616" i="1" s="1"/>
  <c r="J617" i="1"/>
  <c r="G623" i="1" l="1"/>
  <c r="E623" i="1"/>
  <c r="F624" i="1" s="1"/>
  <c r="O623" i="1"/>
  <c r="A624" i="1"/>
  <c r="D624" i="1" s="1"/>
  <c r="R623" i="1"/>
  <c r="T622" i="1"/>
  <c r="Q622" i="1"/>
  <c r="C623" i="1" s="1"/>
  <c r="S623" i="1"/>
  <c r="P616" i="1"/>
  <c r="B616" i="1" s="1"/>
  <c r="K617" i="1"/>
  <c r="L617" i="1" s="1"/>
  <c r="M617" i="1" s="1"/>
  <c r="N617" i="1" s="1"/>
  <c r="J618" i="1"/>
  <c r="G624" i="1" l="1"/>
  <c r="H623" i="1"/>
  <c r="T623" i="1"/>
  <c r="Q623" i="1"/>
  <c r="C624" i="1" s="1"/>
  <c r="S624" i="1"/>
  <c r="R624" i="1"/>
  <c r="A625" i="1"/>
  <c r="D625" i="1" s="1"/>
  <c r="E624" i="1"/>
  <c r="F625" i="1" s="1"/>
  <c r="O624" i="1"/>
  <c r="P617" i="1"/>
  <c r="B617" i="1" s="1"/>
  <c r="K618" i="1"/>
  <c r="L618" i="1" s="1"/>
  <c r="M618" i="1" s="1"/>
  <c r="N618" i="1" s="1"/>
  <c r="J619" i="1"/>
  <c r="G625" i="1" l="1"/>
  <c r="H625" i="1" s="1"/>
  <c r="H624" i="1"/>
  <c r="T624" i="1"/>
  <c r="Q624" i="1"/>
  <c r="C625" i="1" s="1"/>
  <c r="S625" i="1"/>
  <c r="R625" i="1"/>
  <c r="O625" i="1"/>
  <c r="E625" i="1"/>
  <c r="F626" i="1" s="1"/>
  <c r="A626" i="1"/>
  <c r="D626" i="1" s="1"/>
  <c r="P618" i="1"/>
  <c r="B618" i="1" s="1"/>
  <c r="K619" i="1"/>
  <c r="L619" i="1" s="1"/>
  <c r="M619" i="1" s="1"/>
  <c r="N619" i="1" s="1"/>
  <c r="J620" i="1"/>
  <c r="G626" i="1" l="1"/>
  <c r="S626" i="1"/>
  <c r="T625" i="1"/>
  <c r="Q625" i="1"/>
  <c r="C626" i="1" s="1"/>
  <c r="E626" i="1"/>
  <c r="F627" i="1" s="1"/>
  <c r="O626" i="1"/>
  <c r="A627" i="1"/>
  <c r="D627" i="1" s="1"/>
  <c r="R626" i="1"/>
  <c r="P619" i="1"/>
  <c r="K620" i="1"/>
  <c r="L620" i="1" s="1"/>
  <c r="M620" i="1" s="1"/>
  <c r="N620" i="1" s="1"/>
  <c r="J621" i="1"/>
  <c r="T619" i="1" l="1"/>
  <c r="B619" i="1"/>
  <c r="G627" i="1"/>
  <c r="H627" i="1" s="1"/>
  <c r="H626" i="1"/>
  <c r="R627" i="1"/>
  <c r="A628" i="1"/>
  <c r="D628" i="1" s="1"/>
  <c r="O627" i="1"/>
  <c r="E627" i="1"/>
  <c r="F628" i="1" s="1"/>
  <c r="S627" i="1"/>
  <c r="Q626" i="1"/>
  <c r="C627" i="1" s="1"/>
  <c r="T626" i="1"/>
  <c r="P620" i="1"/>
  <c r="B620" i="1" s="1"/>
  <c r="K621" i="1"/>
  <c r="L621" i="1" s="1"/>
  <c r="M621" i="1" s="1"/>
  <c r="N621" i="1" s="1"/>
  <c r="J622" i="1"/>
  <c r="G628" i="1" l="1"/>
  <c r="S628" i="1"/>
  <c r="R628" i="1"/>
  <c r="T627" i="1"/>
  <c r="Q627" i="1"/>
  <c r="C628" i="1" s="1"/>
  <c r="A629" i="1"/>
  <c r="D629" i="1" s="1"/>
  <c r="E628" i="1"/>
  <c r="F629" i="1" s="1"/>
  <c r="O628" i="1"/>
  <c r="P621" i="1"/>
  <c r="B621" i="1" s="1"/>
  <c r="K622" i="1"/>
  <c r="L622" i="1" s="1"/>
  <c r="M622" i="1" s="1"/>
  <c r="N622" i="1" s="1"/>
  <c r="J623" i="1"/>
  <c r="G629" i="1" l="1"/>
  <c r="H628" i="1"/>
  <c r="A630" i="1"/>
  <c r="D630" i="1" s="1"/>
  <c r="E629" i="1"/>
  <c r="F630" i="1" s="1"/>
  <c r="O629" i="1"/>
  <c r="R629" i="1"/>
  <c r="T628" i="1"/>
  <c r="Q628" i="1"/>
  <c r="C629" i="1" s="1"/>
  <c r="S629" i="1"/>
  <c r="P622" i="1"/>
  <c r="B622" i="1" s="1"/>
  <c r="K623" i="1"/>
  <c r="L623" i="1" s="1"/>
  <c r="M623" i="1" s="1"/>
  <c r="N623" i="1" s="1"/>
  <c r="J624" i="1"/>
  <c r="G630" i="1" l="1"/>
  <c r="H630" i="1" s="1"/>
  <c r="H629" i="1"/>
  <c r="S630" i="1"/>
  <c r="R630" i="1"/>
  <c r="E630" i="1"/>
  <c r="F631" i="1" s="1"/>
  <c r="A631" i="1"/>
  <c r="D631" i="1" s="1"/>
  <c r="O630" i="1"/>
  <c r="T629" i="1"/>
  <c r="Q629" i="1"/>
  <c r="C630" i="1" s="1"/>
  <c r="P623" i="1"/>
  <c r="B623" i="1" s="1"/>
  <c r="K624" i="1"/>
  <c r="L624" i="1" s="1"/>
  <c r="M624" i="1" s="1"/>
  <c r="N624" i="1" s="1"/>
  <c r="J625" i="1"/>
  <c r="G631" i="1" l="1"/>
  <c r="T630" i="1"/>
  <c r="Q630" i="1"/>
  <c r="C631" i="1" s="1"/>
  <c r="A632" i="1"/>
  <c r="D632" i="1" s="1"/>
  <c r="E631" i="1"/>
  <c r="F632" i="1" s="1"/>
  <c r="O631" i="1"/>
  <c r="S631" i="1"/>
  <c r="R631" i="1"/>
  <c r="P624" i="1"/>
  <c r="B624" i="1" s="1"/>
  <c r="K625" i="1"/>
  <c r="L625" i="1" s="1"/>
  <c r="M625" i="1" s="1"/>
  <c r="N625" i="1" s="1"/>
  <c r="J626" i="1"/>
  <c r="G632" i="1" l="1"/>
  <c r="H632" i="1" s="1"/>
  <c r="H631" i="1"/>
  <c r="S632" i="1"/>
  <c r="Q631" i="1"/>
  <c r="C632" i="1" s="1"/>
  <c r="T631" i="1"/>
  <c r="R632" i="1"/>
  <c r="O632" i="1"/>
  <c r="A633" i="1"/>
  <c r="D633" i="1" s="1"/>
  <c r="E632" i="1"/>
  <c r="F633" i="1" s="1"/>
  <c r="P625" i="1"/>
  <c r="B625" i="1" s="1"/>
  <c r="K626" i="1"/>
  <c r="L626" i="1" s="1"/>
  <c r="M626" i="1" s="1"/>
  <c r="N626" i="1" s="1"/>
  <c r="J627" i="1"/>
  <c r="G633" i="1" l="1"/>
  <c r="S633" i="1"/>
  <c r="A634" i="1"/>
  <c r="D634" i="1" s="1"/>
  <c r="E633" i="1"/>
  <c r="F634" i="1" s="1"/>
  <c r="O633" i="1"/>
  <c r="Q632" i="1"/>
  <c r="C633" i="1" s="1"/>
  <c r="T632" i="1"/>
  <c r="R633" i="1"/>
  <c r="P626" i="1"/>
  <c r="B626" i="1" s="1"/>
  <c r="K627" i="1"/>
  <c r="L627" i="1" s="1"/>
  <c r="M627" i="1" s="1"/>
  <c r="N627" i="1" s="1"/>
  <c r="J628" i="1"/>
  <c r="G634" i="1" l="1"/>
  <c r="H633" i="1"/>
  <c r="R634" i="1"/>
  <c r="T633" i="1"/>
  <c r="Q633" i="1"/>
  <c r="C634" i="1" s="1"/>
  <c r="A635" i="1"/>
  <c r="D635" i="1" s="1"/>
  <c r="E634" i="1"/>
  <c r="F635" i="1" s="1"/>
  <c r="O634" i="1"/>
  <c r="S634" i="1"/>
  <c r="P627" i="1"/>
  <c r="B627" i="1" s="1"/>
  <c r="K628" i="1"/>
  <c r="L628" i="1" s="1"/>
  <c r="M628" i="1" s="1"/>
  <c r="N628" i="1" s="1"/>
  <c r="J629" i="1"/>
  <c r="G635" i="1" l="1"/>
  <c r="H635" i="1" s="1"/>
  <c r="H634" i="1"/>
  <c r="S635" i="1"/>
  <c r="A636" i="1"/>
  <c r="D636" i="1" s="1"/>
  <c r="E635" i="1"/>
  <c r="F636" i="1" s="1"/>
  <c r="O635" i="1"/>
  <c r="S636" i="1" s="1"/>
  <c r="T634" i="1"/>
  <c r="Q634" i="1"/>
  <c r="C635" i="1" s="1"/>
  <c r="R635" i="1"/>
  <c r="P628" i="1"/>
  <c r="B628" i="1" s="1"/>
  <c r="K629" i="1"/>
  <c r="L629" i="1" s="1"/>
  <c r="M629" i="1" s="1"/>
  <c r="N629" i="1" s="1"/>
  <c r="J630" i="1"/>
  <c r="G636" i="1" l="1"/>
  <c r="R636" i="1"/>
  <c r="O636" i="1"/>
  <c r="A637" i="1"/>
  <c r="D637" i="1" s="1"/>
  <c r="E636" i="1"/>
  <c r="F637" i="1" s="1"/>
  <c r="T635" i="1"/>
  <c r="Q635" i="1"/>
  <c r="C636" i="1" s="1"/>
  <c r="P629" i="1"/>
  <c r="B629" i="1" s="1"/>
  <c r="K630" i="1"/>
  <c r="L630" i="1" s="1"/>
  <c r="M630" i="1" s="1"/>
  <c r="N630" i="1" s="1"/>
  <c r="J631" i="1"/>
  <c r="G637" i="1" l="1"/>
  <c r="H636" i="1"/>
  <c r="R637" i="1"/>
  <c r="E637" i="1"/>
  <c r="F638" i="1" s="1"/>
  <c r="A638" i="1"/>
  <c r="D638" i="1" s="1"/>
  <c r="O637" i="1"/>
  <c r="Q636" i="1"/>
  <c r="C637" i="1" s="1"/>
  <c r="T636" i="1"/>
  <c r="S637" i="1"/>
  <c r="P630" i="1"/>
  <c r="B630" i="1" s="1"/>
  <c r="K631" i="1"/>
  <c r="L631" i="1" s="1"/>
  <c r="M631" i="1" s="1"/>
  <c r="N631" i="1" s="1"/>
  <c r="J632" i="1"/>
  <c r="G638" i="1" l="1"/>
  <c r="H638" i="1" s="1"/>
  <c r="H637" i="1"/>
  <c r="R638" i="1"/>
  <c r="S638" i="1"/>
  <c r="T637" i="1"/>
  <c r="Q637" i="1"/>
  <c r="C638" i="1" s="1"/>
  <c r="O638" i="1"/>
  <c r="A639" i="1"/>
  <c r="D639" i="1" s="1"/>
  <c r="E638" i="1"/>
  <c r="F639" i="1" s="1"/>
  <c r="P631" i="1"/>
  <c r="B631" i="1" s="1"/>
  <c r="K632" i="1"/>
  <c r="L632" i="1" s="1"/>
  <c r="M632" i="1" s="1"/>
  <c r="N632" i="1" s="1"/>
  <c r="J633" i="1"/>
  <c r="G639" i="1" l="1"/>
  <c r="T638" i="1"/>
  <c r="Q638" i="1"/>
  <c r="C639" i="1" s="1"/>
  <c r="S639" i="1"/>
  <c r="E639" i="1"/>
  <c r="F640" i="1" s="1"/>
  <c r="O639" i="1"/>
  <c r="A640" i="1"/>
  <c r="D640" i="1" s="1"/>
  <c r="R639" i="1"/>
  <c r="P632" i="1"/>
  <c r="B632" i="1" s="1"/>
  <c r="K633" i="1"/>
  <c r="L633" i="1" s="1"/>
  <c r="M633" i="1" s="1"/>
  <c r="N633" i="1" s="1"/>
  <c r="J634" i="1"/>
  <c r="G640" i="1" l="1"/>
  <c r="H640" i="1" s="1"/>
  <c r="H639" i="1"/>
  <c r="R640" i="1"/>
  <c r="E640" i="1"/>
  <c r="F641" i="1" s="1"/>
  <c r="O640" i="1"/>
  <c r="A641" i="1"/>
  <c r="D641" i="1" s="1"/>
  <c r="T639" i="1"/>
  <c r="Q639" i="1"/>
  <c r="C640" i="1" s="1"/>
  <c r="S640" i="1"/>
  <c r="P633" i="1"/>
  <c r="B633" i="1" s="1"/>
  <c r="K634" i="1"/>
  <c r="L634" i="1" s="1"/>
  <c r="M634" i="1" s="1"/>
  <c r="N634" i="1" s="1"/>
  <c r="J635" i="1"/>
  <c r="R641" i="1" l="1"/>
  <c r="G641" i="1"/>
  <c r="S641" i="1"/>
  <c r="O641" i="1"/>
  <c r="R642" i="1" s="1"/>
  <c r="A642" i="1"/>
  <c r="D642" i="1" s="1"/>
  <c r="E641" i="1"/>
  <c r="F642" i="1" s="1"/>
  <c r="T640" i="1"/>
  <c r="Q640" i="1"/>
  <c r="C641" i="1" s="1"/>
  <c r="P634" i="1"/>
  <c r="B634" i="1" s="1"/>
  <c r="K635" i="1"/>
  <c r="L635" i="1" s="1"/>
  <c r="M635" i="1" s="1"/>
  <c r="N635" i="1" s="1"/>
  <c r="J636" i="1"/>
  <c r="G642" i="1" l="1"/>
  <c r="H641" i="1"/>
  <c r="E642" i="1"/>
  <c r="F643" i="1" s="1"/>
  <c r="A643" i="1"/>
  <c r="D643" i="1" s="1"/>
  <c r="O642" i="1"/>
  <c r="R643" i="1" s="1"/>
  <c r="T641" i="1"/>
  <c r="Q641" i="1"/>
  <c r="C642" i="1" s="1"/>
  <c r="S642" i="1"/>
  <c r="P635" i="1"/>
  <c r="B635" i="1" s="1"/>
  <c r="K636" i="1"/>
  <c r="L636" i="1" s="1"/>
  <c r="M636" i="1" s="1"/>
  <c r="N636" i="1" s="1"/>
  <c r="J637" i="1"/>
  <c r="G643" i="1" l="1"/>
  <c r="H642" i="1"/>
  <c r="S643" i="1"/>
  <c r="Q642" i="1"/>
  <c r="C643" i="1" s="1"/>
  <c r="T642" i="1"/>
  <c r="A644" i="1"/>
  <c r="D644" i="1" s="1"/>
  <c r="E643" i="1"/>
  <c r="F644" i="1" s="1"/>
  <c r="O643" i="1"/>
  <c r="P636" i="1"/>
  <c r="B636" i="1" s="1"/>
  <c r="K637" i="1"/>
  <c r="L637" i="1" s="1"/>
  <c r="M637" i="1" s="1"/>
  <c r="N637" i="1" s="1"/>
  <c r="J638" i="1"/>
  <c r="G644" i="1" l="1"/>
  <c r="H643" i="1"/>
  <c r="T643" i="1"/>
  <c r="Q643" i="1"/>
  <c r="C644" i="1" s="1"/>
  <c r="S644" i="1"/>
  <c r="E644" i="1"/>
  <c r="F645" i="1" s="1"/>
  <c r="O644" i="1"/>
  <c r="A645" i="1"/>
  <c r="D645" i="1" s="1"/>
  <c r="R644" i="1"/>
  <c r="P637" i="1"/>
  <c r="B637" i="1" s="1"/>
  <c r="K638" i="1"/>
  <c r="L638" i="1" s="1"/>
  <c r="M638" i="1" s="1"/>
  <c r="N638" i="1" s="1"/>
  <c r="J639" i="1"/>
  <c r="G645" i="1" l="1"/>
  <c r="H644" i="1"/>
  <c r="S645" i="1"/>
  <c r="R645" i="1"/>
  <c r="T644" i="1"/>
  <c r="Q644" i="1"/>
  <c r="C645" i="1" s="1"/>
  <c r="A646" i="1"/>
  <c r="D646" i="1" s="1"/>
  <c r="E645" i="1"/>
  <c r="F646" i="1" s="1"/>
  <c r="O645" i="1"/>
  <c r="P638" i="1"/>
  <c r="B638" i="1" s="1"/>
  <c r="K639" i="1"/>
  <c r="L639" i="1" s="1"/>
  <c r="M639" i="1" s="1"/>
  <c r="N639" i="1" s="1"/>
  <c r="J640" i="1"/>
  <c r="G646" i="1" l="1"/>
  <c r="H646" i="1" s="1"/>
  <c r="H645" i="1"/>
  <c r="S646" i="1"/>
  <c r="A647" i="1"/>
  <c r="D647" i="1" s="1"/>
  <c r="E646" i="1"/>
  <c r="F647" i="1" s="1"/>
  <c r="O646" i="1"/>
  <c r="T645" i="1"/>
  <c r="Q645" i="1"/>
  <c r="C646" i="1" s="1"/>
  <c r="R646" i="1"/>
  <c r="P639" i="1"/>
  <c r="B639" i="1" s="1"/>
  <c r="K640" i="1"/>
  <c r="L640" i="1" s="1"/>
  <c r="M640" i="1" s="1"/>
  <c r="N640" i="1" s="1"/>
  <c r="J641" i="1"/>
  <c r="G647" i="1" l="1"/>
  <c r="A648" i="1"/>
  <c r="D648" i="1" s="1"/>
  <c r="E647" i="1"/>
  <c r="F648" i="1" s="1"/>
  <c r="O647" i="1"/>
  <c r="Q646" i="1"/>
  <c r="C647" i="1" s="1"/>
  <c r="T646" i="1"/>
  <c r="S647" i="1"/>
  <c r="R647" i="1"/>
  <c r="P640" i="1"/>
  <c r="B640" i="1" s="1"/>
  <c r="K641" i="1"/>
  <c r="L641" i="1" s="1"/>
  <c r="M641" i="1" s="1"/>
  <c r="N641" i="1" s="1"/>
  <c r="J642" i="1"/>
  <c r="R648" i="1" l="1"/>
  <c r="G648" i="1"/>
  <c r="H648" i="1" s="1"/>
  <c r="H647" i="1"/>
  <c r="S648" i="1"/>
  <c r="O648" i="1"/>
  <c r="A649" i="1"/>
  <c r="D649" i="1" s="1"/>
  <c r="E648" i="1"/>
  <c r="F649" i="1" s="1"/>
  <c r="T647" i="1"/>
  <c r="Q647" i="1"/>
  <c r="C648" i="1" s="1"/>
  <c r="P641" i="1"/>
  <c r="B641" i="1" s="1"/>
  <c r="K642" i="1"/>
  <c r="L642" i="1" s="1"/>
  <c r="M642" i="1" s="1"/>
  <c r="N642" i="1" s="1"/>
  <c r="J643" i="1"/>
  <c r="R649" i="1" l="1"/>
  <c r="G649" i="1"/>
  <c r="A650" i="1"/>
  <c r="D650" i="1" s="1"/>
  <c r="E649" i="1"/>
  <c r="F650" i="1" s="1"/>
  <c r="O649" i="1"/>
  <c r="S649" i="1"/>
  <c r="T648" i="1"/>
  <c r="Q648" i="1"/>
  <c r="C649" i="1" s="1"/>
  <c r="P642" i="1"/>
  <c r="B642" i="1" s="1"/>
  <c r="K643" i="1"/>
  <c r="L643" i="1" s="1"/>
  <c r="M643" i="1" s="1"/>
  <c r="N643" i="1" s="1"/>
  <c r="J644" i="1"/>
  <c r="G650" i="1" l="1"/>
  <c r="H650" i="1" s="1"/>
  <c r="H649" i="1"/>
  <c r="T649" i="1"/>
  <c r="Q649" i="1"/>
  <c r="C650" i="1" s="1"/>
  <c r="S650" i="1"/>
  <c r="A651" i="1"/>
  <c r="D651" i="1" s="1"/>
  <c r="E650" i="1"/>
  <c r="F651" i="1" s="1"/>
  <c r="O650" i="1"/>
  <c r="R650" i="1"/>
  <c r="P643" i="1"/>
  <c r="B643" i="1" s="1"/>
  <c r="K644" i="1"/>
  <c r="L644" i="1" s="1"/>
  <c r="M644" i="1" s="1"/>
  <c r="N644" i="1" s="1"/>
  <c r="J645" i="1"/>
  <c r="G651" i="1" l="1"/>
  <c r="H651" i="1" s="1"/>
  <c r="R651" i="1"/>
  <c r="E651" i="1"/>
  <c r="F652" i="1" s="1"/>
  <c r="O651" i="1"/>
  <c r="A652" i="1"/>
  <c r="D652" i="1" s="1"/>
  <c r="T650" i="1"/>
  <c r="Q650" i="1"/>
  <c r="C651" i="1" s="1"/>
  <c r="S651" i="1"/>
  <c r="P644" i="1"/>
  <c r="B644" i="1" s="1"/>
  <c r="K645" i="1"/>
  <c r="L645" i="1" s="1"/>
  <c r="M645" i="1" s="1"/>
  <c r="N645" i="1" s="1"/>
  <c r="J646" i="1"/>
  <c r="G652" i="1" l="1"/>
  <c r="H652" i="1" s="1"/>
  <c r="S652" i="1"/>
  <c r="E652" i="1"/>
  <c r="F653" i="1" s="1"/>
  <c r="O652" i="1"/>
  <c r="A653" i="1"/>
  <c r="D653" i="1" s="1"/>
  <c r="T651" i="1"/>
  <c r="Q651" i="1"/>
  <c r="C652" i="1" s="1"/>
  <c r="R652" i="1"/>
  <c r="P645" i="1"/>
  <c r="B645" i="1" s="1"/>
  <c r="K646" i="1"/>
  <c r="L646" i="1" s="1"/>
  <c r="M646" i="1" s="1"/>
  <c r="N646" i="1" s="1"/>
  <c r="J647" i="1"/>
  <c r="G653" i="1" l="1"/>
  <c r="H653" i="1" s="1"/>
  <c r="R653" i="1"/>
  <c r="Q652" i="1"/>
  <c r="C653" i="1" s="1"/>
  <c r="T652" i="1"/>
  <c r="S653" i="1"/>
  <c r="O653" i="1"/>
  <c r="A654" i="1"/>
  <c r="D654" i="1" s="1"/>
  <c r="E653" i="1"/>
  <c r="F654" i="1" s="1"/>
  <c r="P646" i="1"/>
  <c r="B646" i="1" s="1"/>
  <c r="K647" i="1"/>
  <c r="L647" i="1" s="1"/>
  <c r="M647" i="1" s="1"/>
  <c r="N647" i="1" s="1"/>
  <c r="J648" i="1"/>
  <c r="G654" i="1" l="1"/>
  <c r="H654" i="1" s="1"/>
  <c r="T653" i="1"/>
  <c r="Q653" i="1"/>
  <c r="C654" i="1" s="1"/>
  <c r="S654" i="1"/>
  <c r="E654" i="1"/>
  <c r="F655" i="1" s="1"/>
  <c r="A655" i="1"/>
  <c r="D655" i="1" s="1"/>
  <c r="O654" i="1"/>
  <c r="R654" i="1"/>
  <c r="P647" i="1"/>
  <c r="B647" i="1" s="1"/>
  <c r="K648" i="1"/>
  <c r="L648" i="1" s="1"/>
  <c r="M648" i="1" s="1"/>
  <c r="N648" i="1" s="1"/>
  <c r="J649" i="1"/>
  <c r="G655" i="1" l="1"/>
  <c r="H655" i="1" s="1"/>
  <c r="R655" i="1"/>
  <c r="Q654" i="1"/>
  <c r="C655" i="1" s="1"/>
  <c r="E655" i="1"/>
  <c r="F656" i="1" s="1"/>
  <c r="A656" i="1"/>
  <c r="D656" i="1" s="1"/>
  <c r="O655" i="1"/>
  <c r="S655" i="1"/>
  <c r="P648" i="1"/>
  <c r="B648" i="1" s="1"/>
  <c r="K649" i="1"/>
  <c r="L649" i="1" s="1"/>
  <c r="M649" i="1" s="1"/>
  <c r="N649" i="1" s="1"/>
  <c r="J650" i="1"/>
  <c r="G656" i="1" l="1"/>
  <c r="H656" i="1" s="1"/>
  <c r="Q655" i="1"/>
  <c r="C656" i="1" s="1"/>
  <c r="T655" i="1"/>
  <c r="R656" i="1"/>
  <c r="S656" i="1"/>
  <c r="O656" i="1"/>
  <c r="E656" i="1"/>
  <c r="F657" i="1" s="1"/>
  <c r="A657" i="1"/>
  <c r="D657" i="1" s="1"/>
  <c r="P649" i="1"/>
  <c r="B649" i="1" s="1"/>
  <c r="K650" i="1"/>
  <c r="L650" i="1" s="1"/>
  <c r="M650" i="1" s="1"/>
  <c r="N650" i="1" s="1"/>
  <c r="J651" i="1"/>
  <c r="G657" i="1" l="1"/>
  <c r="H657" i="1" s="1"/>
  <c r="S657" i="1"/>
  <c r="R657" i="1"/>
  <c r="E657" i="1"/>
  <c r="F658" i="1" s="1"/>
  <c r="O657" i="1"/>
  <c r="A658" i="1"/>
  <c r="D658" i="1" s="1"/>
  <c r="Q656" i="1"/>
  <c r="C657" i="1" s="1"/>
  <c r="T656" i="1"/>
  <c r="P650" i="1"/>
  <c r="B650" i="1" s="1"/>
  <c r="K651" i="1"/>
  <c r="L651" i="1" s="1"/>
  <c r="M651" i="1" s="1"/>
  <c r="N651" i="1" s="1"/>
  <c r="J652" i="1"/>
  <c r="G658" i="1" l="1"/>
  <c r="H658" i="1" s="1"/>
  <c r="T657" i="1"/>
  <c r="Q657" i="1"/>
  <c r="C658" i="1" s="1"/>
  <c r="S658" i="1"/>
  <c r="R658" i="1"/>
  <c r="A659" i="1"/>
  <c r="D659" i="1" s="1"/>
  <c r="E658" i="1"/>
  <c r="F659" i="1" s="1"/>
  <c r="O658" i="1"/>
  <c r="P651" i="1"/>
  <c r="B651" i="1" s="1"/>
  <c r="K652" i="1"/>
  <c r="L652" i="1" s="1"/>
  <c r="M652" i="1" s="1"/>
  <c r="N652" i="1" s="1"/>
  <c r="J653" i="1"/>
  <c r="G659" i="1" l="1"/>
  <c r="H659" i="1" s="1"/>
  <c r="R659" i="1"/>
  <c r="S659" i="1"/>
  <c r="E659" i="1"/>
  <c r="F660" i="1" s="1"/>
  <c r="O659" i="1"/>
  <c r="A660" i="1"/>
  <c r="D660" i="1" s="1"/>
  <c r="Q658" i="1"/>
  <c r="C659" i="1" s="1"/>
  <c r="T658" i="1"/>
  <c r="P652" i="1"/>
  <c r="B652" i="1" s="1"/>
  <c r="K653" i="1"/>
  <c r="L653" i="1" s="1"/>
  <c r="M653" i="1" s="1"/>
  <c r="N653" i="1" s="1"/>
  <c r="J654" i="1"/>
  <c r="G660" i="1" l="1"/>
  <c r="H660" i="1" s="1"/>
  <c r="T659" i="1"/>
  <c r="Q659" i="1"/>
  <c r="C660" i="1" s="1"/>
  <c r="R660" i="1"/>
  <c r="A661" i="1"/>
  <c r="D661" i="1" s="1"/>
  <c r="O660" i="1"/>
  <c r="E660" i="1"/>
  <c r="F661" i="1" s="1"/>
  <c r="S660" i="1"/>
  <c r="P653" i="1"/>
  <c r="B653" i="1" s="1"/>
  <c r="K654" i="1"/>
  <c r="L654" i="1" s="1"/>
  <c r="M654" i="1" s="1"/>
  <c r="N654" i="1" s="1"/>
  <c r="J655" i="1"/>
  <c r="G661" i="1" l="1"/>
  <c r="H661" i="1" s="1"/>
  <c r="A662" i="1"/>
  <c r="D662" i="1" s="1"/>
  <c r="O661" i="1"/>
  <c r="E661" i="1"/>
  <c r="F662" i="1" s="1"/>
  <c r="S661" i="1"/>
  <c r="Q660" i="1"/>
  <c r="C661" i="1" s="1"/>
  <c r="T660" i="1"/>
  <c r="R661" i="1"/>
  <c r="P654" i="1"/>
  <c r="K655" i="1"/>
  <c r="L655" i="1" s="1"/>
  <c r="M655" i="1" s="1"/>
  <c r="N655" i="1" s="1"/>
  <c r="J656" i="1"/>
  <c r="G662" i="1" l="1"/>
  <c r="H662" i="1" s="1"/>
  <c r="T654" i="1"/>
  <c r="B654" i="1"/>
  <c r="S662" i="1"/>
  <c r="Q661" i="1"/>
  <c r="C662" i="1" s="1"/>
  <c r="T661" i="1"/>
  <c r="R662" i="1"/>
  <c r="A663" i="1"/>
  <c r="D663" i="1" s="1"/>
  <c r="E662" i="1"/>
  <c r="F663" i="1" s="1"/>
  <c r="O662" i="1"/>
  <c r="P655" i="1"/>
  <c r="B655" i="1" s="1"/>
  <c r="K656" i="1"/>
  <c r="L656" i="1" s="1"/>
  <c r="M656" i="1" s="1"/>
  <c r="N656" i="1" s="1"/>
  <c r="J657" i="1"/>
  <c r="G663" i="1" l="1"/>
  <c r="H663" i="1" s="1"/>
  <c r="R663" i="1"/>
  <c r="A664" i="1"/>
  <c r="D664" i="1" s="1"/>
  <c r="E663" i="1"/>
  <c r="F664" i="1" s="1"/>
  <c r="O663" i="1"/>
  <c r="R664" i="1" s="1"/>
  <c r="S663" i="1"/>
  <c r="Q662" i="1"/>
  <c r="C663" i="1" s="1"/>
  <c r="T662" i="1"/>
  <c r="P656" i="1"/>
  <c r="B656" i="1" s="1"/>
  <c r="K657" i="1"/>
  <c r="L657" i="1" s="1"/>
  <c r="M657" i="1" s="1"/>
  <c r="N657" i="1" s="1"/>
  <c r="J658" i="1"/>
  <c r="G664" i="1" l="1"/>
  <c r="S664" i="1"/>
  <c r="E664" i="1"/>
  <c r="F665" i="1" s="1"/>
  <c r="O664" i="1"/>
  <c r="A665" i="1"/>
  <c r="D665" i="1" s="1"/>
  <c r="Q663" i="1"/>
  <c r="C664" i="1" s="1"/>
  <c r="T663" i="1"/>
  <c r="P657" i="1"/>
  <c r="B657" i="1" s="1"/>
  <c r="K658" i="1"/>
  <c r="L658" i="1" s="1"/>
  <c r="M658" i="1" s="1"/>
  <c r="N658" i="1" s="1"/>
  <c r="J659" i="1"/>
  <c r="G665" i="1" l="1"/>
  <c r="S665" i="1"/>
  <c r="H664" i="1"/>
  <c r="A666" i="1"/>
  <c r="D666" i="1" s="1"/>
  <c r="E665" i="1"/>
  <c r="F666" i="1" s="1"/>
  <c r="O665" i="1"/>
  <c r="Q664" i="1"/>
  <c r="C665" i="1" s="1"/>
  <c r="T664" i="1"/>
  <c r="R665" i="1"/>
  <c r="P658" i="1"/>
  <c r="B658" i="1" s="1"/>
  <c r="K659" i="1"/>
  <c r="L659" i="1" s="1"/>
  <c r="M659" i="1" s="1"/>
  <c r="N659" i="1" s="1"/>
  <c r="J660" i="1"/>
  <c r="G666" i="1" l="1"/>
  <c r="H665" i="1"/>
  <c r="R666" i="1"/>
  <c r="S666" i="1"/>
  <c r="A667" i="1"/>
  <c r="D667" i="1" s="1"/>
  <c r="E666" i="1"/>
  <c r="F667" i="1" s="1"/>
  <c r="O666" i="1"/>
  <c r="Q665" i="1"/>
  <c r="C666" i="1" s="1"/>
  <c r="T665" i="1"/>
  <c r="P659" i="1"/>
  <c r="B659" i="1" s="1"/>
  <c r="K660" i="1"/>
  <c r="L660" i="1" s="1"/>
  <c r="M660" i="1" s="1"/>
  <c r="N660" i="1" s="1"/>
  <c r="J661" i="1"/>
  <c r="G667" i="1" l="1"/>
  <c r="H666" i="1"/>
  <c r="R667" i="1"/>
  <c r="Q666" i="1"/>
  <c r="C667" i="1" s="1"/>
  <c r="T666" i="1"/>
  <c r="S667" i="1"/>
  <c r="O667" i="1"/>
  <c r="A668" i="1"/>
  <c r="D668" i="1" s="1"/>
  <c r="E667" i="1"/>
  <c r="F668" i="1" s="1"/>
  <c r="P660" i="1"/>
  <c r="B660" i="1" s="1"/>
  <c r="K661" i="1"/>
  <c r="L661" i="1" s="1"/>
  <c r="M661" i="1" s="1"/>
  <c r="N661" i="1" s="1"/>
  <c r="J662" i="1"/>
  <c r="G668" i="1" l="1"/>
  <c r="H668" i="1" s="1"/>
  <c r="H667" i="1"/>
  <c r="R668" i="1"/>
  <c r="E668" i="1"/>
  <c r="F669" i="1" s="1"/>
  <c r="O668" i="1"/>
  <c r="A669" i="1"/>
  <c r="D669" i="1" s="1"/>
  <c r="S668" i="1"/>
  <c r="Q667" i="1"/>
  <c r="C668" i="1" s="1"/>
  <c r="T667" i="1"/>
  <c r="P661" i="1"/>
  <c r="B661" i="1" s="1"/>
  <c r="K662" i="1"/>
  <c r="L662" i="1" s="1"/>
  <c r="M662" i="1" s="1"/>
  <c r="N662" i="1" s="1"/>
  <c r="J663" i="1"/>
  <c r="G669" i="1" l="1"/>
  <c r="S669" i="1"/>
  <c r="A670" i="1"/>
  <c r="D670" i="1" s="1"/>
  <c r="E669" i="1"/>
  <c r="F670" i="1" s="1"/>
  <c r="O669" i="1"/>
  <c r="S670" i="1" s="1"/>
  <c r="Q668" i="1"/>
  <c r="C669" i="1" s="1"/>
  <c r="T668" i="1"/>
  <c r="R669" i="1"/>
  <c r="P662" i="1"/>
  <c r="B662" i="1" s="1"/>
  <c r="K663" i="1"/>
  <c r="L663" i="1" s="1"/>
  <c r="M663" i="1" s="1"/>
  <c r="N663" i="1" s="1"/>
  <c r="J664" i="1"/>
  <c r="G670" i="1" l="1"/>
  <c r="H669" i="1"/>
  <c r="R670" i="1"/>
  <c r="A671" i="1"/>
  <c r="D671" i="1" s="1"/>
  <c r="E670" i="1"/>
  <c r="F671" i="1" s="1"/>
  <c r="O670" i="1"/>
  <c r="Q669" i="1"/>
  <c r="C670" i="1" s="1"/>
  <c r="T669" i="1"/>
  <c r="P663" i="1"/>
  <c r="B663" i="1" s="1"/>
  <c r="K664" i="1"/>
  <c r="L664" i="1" s="1"/>
  <c r="M664" i="1" s="1"/>
  <c r="N664" i="1" s="1"/>
  <c r="J665" i="1"/>
  <c r="G671" i="1" l="1"/>
  <c r="H671" i="1" s="1"/>
  <c r="H670" i="1"/>
  <c r="Q670" i="1"/>
  <c r="C671" i="1" s="1"/>
  <c r="T670" i="1"/>
  <c r="S671" i="1"/>
  <c r="R671" i="1"/>
  <c r="A672" i="1"/>
  <c r="D672" i="1" s="1"/>
  <c r="E671" i="1"/>
  <c r="F672" i="1" s="1"/>
  <c r="O671" i="1"/>
  <c r="P664" i="1"/>
  <c r="B664" i="1" s="1"/>
  <c r="K665" i="1"/>
  <c r="L665" i="1" s="1"/>
  <c r="M665" i="1" s="1"/>
  <c r="N665" i="1" s="1"/>
  <c r="J666" i="1"/>
  <c r="G672" i="1" l="1"/>
  <c r="E672" i="1"/>
  <c r="F673" i="1" s="1"/>
  <c r="O672" i="1"/>
  <c r="A673" i="1"/>
  <c r="D673" i="1" s="1"/>
  <c r="Q671" i="1"/>
  <c r="C672" i="1" s="1"/>
  <c r="T671" i="1"/>
  <c r="R672" i="1"/>
  <c r="S672" i="1"/>
  <c r="P665" i="1"/>
  <c r="B665" i="1" s="1"/>
  <c r="K666" i="1"/>
  <c r="L666" i="1" s="1"/>
  <c r="M666" i="1" s="1"/>
  <c r="N666" i="1" s="1"/>
  <c r="J667" i="1"/>
  <c r="G673" i="1" l="1"/>
  <c r="H673" i="1" s="1"/>
  <c r="H672" i="1"/>
  <c r="S673" i="1"/>
  <c r="R673" i="1"/>
  <c r="Q672" i="1"/>
  <c r="C673" i="1" s="1"/>
  <c r="T672" i="1"/>
  <c r="A674" i="1"/>
  <c r="D674" i="1" s="1"/>
  <c r="E673" i="1"/>
  <c r="F674" i="1" s="1"/>
  <c r="O673" i="1"/>
  <c r="P666" i="1"/>
  <c r="B666" i="1" s="1"/>
  <c r="K667" i="1"/>
  <c r="L667" i="1" s="1"/>
  <c r="M667" i="1" s="1"/>
  <c r="N667" i="1" s="1"/>
  <c r="J668" i="1"/>
  <c r="S674" i="1" l="1"/>
  <c r="G674" i="1"/>
  <c r="O674" i="1"/>
  <c r="E674" i="1"/>
  <c r="F675" i="1" s="1"/>
  <c r="A675" i="1"/>
  <c r="D675" i="1" s="1"/>
  <c r="R674" i="1"/>
  <c r="Q673" i="1"/>
  <c r="C674" i="1" s="1"/>
  <c r="T673" i="1"/>
  <c r="P667" i="1"/>
  <c r="B667" i="1" s="1"/>
  <c r="K668" i="1"/>
  <c r="L668" i="1" s="1"/>
  <c r="M668" i="1" s="1"/>
  <c r="N668" i="1" s="1"/>
  <c r="J669" i="1"/>
  <c r="R675" i="1" l="1"/>
  <c r="G675" i="1"/>
  <c r="H675" i="1" s="1"/>
  <c r="H674" i="1"/>
  <c r="O675" i="1"/>
  <c r="A676" i="1"/>
  <c r="D676" i="1" s="1"/>
  <c r="E675" i="1"/>
  <c r="F676" i="1" s="1"/>
  <c r="Q674" i="1"/>
  <c r="C675" i="1" s="1"/>
  <c r="T674" i="1"/>
  <c r="S675" i="1"/>
  <c r="P668" i="1"/>
  <c r="B668" i="1" s="1"/>
  <c r="K669" i="1"/>
  <c r="L669" i="1" s="1"/>
  <c r="M669" i="1" s="1"/>
  <c r="N669" i="1" s="1"/>
  <c r="J670" i="1"/>
  <c r="G676" i="1" l="1"/>
  <c r="S676" i="1"/>
  <c r="E676" i="1"/>
  <c r="F677" i="1" s="1"/>
  <c r="O676" i="1"/>
  <c r="A677" i="1"/>
  <c r="D677" i="1" s="1"/>
  <c r="Q675" i="1"/>
  <c r="C676" i="1" s="1"/>
  <c r="T675" i="1"/>
  <c r="R676" i="1"/>
  <c r="P669" i="1"/>
  <c r="B669" i="1" s="1"/>
  <c r="K670" i="1"/>
  <c r="L670" i="1" s="1"/>
  <c r="M670" i="1" s="1"/>
  <c r="N670" i="1" s="1"/>
  <c r="J671" i="1"/>
  <c r="G677" i="1" l="1"/>
  <c r="H677" i="1" s="1"/>
  <c r="S677" i="1"/>
  <c r="H676" i="1"/>
  <c r="R677" i="1"/>
  <c r="A678" i="1"/>
  <c r="D678" i="1" s="1"/>
  <c r="E677" i="1"/>
  <c r="F678" i="1" s="1"/>
  <c r="O677" i="1"/>
  <c r="S678" i="1" s="1"/>
  <c r="Q676" i="1"/>
  <c r="C677" i="1" s="1"/>
  <c r="T676" i="1"/>
  <c r="P670" i="1"/>
  <c r="B670" i="1" s="1"/>
  <c r="K671" i="1"/>
  <c r="L671" i="1" s="1"/>
  <c r="M671" i="1" s="1"/>
  <c r="N671" i="1" s="1"/>
  <c r="J672" i="1"/>
  <c r="G678" i="1" l="1"/>
  <c r="R678" i="1"/>
  <c r="O678" i="1"/>
  <c r="S679" i="1" s="1"/>
  <c r="A679" i="1"/>
  <c r="D679" i="1" s="1"/>
  <c r="E678" i="1"/>
  <c r="F679" i="1" s="1"/>
  <c r="Q677" i="1"/>
  <c r="C678" i="1" s="1"/>
  <c r="T677" i="1"/>
  <c r="P671" i="1"/>
  <c r="B671" i="1" s="1"/>
  <c r="K672" i="1"/>
  <c r="L672" i="1" s="1"/>
  <c r="M672" i="1" s="1"/>
  <c r="N672" i="1" s="1"/>
  <c r="J673" i="1"/>
  <c r="G679" i="1" l="1"/>
  <c r="H679" i="1" s="1"/>
  <c r="H678" i="1"/>
  <c r="R679" i="1"/>
  <c r="O679" i="1"/>
  <c r="S680" i="1" s="1"/>
  <c r="A680" i="1"/>
  <c r="D680" i="1" s="1"/>
  <c r="E679" i="1"/>
  <c r="F680" i="1" s="1"/>
  <c r="Q678" i="1"/>
  <c r="C679" i="1" s="1"/>
  <c r="T678" i="1"/>
  <c r="P672" i="1"/>
  <c r="B672" i="1" s="1"/>
  <c r="K673" i="1"/>
  <c r="L673" i="1" s="1"/>
  <c r="M673" i="1" s="1"/>
  <c r="N673" i="1" s="1"/>
  <c r="J674" i="1"/>
  <c r="G680" i="1" l="1"/>
  <c r="R680" i="1"/>
  <c r="T679" i="1"/>
  <c r="Q679" i="1"/>
  <c r="C680" i="1" s="1"/>
  <c r="A681" i="1"/>
  <c r="D681" i="1" s="1"/>
  <c r="O680" i="1"/>
  <c r="E680" i="1"/>
  <c r="F681" i="1" s="1"/>
  <c r="P673" i="1"/>
  <c r="B673" i="1" s="1"/>
  <c r="K674" i="1"/>
  <c r="L674" i="1" s="1"/>
  <c r="M674" i="1" s="1"/>
  <c r="N674" i="1" s="1"/>
  <c r="J675" i="1"/>
  <c r="G681" i="1" l="1"/>
  <c r="H681" i="1" s="1"/>
  <c r="H680" i="1"/>
  <c r="S681" i="1"/>
  <c r="Q680" i="1"/>
  <c r="C681" i="1" s="1"/>
  <c r="T680" i="1"/>
  <c r="R681" i="1"/>
  <c r="O681" i="1"/>
  <c r="E681" i="1"/>
  <c r="F682" i="1" s="1"/>
  <c r="A682" i="1"/>
  <c r="D682" i="1" s="1"/>
  <c r="P674" i="1"/>
  <c r="B674" i="1" s="1"/>
  <c r="K675" i="1"/>
  <c r="L675" i="1" s="1"/>
  <c r="M675" i="1" s="1"/>
  <c r="N675" i="1" s="1"/>
  <c r="J676" i="1"/>
  <c r="G682" i="1" l="1"/>
  <c r="R682" i="1"/>
  <c r="T681" i="1"/>
  <c r="Q681" i="1"/>
  <c r="C682" i="1" s="1"/>
  <c r="A683" i="1"/>
  <c r="D683" i="1" s="1"/>
  <c r="E682" i="1"/>
  <c r="F683" i="1" s="1"/>
  <c r="O682" i="1"/>
  <c r="S682" i="1"/>
  <c r="P675" i="1"/>
  <c r="B675" i="1" s="1"/>
  <c r="K676" i="1"/>
  <c r="L676" i="1" s="1"/>
  <c r="M676" i="1" s="1"/>
  <c r="N676" i="1" s="1"/>
  <c r="J677" i="1"/>
  <c r="G683" i="1" l="1"/>
  <c r="H682" i="1"/>
  <c r="S683" i="1"/>
  <c r="A684" i="1"/>
  <c r="D684" i="1" s="1"/>
  <c r="E683" i="1"/>
  <c r="F684" i="1" s="1"/>
  <c r="O683" i="1"/>
  <c r="Q682" i="1"/>
  <c r="C683" i="1" s="1"/>
  <c r="T682" i="1"/>
  <c r="R683" i="1"/>
  <c r="P676" i="1"/>
  <c r="B676" i="1" s="1"/>
  <c r="K677" i="1"/>
  <c r="L677" i="1" s="1"/>
  <c r="M677" i="1" s="1"/>
  <c r="N677" i="1" s="1"/>
  <c r="J678" i="1"/>
  <c r="G684" i="1" l="1"/>
  <c r="R684" i="1"/>
  <c r="H683" i="1"/>
  <c r="Q683" i="1"/>
  <c r="C684" i="1" s="1"/>
  <c r="T683" i="1"/>
  <c r="A685" i="1"/>
  <c r="D685" i="1" s="1"/>
  <c r="E684" i="1"/>
  <c r="F685" i="1" s="1"/>
  <c r="O684" i="1"/>
  <c r="S684" i="1"/>
  <c r="P677" i="1"/>
  <c r="B677" i="1" s="1"/>
  <c r="K678" i="1"/>
  <c r="L678" i="1" s="1"/>
  <c r="M678" i="1" s="1"/>
  <c r="N678" i="1" s="1"/>
  <c r="J679" i="1"/>
  <c r="G685" i="1" l="1"/>
  <c r="H684" i="1"/>
  <c r="Q684" i="1"/>
  <c r="C685" i="1" s="1"/>
  <c r="T684" i="1"/>
  <c r="S685" i="1"/>
  <c r="A686" i="1"/>
  <c r="D686" i="1" s="1"/>
  <c r="E685" i="1"/>
  <c r="F686" i="1" s="1"/>
  <c r="O685" i="1"/>
  <c r="R685" i="1"/>
  <c r="P678" i="1"/>
  <c r="B678" i="1" s="1"/>
  <c r="K679" i="1"/>
  <c r="L679" i="1" s="1"/>
  <c r="M679" i="1" s="1"/>
  <c r="N679" i="1" s="1"/>
  <c r="J680" i="1"/>
  <c r="G686" i="1" l="1"/>
  <c r="H685" i="1"/>
  <c r="R686" i="1"/>
  <c r="S686" i="1"/>
  <c r="O686" i="1"/>
  <c r="A687" i="1"/>
  <c r="D687" i="1" s="1"/>
  <c r="E686" i="1"/>
  <c r="F687" i="1" s="1"/>
  <c r="Q685" i="1"/>
  <c r="C686" i="1" s="1"/>
  <c r="T685" i="1"/>
  <c r="P679" i="1"/>
  <c r="B679" i="1" s="1"/>
  <c r="K680" i="1"/>
  <c r="L680" i="1" s="1"/>
  <c r="M680" i="1" s="1"/>
  <c r="N680" i="1" s="1"/>
  <c r="J681" i="1"/>
  <c r="G687" i="1" l="1"/>
  <c r="H687" i="1" s="1"/>
  <c r="H686" i="1"/>
  <c r="S687" i="1"/>
  <c r="A688" i="1"/>
  <c r="D688" i="1" s="1"/>
  <c r="O687" i="1"/>
  <c r="E687" i="1"/>
  <c r="F688" i="1" s="1"/>
  <c r="R687" i="1"/>
  <c r="Q686" i="1"/>
  <c r="C687" i="1" s="1"/>
  <c r="T686" i="1"/>
  <c r="P680" i="1"/>
  <c r="B680" i="1" s="1"/>
  <c r="K681" i="1"/>
  <c r="L681" i="1" s="1"/>
  <c r="M681" i="1" s="1"/>
  <c r="N681" i="1" s="1"/>
  <c r="J682" i="1"/>
  <c r="G688" i="1" l="1"/>
  <c r="R688" i="1"/>
  <c r="S688" i="1"/>
  <c r="A689" i="1"/>
  <c r="D689" i="1" s="1"/>
  <c r="E688" i="1"/>
  <c r="F689" i="1" s="1"/>
  <c r="O688" i="1"/>
  <c r="Q687" i="1"/>
  <c r="C688" i="1" s="1"/>
  <c r="T687" i="1"/>
  <c r="P681" i="1"/>
  <c r="B681" i="1" s="1"/>
  <c r="K682" i="1"/>
  <c r="L682" i="1" s="1"/>
  <c r="M682" i="1" s="1"/>
  <c r="N682" i="1" s="1"/>
  <c r="J683" i="1"/>
  <c r="G689" i="1" l="1"/>
  <c r="H688" i="1"/>
  <c r="R689" i="1"/>
  <c r="T688" i="1"/>
  <c r="Q688" i="1"/>
  <c r="C689" i="1" s="1"/>
  <c r="S689" i="1"/>
  <c r="A690" i="1"/>
  <c r="D690" i="1" s="1"/>
  <c r="O689" i="1"/>
  <c r="R690" i="1" s="1"/>
  <c r="E689" i="1"/>
  <c r="F690" i="1" s="1"/>
  <c r="P682" i="1"/>
  <c r="B682" i="1" s="1"/>
  <c r="K683" i="1"/>
  <c r="L683" i="1" s="1"/>
  <c r="M683" i="1" s="1"/>
  <c r="N683" i="1" s="1"/>
  <c r="J684" i="1"/>
  <c r="G690" i="1" l="1"/>
  <c r="H690" i="1" s="1"/>
  <c r="H689" i="1"/>
  <c r="S690" i="1"/>
  <c r="Q689" i="1"/>
  <c r="C690" i="1" s="1"/>
  <c r="T689" i="1"/>
  <c r="O690" i="1"/>
  <c r="A691" i="1"/>
  <c r="D691" i="1" s="1"/>
  <c r="E690" i="1"/>
  <c r="F691" i="1" s="1"/>
  <c r="P683" i="1"/>
  <c r="B683" i="1" s="1"/>
  <c r="K684" i="1"/>
  <c r="L684" i="1" s="1"/>
  <c r="M684" i="1" s="1"/>
  <c r="N684" i="1" s="1"/>
  <c r="J685" i="1"/>
  <c r="G691" i="1" l="1"/>
  <c r="Q690" i="1"/>
  <c r="C691" i="1" s="1"/>
  <c r="T690" i="1"/>
  <c r="R691" i="1"/>
  <c r="A692" i="1"/>
  <c r="D692" i="1" s="1"/>
  <c r="E691" i="1"/>
  <c r="F692" i="1" s="1"/>
  <c r="O691" i="1"/>
  <c r="S691" i="1"/>
  <c r="P684" i="1"/>
  <c r="B684" i="1" s="1"/>
  <c r="K685" i="1"/>
  <c r="L685" i="1" s="1"/>
  <c r="M685" i="1" s="1"/>
  <c r="N685" i="1" s="1"/>
  <c r="J686" i="1"/>
  <c r="G692" i="1" l="1"/>
  <c r="H691" i="1"/>
  <c r="Q691" i="1"/>
  <c r="C692" i="1" s="1"/>
  <c r="T691" i="1"/>
  <c r="S692" i="1"/>
  <c r="A693" i="1"/>
  <c r="D693" i="1" s="1"/>
  <c r="E692" i="1"/>
  <c r="F693" i="1" s="1"/>
  <c r="O692" i="1"/>
  <c r="R692" i="1"/>
  <c r="P685" i="1"/>
  <c r="B685" i="1" s="1"/>
  <c r="K686" i="1"/>
  <c r="L686" i="1" s="1"/>
  <c r="M686" i="1" s="1"/>
  <c r="N686" i="1" s="1"/>
  <c r="J687" i="1"/>
  <c r="G693" i="1" l="1"/>
  <c r="H693" i="1" s="1"/>
  <c r="H692" i="1"/>
  <c r="R693" i="1"/>
  <c r="A694" i="1"/>
  <c r="D694" i="1" s="1"/>
  <c r="E693" i="1"/>
  <c r="F694" i="1" s="1"/>
  <c r="O693" i="1"/>
  <c r="Q692" i="1"/>
  <c r="C693" i="1" s="1"/>
  <c r="T692" i="1"/>
  <c r="S693" i="1"/>
  <c r="P686" i="1"/>
  <c r="B686" i="1" s="1"/>
  <c r="K687" i="1"/>
  <c r="L687" i="1" s="1"/>
  <c r="M687" i="1" s="1"/>
  <c r="N687" i="1" s="1"/>
  <c r="J688" i="1"/>
  <c r="G694" i="1" l="1"/>
  <c r="Q693" i="1"/>
  <c r="C694" i="1" s="1"/>
  <c r="T693" i="1"/>
  <c r="S694" i="1"/>
  <c r="R694" i="1"/>
  <c r="A695" i="1"/>
  <c r="D695" i="1" s="1"/>
  <c r="E694" i="1"/>
  <c r="F695" i="1" s="1"/>
  <c r="O694" i="1"/>
  <c r="P687" i="1"/>
  <c r="B687" i="1" s="1"/>
  <c r="K688" i="1"/>
  <c r="L688" i="1" s="1"/>
  <c r="M688" i="1" s="1"/>
  <c r="N688" i="1" s="1"/>
  <c r="J689" i="1"/>
  <c r="G695" i="1" l="1"/>
  <c r="H694" i="1"/>
  <c r="A696" i="1"/>
  <c r="D696" i="1" s="1"/>
  <c r="E695" i="1"/>
  <c r="F696" i="1" s="1"/>
  <c r="O695" i="1"/>
  <c r="R695" i="1"/>
  <c r="S695" i="1"/>
  <c r="Q694" i="1"/>
  <c r="C695" i="1" s="1"/>
  <c r="T694" i="1"/>
  <c r="P688" i="1"/>
  <c r="B688" i="1" s="1"/>
  <c r="K689" i="1"/>
  <c r="L689" i="1" s="1"/>
  <c r="M689" i="1" s="1"/>
  <c r="N689" i="1" s="1"/>
  <c r="J690" i="1"/>
  <c r="G696" i="1" l="1"/>
  <c r="H696" i="1" s="1"/>
  <c r="H695" i="1"/>
  <c r="R696" i="1"/>
  <c r="S696" i="1"/>
  <c r="E696" i="1"/>
  <c r="F697" i="1" s="1"/>
  <c r="O696" i="1"/>
  <c r="A697" i="1"/>
  <c r="D697" i="1" s="1"/>
  <c r="Q695" i="1"/>
  <c r="C696" i="1" s="1"/>
  <c r="T695" i="1"/>
  <c r="P689" i="1"/>
  <c r="B689" i="1" s="1"/>
  <c r="K690" i="1"/>
  <c r="L690" i="1" s="1"/>
  <c r="M690" i="1" s="1"/>
  <c r="N690" i="1" s="1"/>
  <c r="J691" i="1"/>
  <c r="G697" i="1" l="1"/>
  <c r="R697" i="1"/>
  <c r="Q696" i="1"/>
  <c r="C697" i="1" s="1"/>
  <c r="T696" i="1"/>
  <c r="S697" i="1"/>
  <c r="A698" i="1"/>
  <c r="D698" i="1" s="1"/>
  <c r="O697" i="1"/>
  <c r="R698" i="1" s="1"/>
  <c r="E697" i="1"/>
  <c r="F698" i="1" s="1"/>
  <c r="P690" i="1"/>
  <c r="B690" i="1" s="1"/>
  <c r="K691" i="1"/>
  <c r="L691" i="1" s="1"/>
  <c r="M691" i="1" s="1"/>
  <c r="N691" i="1" s="1"/>
  <c r="J692" i="1"/>
  <c r="G698" i="1" l="1"/>
  <c r="H698" i="1" s="1"/>
  <c r="H697" i="1"/>
  <c r="A699" i="1"/>
  <c r="D699" i="1" s="1"/>
  <c r="E698" i="1"/>
  <c r="F699" i="1" s="1"/>
  <c r="O698" i="1"/>
  <c r="S698" i="1"/>
  <c r="Q697" i="1"/>
  <c r="C698" i="1" s="1"/>
  <c r="T697" i="1"/>
  <c r="P691" i="1"/>
  <c r="B691" i="1" s="1"/>
  <c r="K692" i="1"/>
  <c r="L692" i="1" s="1"/>
  <c r="M692" i="1" s="1"/>
  <c r="N692" i="1" s="1"/>
  <c r="J693" i="1"/>
  <c r="G699" i="1" l="1"/>
  <c r="S699" i="1"/>
  <c r="O699" i="1"/>
  <c r="S700" i="1" s="1"/>
  <c r="E699" i="1"/>
  <c r="F700" i="1" s="1"/>
  <c r="A700" i="1"/>
  <c r="D700" i="1" s="1"/>
  <c r="Q698" i="1"/>
  <c r="C699" i="1" s="1"/>
  <c r="T698" i="1"/>
  <c r="R699" i="1"/>
  <c r="P692" i="1"/>
  <c r="B692" i="1" s="1"/>
  <c r="K693" i="1"/>
  <c r="L693" i="1" s="1"/>
  <c r="M693" i="1" s="1"/>
  <c r="N693" i="1" s="1"/>
  <c r="J694" i="1"/>
  <c r="G700" i="1" l="1"/>
  <c r="H699" i="1"/>
  <c r="Q699" i="1"/>
  <c r="C700" i="1" s="1"/>
  <c r="T699" i="1"/>
  <c r="R700" i="1"/>
  <c r="A701" i="1"/>
  <c r="D701" i="1" s="1"/>
  <c r="E700" i="1"/>
  <c r="F701" i="1" s="1"/>
  <c r="O700" i="1"/>
  <c r="S701" i="1" s="1"/>
  <c r="P693" i="1"/>
  <c r="B693" i="1" s="1"/>
  <c r="K694" i="1"/>
  <c r="L694" i="1" s="1"/>
  <c r="M694" i="1" s="1"/>
  <c r="N694" i="1" s="1"/>
  <c r="J695" i="1"/>
  <c r="G701" i="1" l="1"/>
  <c r="H700" i="1"/>
  <c r="A702" i="1"/>
  <c r="D702" i="1" s="1"/>
  <c r="E701" i="1"/>
  <c r="F702" i="1" s="1"/>
  <c r="O701" i="1"/>
  <c r="R701" i="1"/>
  <c r="T700" i="1"/>
  <c r="Q700" i="1"/>
  <c r="C701" i="1" s="1"/>
  <c r="P694" i="1"/>
  <c r="B694" i="1" s="1"/>
  <c r="K695" i="1"/>
  <c r="L695" i="1" s="1"/>
  <c r="M695" i="1" s="1"/>
  <c r="N695" i="1" s="1"/>
  <c r="J696" i="1"/>
  <c r="G702" i="1" l="1"/>
  <c r="H702" i="1" s="1"/>
  <c r="H701" i="1"/>
  <c r="E702" i="1"/>
  <c r="F703" i="1" s="1"/>
  <c r="O702" i="1"/>
  <c r="A703" i="1"/>
  <c r="D703" i="1" s="1"/>
  <c r="Q701" i="1"/>
  <c r="C702" i="1" s="1"/>
  <c r="T701" i="1"/>
  <c r="R702" i="1"/>
  <c r="S702" i="1"/>
  <c r="P695" i="1"/>
  <c r="B695" i="1" s="1"/>
  <c r="K696" i="1"/>
  <c r="L696" i="1" s="1"/>
  <c r="M696" i="1" s="1"/>
  <c r="N696" i="1" s="1"/>
  <c r="J697" i="1"/>
  <c r="G703" i="1" l="1"/>
  <c r="S703" i="1"/>
  <c r="R703" i="1"/>
  <c r="O703" i="1"/>
  <c r="A704" i="1"/>
  <c r="D704" i="1" s="1"/>
  <c r="E703" i="1"/>
  <c r="F704" i="1" s="1"/>
  <c r="Q702" i="1"/>
  <c r="C703" i="1" s="1"/>
  <c r="T702" i="1"/>
  <c r="P696" i="1"/>
  <c r="B696" i="1" s="1"/>
  <c r="K697" i="1"/>
  <c r="L697" i="1" s="1"/>
  <c r="M697" i="1" s="1"/>
  <c r="N697" i="1" s="1"/>
  <c r="J698" i="1"/>
  <c r="G704" i="1" l="1"/>
  <c r="H704" i="1" s="1"/>
  <c r="H703" i="1"/>
  <c r="O704" i="1"/>
  <c r="A705" i="1"/>
  <c r="D705" i="1" s="1"/>
  <c r="E704" i="1"/>
  <c r="F705" i="1" s="1"/>
  <c r="T703" i="1"/>
  <c r="Q703" i="1"/>
  <c r="C704" i="1" s="1"/>
  <c r="R704" i="1"/>
  <c r="S704" i="1"/>
  <c r="P697" i="1"/>
  <c r="B697" i="1" s="1"/>
  <c r="K698" i="1"/>
  <c r="L698" i="1" s="1"/>
  <c r="M698" i="1" s="1"/>
  <c r="N698" i="1" s="1"/>
  <c r="J699" i="1"/>
  <c r="G705" i="1" l="1"/>
  <c r="S705" i="1"/>
  <c r="E705" i="1"/>
  <c r="F706" i="1" s="1"/>
  <c r="A706" i="1"/>
  <c r="D706" i="1" s="1"/>
  <c r="O705" i="1"/>
  <c r="S706" i="1" s="1"/>
  <c r="Q704" i="1"/>
  <c r="C705" i="1" s="1"/>
  <c r="T704" i="1"/>
  <c r="R705" i="1"/>
  <c r="P698" i="1"/>
  <c r="B698" i="1" s="1"/>
  <c r="K699" i="1"/>
  <c r="L699" i="1" s="1"/>
  <c r="M699" i="1" s="1"/>
  <c r="N699" i="1" s="1"/>
  <c r="J700" i="1"/>
  <c r="G706" i="1" l="1"/>
  <c r="H705" i="1"/>
  <c r="R706" i="1"/>
  <c r="E706" i="1"/>
  <c r="F707" i="1" s="1"/>
  <c r="O706" i="1"/>
  <c r="A707" i="1"/>
  <c r="D707" i="1" s="1"/>
  <c r="Q705" i="1"/>
  <c r="C706" i="1" s="1"/>
  <c r="P699" i="1"/>
  <c r="B699" i="1" s="1"/>
  <c r="K700" i="1"/>
  <c r="L700" i="1" s="1"/>
  <c r="M700" i="1" s="1"/>
  <c r="N700" i="1" s="1"/>
  <c r="J701" i="1"/>
  <c r="G707" i="1" l="1"/>
  <c r="H707" i="1" s="1"/>
  <c r="H706" i="1"/>
  <c r="S707" i="1"/>
  <c r="R707" i="1"/>
  <c r="Q706" i="1"/>
  <c r="C707" i="1" s="1"/>
  <c r="T706" i="1"/>
  <c r="A708" i="1"/>
  <c r="D708" i="1" s="1"/>
  <c r="E707" i="1"/>
  <c r="F708" i="1" s="1"/>
  <c r="O707" i="1"/>
  <c r="P700" i="1"/>
  <c r="B700" i="1" s="1"/>
  <c r="K701" i="1"/>
  <c r="L701" i="1" s="1"/>
  <c r="M701" i="1" s="1"/>
  <c r="N701" i="1" s="1"/>
  <c r="J702" i="1"/>
  <c r="G708" i="1" l="1"/>
  <c r="Q707" i="1"/>
  <c r="C708" i="1" s="1"/>
  <c r="T707" i="1"/>
  <c r="E708" i="1"/>
  <c r="F709" i="1" s="1"/>
  <c r="O708" i="1"/>
  <c r="A709" i="1"/>
  <c r="D709" i="1" s="1"/>
  <c r="R708" i="1"/>
  <c r="S708" i="1"/>
  <c r="P701" i="1"/>
  <c r="B701" i="1" s="1"/>
  <c r="K702" i="1"/>
  <c r="L702" i="1" s="1"/>
  <c r="M702" i="1" s="1"/>
  <c r="N702" i="1" s="1"/>
  <c r="J703" i="1"/>
  <c r="G709" i="1" l="1"/>
  <c r="H709" i="1" s="1"/>
  <c r="H708" i="1"/>
  <c r="R709" i="1"/>
  <c r="Q708" i="1"/>
  <c r="C709" i="1" s="1"/>
  <c r="T708" i="1"/>
  <c r="S709" i="1"/>
  <c r="E709" i="1"/>
  <c r="F710" i="1" s="1"/>
  <c r="O709" i="1"/>
  <c r="A710" i="1"/>
  <c r="D710" i="1" s="1"/>
  <c r="P702" i="1"/>
  <c r="B702" i="1" s="1"/>
  <c r="K703" i="1"/>
  <c r="L703" i="1" s="1"/>
  <c r="M703" i="1" s="1"/>
  <c r="N703" i="1" s="1"/>
  <c r="J704" i="1"/>
  <c r="G710" i="1" l="1"/>
  <c r="S710" i="1"/>
  <c r="O710" i="1"/>
  <c r="S711" i="1" s="1"/>
  <c r="A711" i="1"/>
  <c r="D711" i="1" s="1"/>
  <c r="E710" i="1"/>
  <c r="F711" i="1" s="1"/>
  <c r="Q709" i="1"/>
  <c r="C710" i="1" s="1"/>
  <c r="T709" i="1"/>
  <c r="R710" i="1"/>
  <c r="P703" i="1"/>
  <c r="B703" i="1" s="1"/>
  <c r="K704" i="1"/>
  <c r="L704" i="1" s="1"/>
  <c r="M704" i="1" s="1"/>
  <c r="N704" i="1" s="1"/>
  <c r="J705" i="1"/>
  <c r="G711" i="1" l="1"/>
  <c r="H710" i="1"/>
  <c r="R711" i="1"/>
  <c r="Q710" i="1"/>
  <c r="C711" i="1" s="1"/>
  <c r="T710" i="1"/>
  <c r="E711" i="1"/>
  <c r="F712" i="1" s="1"/>
  <c r="A712" i="1"/>
  <c r="D712" i="1" s="1"/>
  <c r="O711" i="1"/>
  <c r="P704" i="1"/>
  <c r="B704" i="1" s="1"/>
  <c r="K705" i="1"/>
  <c r="L705" i="1" s="1"/>
  <c r="M705" i="1" s="1"/>
  <c r="N705" i="1" s="1"/>
  <c r="J706" i="1"/>
  <c r="G712" i="1" l="1"/>
  <c r="H711" i="1"/>
  <c r="R712" i="1"/>
  <c r="Q711" i="1"/>
  <c r="C712" i="1" s="1"/>
  <c r="T711" i="1"/>
  <c r="E712" i="1"/>
  <c r="F713" i="1" s="1"/>
  <c r="O712" i="1"/>
  <c r="A713" i="1"/>
  <c r="D713" i="1" s="1"/>
  <c r="S712" i="1"/>
  <c r="P705" i="1"/>
  <c r="K706" i="1"/>
  <c r="L706" i="1" s="1"/>
  <c r="M706" i="1" s="1"/>
  <c r="N706" i="1" s="1"/>
  <c r="J707" i="1"/>
  <c r="T705" i="1" l="1"/>
  <c r="B705" i="1"/>
  <c r="G713" i="1"/>
  <c r="H713" i="1" s="1"/>
  <c r="H712" i="1"/>
  <c r="S713" i="1"/>
  <c r="Q712" i="1"/>
  <c r="C713" i="1" s="1"/>
  <c r="T712" i="1"/>
  <c r="O713" i="1"/>
  <c r="A714" i="1"/>
  <c r="D714" i="1" s="1"/>
  <c r="E713" i="1"/>
  <c r="F714" i="1" s="1"/>
  <c r="R713" i="1"/>
  <c r="P706" i="1"/>
  <c r="B706" i="1" s="1"/>
  <c r="K707" i="1"/>
  <c r="L707" i="1" s="1"/>
  <c r="M707" i="1" s="1"/>
  <c r="N707" i="1" s="1"/>
  <c r="J708" i="1"/>
  <c r="G714" i="1" l="1"/>
  <c r="R714" i="1"/>
  <c r="A715" i="1"/>
  <c r="D715" i="1" s="1"/>
  <c r="E714" i="1"/>
  <c r="F715" i="1" s="1"/>
  <c r="O714" i="1"/>
  <c r="T713" i="1"/>
  <c r="Q713" i="1"/>
  <c r="C714" i="1" s="1"/>
  <c r="S714" i="1"/>
  <c r="P707" i="1"/>
  <c r="B707" i="1" s="1"/>
  <c r="K708" i="1"/>
  <c r="L708" i="1" s="1"/>
  <c r="M708" i="1" s="1"/>
  <c r="N708" i="1" s="1"/>
  <c r="J709" i="1"/>
  <c r="G715" i="1" l="1"/>
  <c r="H715" i="1" s="1"/>
  <c r="H714" i="1"/>
  <c r="S715" i="1"/>
  <c r="O715" i="1"/>
  <c r="A716" i="1"/>
  <c r="D716" i="1" s="1"/>
  <c r="E715" i="1"/>
  <c r="F716" i="1" s="1"/>
  <c r="T714" i="1"/>
  <c r="Q714" i="1"/>
  <c r="C715" i="1" s="1"/>
  <c r="R715" i="1"/>
  <c r="P708" i="1"/>
  <c r="B708" i="1" s="1"/>
  <c r="K709" i="1"/>
  <c r="L709" i="1" s="1"/>
  <c r="M709" i="1" s="1"/>
  <c r="N709" i="1" s="1"/>
  <c r="J710" i="1"/>
  <c r="G716" i="1" l="1"/>
  <c r="T715" i="1"/>
  <c r="Q715" i="1"/>
  <c r="C716" i="1" s="1"/>
  <c r="S716" i="1"/>
  <c r="O716" i="1"/>
  <c r="E716" i="1"/>
  <c r="F717" i="1" s="1"/>
  <c r="A717" i="1"/>
  <c r="D717" i="1" s="1"/>
  <c r="R716" i="1"/>
  <c r="P709" i="1"/>
  <c r="B709" i="1" s="1"/>
  <c r="K710" i="1"/>
  <c r="L710" i="1" s="1"/>
  <c r="M710" i="1" s="1"/>
  <c r="N710" i="1" s="1"/>
  <c r="J711" i="1"/>
  <c r="G717" i="1" l="1"/>
  <c r="H716" i="1"/>
  <c r="R717" i="1"/>
  <c r="T716" i="1"/>
  <c r="Q716" i="1"/>
  <c r="C717" i="1" s="1"/>
  <c r="E717" i="1"/>
  <c r="F718" i="1" s="1"/>
  <c r="O717" i="1"/>
  <c r="A718" i="1"/>
  <c r="D718" i="1" s="1"/>
  <c r="S717" i="1"/>
  <c r="P710" i="1"/>
  <c r="B710" i="1" s="1"/>
  <c r="K711" i="1"/>
  <c r="L711" i="1" s="1"/>
  <c r="M711" i="1" s="1"/>
  <c r="N711" i="1" s="1"/>
  <c r="J712" i="1"/>
  <c r="G718" i="1" l="1"/>
  <c r="H717" i="1"/>
  <c r="T717" i="1"/>
  <c r="Q717" i="1"/>
  <c r="C718" i="1" s="1"/>
  <c r="S718" i="1"/>
  <c r="E718" i="1"/>
  <c r="F719" i="1" s="1"/>
  <c r="O718" i="1"/>
  <c r="A719" i="1"/>
  <c r="D719" i="1" s="1"/>
  <c r="R718" i="1"/>
  <c r="P711" i="1"/>
  <c r="B711" i="1" s="1"/>
  <c r="K712" i="1"/>
  <c r="L712" i="1" s="1"/>
  <c r="M712" i="1" s="1"/>
  <c r="N712" i="1" s="1"/>
  <c r="J713" i="1"/>
  <c r="G719" i="1" l="1"/>
  <c r="H718" i="1"/>
  <c r="R719" i="1"/>
  <c r="E719" i="1"/>
  <c r="F720" i="1" s="1"/>
  <c r="O719" i="1"/>
  <c r="A720" i="1"/>
  <c r="D720" i="1" s="1"/>
  <c r="S719" i="1"/>
  <c r="T718" i="1"/>
  <c r="Q718" i="1"/>
  <c r="C719" i="1" s="1"/>
  <c r="P712" i="1"/>
  <c r="B712" i="1" s="1"/>
  <c r="K713" i="1"/>
  <c r="L713" i="1" s="1"/>
  <c r="M713" i="1" s="1"/>
  <c r="N713" i="1" s="1"/>
  <c r="J714" i="1"/>
  <c r="R720" i="1" l="1"/>
  <c r="G720" i="1"/>
  <c r="H720" i="1" s="1"/>
  <c r="H719" i="1"/>
  <c r="S720" i="1"/>
  <c r="O720" i="1"/>
  <c r="S721" i="1" s="1"/>
  <c r="A721" i="1"/>
  <c r="D721" i="1" s="1"/>
  <c r="E720" i="1"/>
  <c r="F721" i="1" s="1"/>
  <c r="Q719" i="1"/>
  <c r="C720" i="1" s="1"/>
  <c r="T719" i="1"/>
  <c r="P713" i="1"/>
  <c r="B713" i="1" s="1"/>
  <c r="K714" i="1"/>
  <c r="L714" i="1" s="1"/>
  <c r="M714" i="1" s="1"/>
  <c r="N714" i="1" s="1"/>
  <c r="J715" i="1"/>
  <c r="G721" i="1" l="1"/>
  <c r="H721" i="1" s="1"/>
  <c r="T720" i="1"/>
  <c r="Q720" i="1"/>
  <c r="C721" i="1" s="1"/>
  <c r="R721" i="1"/>
  <c r="A722" i="1"/>
  <c r="D722" i="1" s="1"/>
  <c r="O721" i="1"/>
  <c r="E721" i="1"/>
  <c r="F722" i="1" s="1"/>
  <c r="P714" i="1"/>
  <c r="B714" i="1" s="1"/>
  <c r="K715" i="1"/>
  <c r="L715" i="1" s="1"/>
  <c r="M715" i="1" s="1"/>
  <c r="N715" i="1" s="1"/>
  <c r="J716" i="1"/>
  <c r="G722" i="1" l="1"/>
  <c r="T721" i="1"/>
  <c r="Q721" i="1"/>
  <c r="C722" i="1" s="1"/>
  <c r="R722" i="1"/>
  <c r="O722" i="1"/>
  <c r="E722" i="1"/>
  <c r="F723" i="1" s="1"/>
  <c r="A723" i="1"/>
  <c r="D723" i="1" s="1"/>
  <c r="S722" i="1"/>
  <c r="P715" i="1"/>
  <c r="B715" i="1" s="1"/>
  <c r="K716" i="1"/>
  <c r="L716" i="1" s="1"/>
  <c r="M716" i="1" s="1"/>
  <c r="N716" i="1" s="1"/>
  <c r="J717" i="1"/>
  <c r="G723" i="1" l="1"/>
  <c r="H722" i="1"/>
  <c r="R723" i="1"/>
  <c r="S723" i="1"/>
  <c r="T722" i="1"/>
  <c r="Q722" i="1"/>
  <c r="C723" i="1" s="1"/>
  <c r="E723" i="1"/>
  <c r="F724" i="1" s="1"/>
  <c r="O723" i="1"/>
  <c r="A724" i="1"/>
  <c r="D724" i="1" s="1"/>
  <c r="P716" i="1"/>
  <c r="B716" i="1" s="1"/>
  <c r="K717" i="1"/>
  <c r="L717" i="1" s="1"/>
  <c r="M717" i="1" s="1"/>
  <c r="N717" i="1" s="1"/>
  <c r="J718" i="1"/>
  <c r="G724" i="1" l="1"/>
  <c r="H723" i="1"/>
  <c r="O724" i="1"/>
  <c r="A725" i="1"/>
  <c r="D725" i="1" s="1"/>
  <c r="E724" i="1"/>
  <c r="F725" i="1" s="1"/>
  <c r="T723" i="1"/>
  <c r="Q723" i="1"/>
  <c r="C724" i="1" s="1"/>
  <c r="R724" i="1"/>
  <c r="S724" i="1"/>
  <c r="P717" i="1"/>
  <c r="B717" i="1" s="1"/>
  <c r="K718" i="1"/>
  <c r="L718" i="1" s="1"/>
  <c r="M718" i="1" s="1"/>
  <c r="N718" i="1" s="1"/>
  <c r="J719" i="1"/>
  <c r="G725" i="1" l="1"/>
  <c r="H724" i="1"/>
  <c r="S725" i="1"/>
  <c r="R725" i="1"/>
  <c r="O725" i="1"/>
  <c r="A726" i="1"/>
  <c r="D726" i="1" s="1"/>
  <c r="E725" i="1"/>
  <c r="F726" i="1" s="1"/>
  <c r="T724" i="1"/>
  <c r="Q724" i="1"/>
  <c r="C725" i="1" s="1"/>
  <c r="P718" i="1"/>
  <c r="B718" i="1" s="1"/>
  <c r="K719" i="1"/>
  <c r="L719" i="1" s="1"/>
  <c r="M719" i="1" s="1"/>
  <c r="N719" i="1" s="1"/>
  <c r="J720" i="1"/>
  <c r="S726" i="1" l="1"/>
  <c r="G726" i="1"/>
  <c r="H726" i="1" s="1"/>
  <c r="H725" i="1"/>
  <c r="R726" i="1"/>
  <c r="O726" i="1"/>
  <c r="S727" i="1" s="1"/>
  <c r="E726" i="1"/>
  <c r="F727" i="1" s="1"/>
  <c r="A727" i="1"/>
  <c r="D727" i="1" s="1"/>
  <c r="T725" i="1"/>
  <c r="Q725" i="1"/>
  <c r="C726" i="1" s="1"/>
  <c r="P719" i="1"/>
  <c r="B719" i="1" s="1"/>
  <c r="K720" i="1"/>
  <c r="L720" i="1" s="1"/>
  <c r="M720" i="1" s="1"/>
  <c r="N720" i="1" s="1"/>
  <c r="J721" i="1"/>
  <c r="G727" i="1" l="1"/>
  <c r="O727" i="1"/>
  <c r="A728" i="1"/>
  <c r="D728" i="1" s="1"/>
  <c r="E727" i="1"/>
  <c r="F728" i="1" s="1"/>
  <c r="R727" i="1"/>
  <c r="T726" i="1"/>
  <c r="Q726" i="1"/>
  <c r="C727" i="1" s="1"/>
  <c r="P720" i="1"/>
  <c r="B720" i="1" s="1"/>
  <c r="K721" i="1"/>
  <c r="L721" i="1" s="1"/>
  <c r="M721" i="1" s="1"/>
  <c r="N721" i="1" s="1"/>
  <c r="J722" i="1"/>
  <c r="G728" i="1" l="1"/>
  <c r="H728" i="1" s="1"/>
  <c r="H727" i="1"/>
  <c r="R728" i="1"/>
  <c r="A729" i="1"/>
  <c r="D729" i="1" s="1"/>
  <c r="O728" i="1"/>
  <c r="E728" i="1"/>
  <c r="F729" i="1" s="1"/>
  <c r="Q727" i="1"/>
  <c r="C728" i="1" s="1"/>
  <c r="T727" i="1"/>
  <c r="S728" i="1"/>
  <c r="P721" i="1"/>
  <c r="B721" i="1" s="1"/>
  <c r="K722" i="1"/>
  <c r="L722" i="1" s="1"/>
  <c r="M722" i="1" s="1"/>
  <c r="N722" i="1" s="1"/>
  <c r="J723" i="1"/>
  <c r="G729" i="1" l="1"/>
  <c r="S729" i="1"/>
  <c r="Q728" i="1"/>
  <c r="C729" i="1" s="1"/>
  <c r="T728" i="1"/>
  <c r="A730" i="1"/>
  <c r="D730" i="1" s="1"/>
  <c r="O729" i="1"/>
  <c r="S730" i="1" s="1"/>
  <c r="E729" i="1"/>
  <c r="F730" i="1" s="1"/>
  <c r="R729" i="1"/>
  <c r="P722" i="1"/>
  <c r="B722" i="1" s="1"/>
  <c r="K723" i="1"/>
  <c r="L723" i="1" s="1"/>
  <c r="M723" i="1" s="1"/>
  <c r="N723" i="1" s="1"/>
  <c r="J724" i="1"/>
  <c r="G730" i="1" l="1"/>
  <c r="H729" i="1"/>
  <c r="R730" i="1"/>
  <c r="T729" i="1"/>
  <c r="Q729" i="1"/>
  <c r="C730" i="1" s="1"/>
  <c r="O730" i="1"/>
  <c r="A731" i="1"/>
  <c r="D731" i="1" s="1"/>
  <c r="E730" i="1"/>
  <c r="F731" i="1" s="1"/>
  <c r="P723" i="1"/>
  <c r="B723" i="1" s="1"/>
  <c r="K724" i="1"/>
  <c r="L724" i="1" s="1"/>
  <c r="M724" i="1" s="1"/>
  <c r="N724" i="1" s="1"/>
  <c r="J725" i="1"/>
  <c r="G731" i="1" l="1"/>
  <c r="H731" i="1" s="1"/>
  <c r="H730" i="1"/>
  <c r="R731" i="1"/>
  <c r="A732" i="1"/>
  <c r="D732" i="1" s="1"/>
  <c r="E731" i="1"/>
  <c r="F732" i="1" s="1"/>
  <c r="O731" i="1"/>
  <c r="Q730" i="1"/>
  <c r="C731" i="1" s="1"/>
  <c r="T730" i="1"/>
  <c r="S731" i="1"/>
  <c r="P724" i="1"/>
  <c r="B724" i="1" s="1"/>
  <c r="K725" i="1"/>
  <c r="L725" i="1" s="1"/>
  <c r="M725" i="1" s="1"/>
  <c r="N725" i="1" s="1"/>
  <c r="J726" i="1"/>
  <c r="G732" i="1" l="1"/>
  <c r="T731" i="1"/>
  <c r="Q731" i="1"/>
  <c r="C732" i="1" s="1"/>
  <c r="E732" i="1"/>
  <c r="F733" i="1" s="1"/>
  <c r="O732" i="1"/>
  <c r="A733" i="1"/>
  <c r="D733" i="1" s="1"/>
  <c r="R732" i="1"/>
  <c r="S732" i="1"/>
  <c r="P725" i="1"/>
  <c r="B725" i="1" s="1"/>
  <c r="K726" i="1"/>
  <c r="L726" i="1" s="1"/>
  <c r="M726" i="1" s="1"/>
  <c r="N726" i="1" s="1"/>
  <c r="J727" i="1"/>
  <c r="G733" i="1" l="1"/>
  <c r="H733" i="1" s="1"/>
  <c r="H732" i="1"/>
  <c r="R733" i="1"/>
  <c r="S733" i="1"/>
  <c r="A734" i="1"/>
  <c r="D734" i="1" s="1"/>
  <c r="O733" i="1"/>
  <c r="E733" i="1"/>
  <c r="F734" i="1" s="1"/>
  <c r="T732" i="1"/>
  <c r="Q732" i="1"/>
  <c r="C733" i="1" s="1"/>
  <c r="P726" i="1"/>
  <c r="B726" i="1" s="1"/>
  <c r="K727" i="1"/>
  <c r="L727" i="1" s="1"/>
  <c r="M727" i="1" s="1"/>
  <c r="N727" i="1" s="1"/>
  <c r="J728" i="1"/>
  <c r="G734" i="1" l="1"/>
  <c r="R734" i="1"/>
  <c r="T733" i="1"/>
  <c r="Q733" i="1"/>
  <c r="C734" i="1" s="1"/>
  <c r="S734" i="1"/>
  <c r="O734" i="1"/>
  <c r="A735" i="1"/>
  <c r="D735" i="1" s="1"/>
  <c r="E734" i="1"/>
  <c r="F735" i="1" s="1"/>
  <c r="P727" i="1"/>
  <c r="B727" i="1" s="1"/>
  <c r="K728" i="1"/>
  <c r="L728" i="1" s="1"/>
  <c r="M728" i="1" s="1"/>
  <c r="N728" i="1" s="1"/>
  <c r="J729" i="1"/>
  <c r="G735" i="1" l="1"/>
  <c r="H735" i="1" s="1"/>
  <c r="H734" i="1"/>
  <c r="Q734" i="1"/>
  <c r="C735" i="1" s="1"/>
  <c r="T734" i="1"/>
  <c r="R735" i="1"/>
  <c r="A736" i="1"/>
  <c r="D736" i="1" s="1"/>
  <c r="O735" i="1"/>
  <c r="E735" i="1"/>
  <c r="F736" i="1" s="1"/>
  <c r="S735" i="1"/>
  <c r="P728" i="1"/>
  <c r="B728" i="1" s="1"/>
  <c r="K729" i="1"/>
  <c r="L729" i="1" s="1"/>
  <c r="M729" i="1" s="1"/>
  <c r="N729" i="1" s="1"/>
  <c r="J730" i="1"/>
  <c r="G736" i="1" l="1"/>
  <c r="S736" i="1"/>
  <c r="R736" i="1"/>
  <c r="O736" i="1"/>
  <c r="E736" i="1"/>
  <c r="F737" i="1" s="1"/>
  <c r="A737" i="1"/>
  <c r="D737" i="1" s="1"/>
  <c r="T735" i="1"/>
  <c r="Q735" i="1"/>
  <c r="C736" i="1" s="1"/>
  <c r="P729" i="1"/>
  <c r="B729" i="1" s="1"/>
  <c r="K730" i="1"/>
  <c r="L730" i="1" s="1"/>
  <c r="M730" i="1" s="1"/>
  <c r="N730" i="1" s="1"/>
  <c r="J731" i="1"/>
  <c r="G737" i="1" l="1"/>
  <c r="S737" i="1"/>
  <c r="H736" i="1"/>
  <c r="R737" i="1"/>
  <c r="O737" i="1"/>
  <c r="A738" i="1"/>
  <c r="D738" i="1" s="1"/>
  <c r="E737" i="1"/>
  <c r="F738" i="1" s="1"/>
  <c r="Q736" i="1"/>
  <c r="C737" i="1" s="1"/>
  <c r="P730" i="1"/>
  <c r="B730" i="1" s="1"/>
  <c r="K731" i="1"/>
  <c r="L731" i="1" s="1"/>
  <c r="M731" i="1" s="1"/>
  <c r="N731" i="1" s="1"/>
  <c r="J732" i="1"/>
  <c r="S738" i="1" l="1"/>
  <c r="G738" i="1"/>
  <c r="H738" i="1" s="1"/>
  <c r="H737" i="1"/>
  <c r="R738" i="1"/>
  <c r="A739" i="1"/>
  <c r="D739" i="1" s="1"/>
  <c r="E738" i="1"/>
  <c r="F739" i="1" s="1"/>
  <c r="O738" i="1"/>
  <c r="T737" i="1"/>
  <c r="Q737" i="1"/>
  <c r="C738" i="1" s="1"/>
  <c r="P731" i="1"/>
  <c r="B731" i="1" s="1"/>
  <c r="K732" i="1"/>
  <c r="L732" i="1" s="1"/>
  <c r="M732" i="1" s="1"/>
  <c r="N732" i="1" s="1"/>
  <c r="J733" i="1"/>
  <c r="R739" i="1" l="1"/>
  <c r="G739" i="1"/>
  <c r="E739" i="1"/>
  <c r="F740" i="1" s="1"/>
  <c r="O739" i="1"/>
  <c r="R740" i="1" s="1"/>
  <c r="A740" i="1"/>
  <c r="D740" i="1" s="1"/>
  <c r="T738" i="1"/>
  <c r="Q738" i="1"/>
  <c r="C739" i="1" s="1"/>
  <c r="S739" i="1"/>
  <c r="P732" i="1"/>
  <c r="B732" i="1" s="1"/>
  <c r="K733" i="1"/>
  <c r="L733" i="1" s="1"/>
  <c r="M733" i="1" s="1"/>
  <c r="N733" i="1" s="1"/>
  <c r="J734" i="1"/>
  <c r="G740" i="1" l="1"/>
  <c r="S740" i="1"/>
  <c r="H739" i="1"/>
  <c r="E740" i="1"/>
  <c r="F741" i="1" s="1"/>
  <c r="O740" i="1"/>
  <c r="A741" i="1"/>
  <c r="D741" i="1" s="1"/>
  <c r="Q739" i="1"/>
  <c r="C740" i="1" s="1"/>
  <c r="T739" i="1"/>
  <c r="P733" i="1"/>
  <c r="B733" i="1" s="1"/>
  <c r="K734" i="1"/>
  <c r="L734" i="1" s="1"/>
  <c r="M734" i="1" s="1"/>
  <c r="N734" i="1" s="1"/>
  <c r="J735" i="1"/>
  <c r="G741" i="1" l="1"/>
  <c r="H741" i="1" s="1"/>
  <c r="H740" i="1"/>
  <c r="S741" i="1"/>
  <c r="A742" i="1"/>
  <c r="D742" i="1" s="1"/>
  <c r="O741" i="1"/>
  <c r="Q740" i="1"/>
  <c r="C741" i="1" s="1"/>
  <c r="T740" i="1"/>
  <c r="R741" i="1"/>
  <c r="P734" i="1"/>
  <c r="K735" i="1"/>
  <c r="L735" i="1" s="1"/>
  <c r="M735" i="1" s="1"/>
  <c r="N735" i="1" s="1"/>
  <c r="J736" i="1"/>
  <c r="B734" i="1" l="1"/>
  <c r="G742" i="1"/>
  <c r="E741" i="1"/>
  <c r="F742" i="1" s="1"/>
  <c r="R742" i="1"/>
  <c r="Q741" i="1"/>
  <c r="T741" i="1"/>
  <c r="S742" i="1"/>
  <c r="E742" i="1"/>
  <c r="O742" i="1"/>
  <c r="Q742" i="1" s="1"/>
  <c r="A743" i="1"/>
  <c r="D743" i="1" s="1"/>
  <c r="P735" i="1"/>
  <c r="K736" i="1"/>
  <c r="L736" i="1" s="1"/>
  <c r="M736" i="1" s="1"/>
  <c r="N736" i="1" s="1"/>
  <c r="J737" i="1"/>
  <c r="B735" i="1" l="1"/>
  <c r="H742" i="1"/>
  <c r="F743" i="1"/>
  <c r="G743" i="1"/>
  <c r="A744" i="1"/>
  <c r="D744" i="1" s="1"/>
  <c r="O743" i="1"/>
  <c r="R743" i="1"/>
  <c r="S743" i="1"/>
  <c r="C742" i="1"/>
  <c r="P736" i="1"/>
  <c r="K737" i="1"/>
  <c r="L737" i="1" s="1"/>
  <c r="J738" i="1"/>
  <c r="E743" i="1" l="1"/>
  <c r="F744" i="1" s="1"/>
  <c r="B736" i="1"/>
  <c r="G744" i="1"/>
  <c r="H743" i="1"/>
  <c r="T736" i="1"/>
  <c r="M737" i="1"/>
  <c r="C743" i="1"/>
  <c r="R744" i="1"/>
  <c r="S744" i="1"/>
  <c r="A745" i="1"/>
  <c r="D745" i="1" s="1"/>
  <c r="O744" i="1"/>
  <c r="Q743" i="1"/>
  <c r="K738" i="1"/>
  <c r="L738" i="1" s="1"/>
  <c r="J739" i="1"/>
  <c r="E744" i="1" l="1"/>
  <c r="F745" i="1" s="1"/>
  <c r="H744" i="1"/>
  <c r="G745" i="1"/>
  <c r="S745" i="1"/>
  <c r="M738" i="1"/>
  <c r="N737" i="1"/>
  <c r="R745" i="1"/>
  <c r="Q744" i="1"/>
  <c r="O745" i="1"/>
  <c r="A746" i="1"/>
  <c r="D746" i="1" s="1"/>
  <c r="C744" i="1"/>
  <c r="K739" i="1"/>
  <c r="L739" i="1" s="1"/>
  <c r="J740" i="1"/>
  <c r="H745" i="1" l="1"/>
  <c r="E745" i="1"/>
  <c r="F746" i="1" s="1"/>
  <c r="G746" i="1"/>
  <c r="C745" i="1"/>
  <c r="S746" i="1"/>
  <c r="P737" i="1"/>
  <c r="M739" i="1"/>
  <c r="O746" i="1"/>
  <c r="A747" i="1"/>
  <c r="D747" i="1" s="1"/>
  <c r="Q745" i="1"/>
  <c r="R746" i="1"/>
  <c r="N738" i="1"/>
  <c r="K740" i="1"/>
  <c r="L740" i="1" s="1"/>
  <c r="J741" i="1"/>
  <c r="H746" i="1" l="1"/>
  <c r="E746" i="1"/>
  <c r="F747" i="1" s="1"/>
  <c r="B737" i="1"/>
  <c r="C746" i="1"/>
  <c r="G747" i="1"/>
  <c r="R747" i="1"/>
  <c r="P738" i="1"/>
  <c r="O747" i="1"/>
  <c r="A748" i="1"/>
  <c r="D748" i="1" s="1"/>
  <c r="N739" i="1"/>
  <c r="S747" i="1"/>
  <c r="M740" i="1"/>
  <c r="T746" i="1"/>
  <c r="Q746" i="1"/>
  <c r="C747" i="1" s="1"/>
  <c r="K741" i="1"/>
  <c r="L741" i="1" s="1"/>
  <c r="J742" i="1"/>
  <c r="E747" i="1" l="1"/>
  <c r="F748" i="1" s="1"/>
  <c r="H747" i="1"/>
  <c r="B738" i="1"/>
  <c r="G748" i="1"/>
  <c r="S748" i="1"/>
  <c r="N740" i="1"/>
  <c r="Q747" i="1"/>
  <c r="C748" i="1" s="1"/>
  <c r="T747" i="1"/>
  <c r="M741" i="1"/>
  <c r="P739" i="1"/>
  <c r="O748" i="1"/>
  <c r="A749" i="1"/>
  <c r="D749" i="1" s="1"/>
  <c r="R748" i="1"/>
  <c r="K742" i="1"/>
  <c r="L742" i="1" s="1"/>
  <c r="J743" i="1"/>
  <c r="E748" i="1" l="1"/>
  <c r="F749" i="1" s="1"/>
  <c r="H748" i="1"/>
  <c r="B739" i="1"/>
  <c r="G749" i="1"/>
  <c r="R749" i="1"/>
  <c r="O749" i="1"/>
  <c r="A750" i="1"/>
  <c r="D750" i="1" s="1"/>
  <c r="N741" i="1"/>
  <c r="T748" i="1"/>
  <c r="Q748" i="1"/>
  <c r="C749" i="1" s="1"/>
  <c r="S749" i="1"/>
  <c r="P740" i="1"/>
  <c r="M742" i="1"/>
  <c r="K743" i="1"/>
  <c r="L743" i="1" s="1"/>
  <c r="M743" i="1" s="1"/>
  <c r="N743" i="1" s="1"/>
  <c r="J744" i="1"/>
  <c r="E749" i="1" l="1"/>
  <c r="F750" i="1" s="1"/>
  <c r="H749" i="1"/>
  <c r="B740" i="1"/>
  <c r="G750" i="1"/>
  <c r="R750" i="1"/>
  <c r="S750" i="1"/>
  <c r="A751" i="1"/>
  <c r="D751" i="1" s="1"/>
  <c r="O750" i="1"/>
  <c r="N742" i="1"/>
  <c r="P741" i="1"/>
  <c r="Q749" i="1"/>
  <c r="C750" i="1" s="1"/>
  <c r="T749" i="1"/>
  <c r="P743" i="1"/>
  <c r="K744" i="1"/>
  <c r="L744" i="1" s="1"/>
  <c r="J745" i="1"/>
  <c r="S751" i="1" l="1"/>
  <c r="E750" i="1"/>
  <c r="F751" i="1" s="1"/>
  <c r="H750" i="1"/>
  <c r="T743" i="1"/>
  <c r="B743" i="1"/>
  <c r="B741" i="1"/>
  <c r="G751" i="1"/>
  <c r="M744" i="1"/>
  <c r="N744" i="1" s="1"/>
  <c r="T750" i="1"/>
  <c r="Q750" i="1"/>
  <c r="C751" i="1" s="1"/>
  <c r="R751" i="1"/>
  <c r="P742" i="1"/>
  <c r="O751" i="1"/>
  <c r="A752" i="1"/>
  <c r="D752" i="1" s="1"/>
  <c r="K745" i="1"/>
  <c r="L745" i="1" s="1"/>
  <c r="M745" i="1" s="1"/>
  <c r="N745" i="1" s="1"/>
  <c r="J746" i="1"/>
  <c r="E751" i="1" l="1"/>
  <c r="F752" i="1" s="1"/>
  <c r="P744" i="1"/>
  <c r="B742" i="1"/>
  <c r="G752" i="1"/>
  <c r="H751" i="1"/>
  <c r="T742" i="1"/>
  <c r="R752" i="1"/>
  <c r="S752" i="1"/>
  <c r="A753" i="1"/>
  <c r="D753" i="1" s="1"/>
  <c r="O752" i="1"/>
  <c r="T744" i="1"/>
  <c r="T751" i="1"/>
  <c r="Q751" i="1"/>
  <c r="C752" i="1" s="1"/>
  <c r="P745" i="1"/>
  <c r="K746" i="1"/>
  <c r="L746" i="1" s="1"/>
  <c r="M746" i="1" s="1"/>
  <c r="N746" i="1" s="1"/>
  <c r="J747" i="1"/>
  <c r="H752" i="1" l="1"/>
  <c r="E752" i="1"/>
  <c r="F753" i="1" s="1"/>
  <c r="B744" i="1"/>
  <c r="T745" i="1"/>
  <c r="B745" i="1"/>
  <c r="G753" i="1"/>
  <c r="R753" i="1"/>
  <c r="A754" i="1"/>
  <c r="D754" i="1" s="1"/>
  <c r="O753" i="1"/>
  <c r="T752" i="1"/>
  <c r="Q752" i="1"/>
  <c r="C753" i="1" s="1"/>
  <c r="S753" i="1"/>
  <c r="P746" i="1"/>
  <c r="K747" i="1"/>
  <c r="L747" i="1" s="1"/>
  <c r="M747" i="1" s="1"/>
  <c r="N747" i="1" s="1"/>
  <c r="J748" i="1"/>
  <c r="E753" i="1" l="1"/>
  <c r="F754" i="1" s="1"/>
  <c r="B746" i="1"/>
  <c r="G754" i="1"/>
  <c r="H753" i="1"/>
  <c r="S754" i="1"/>
  <c r="A755" i="1"/>
  <c r="D755" i="1" s="1"/>
  <c r="O754" i="1"/>
  <c r="Q753" i="1"/>
  <c r="C754" i="1" s="1"/>
  <c r="T753" i="1"/>
  <c r="R754" i="1"/>
  <c r="P747" i="1"/>
  <c r="K748" i="1"/>
  <c r="L748" i="1" s="1"/>
  <c r="M748" i="1" s="1"/>
  <c r="N748" i="1" s="1"/>
  <c r="J749" i="1"/>
  <c r="H754" i="1" l="1"/>
  <c r="E754" i="1"/>
  <c r="F755" i="1" s="1"/>
  <c r="B747" i="1"/>
  <c r="G755" i="1"/>
  <c r="Q754" i="1"/>
  <c r="C755" i="1" s="1"/>
  <c r="T754" i="1"/>
  <c r="R755" i="1"/>
  <c r="S755" i="1"/>
  <c r="A756" i="1"/>
  <c r="D756" i="1" s="1"/>
  <c r="O755" i="1"/>
  <c r="P748" i="1"/>
  <c r="K749" i="1"/>
  <c r="L749" i="1" s="1"/>
  <c r="M749" i="1" s="1"/>
  <c r="N749" i="1" s="1"/>
  <c r="J750" i="1"/>
  <c r="E755" i="1" l="1"/>
  <c r="F756" i="1" s="1"/>
  <c r="H755" i="1"/>
  <c r="B748" i="1"/>
  <c r="G756" i="1"/>
  <c r="R756" i="1"/>
  <c r="Q755" i="1"/>
  <c r="C756" i="1" s="1"/>
  <c r="T755" i="1"/>
  <c r="O756" i="1"/>
  <c r="A757" i="1"/>
  <c r="D757" i="1" s="1"/>
  <c r="S756" i="1"/>
  <c r="P749" i="1"/>
  <c r="K750" i="1"/>
  <c r="L750" i="1" s="1"/>
  <c r="M750" i="1" s="1"/>
  <c r="N750" i="1" s="1"/>
  <c r="J751" i="1"/>
  <c r="E756" i="1" l="1"/>
  <c r="F757" i="1" s="1"/>
  <c r="H756" i="1"/>
  <c r="B749" i="1"/>
  <c r="G757" i="1"/>
  <c r="S757" i="1"/>
  <c r="R757" i="1"/>
  <c r="Q756" i="1"/>
  <c r="C757" i="1" s="1"/>
  <c r="T756" i="1"/>
  <c r="A758" i="1"/>
  <c r="D758" i="1" s="1"/>
  <c r="O757" i="1"/>
  <c r="P750" i="1"/>
  <c r="K751" i="1"/>
  <c r="L751" i="1" s="1"/>
  <c r="M751" i="1" s="1"/>
  <c r="N751" i="1" s="1"/>
  <c r="J752" i="1"/>
  <c r="H757" i="1" l="1"/>
  <c r="E757" i="1"/>
  <c r="F758" i="1" s="1"/>
  <c r="B750" i="1"/>
  <c r="G758" i="1"/>
  <c r="R758" i="1"/>
  <c r="A759" i="1"/>
  <c r="D759" i="1" s="1"/>
  <c r="O758" i="1"/>
  <c r="S758" i="1"/>
  <c r="Q757" i="1"/>
  <c r="C758" i="1" s="1"/>
  <c r="T757" i="1"/>
  <c r="P751" i="1"/>
  <c r="K752" i="1"/>
  <c r="L752" i="1" s="1"/>
  <c r="M752" i="1" s="1"/>
  <c r="N752" i="1" s="1"/>
  <c r="J753" i="1"/>
  <c r="H758" i="1" l="1"/>
  <c r="E758" i="1"/>
  <c r="F759" i="1" s="1"/>
  <c r="B751" i="1"/>
  <c r="G759" i="1"/>
  <c r="S759" i="1"/>
  <c r="A760" i="1"/>
  <c r="D760" i="1" s="1"/>
  <c r="O759" i="1"/>
  <c r="T758" i="1"/>
  <c r="Q758" i="1"/>
  <c r="C759" i="1" s="1"/>
  <c r="R759" i="1"/>
  <c r="P752" i="1"/>
  <c r="K753" i="1"/>
  <c r="L753" i="1" s="1"/>
  <c r="M753" i="1" s="1"/>
  <c r="N753" i="1" s="1"/>
  <c r="J754" i="1"/>
  <c r="H759" i="1" l="1"/>
  <c r="E759" i="1"/>
  <c r="F760" i="1" s="1"/>
  <c r="B752" i="1"/>
  <c r="G760" i="1"/>
  <c r="R760" i="1"/>
  <c r="Q759" i="1"/>
  <c r="C760" i="1" s="1"/>
  <c r="T759" i="1"/>
  <c r="S760" i="1"/>
  <c r="A761" i="1"/>
  <c r="D761" i="1" s="1"/>
  <c r="O760" i="1"/>
  <c r="P753" i="1"/>
  <c r="K754" i="1"/>
  <c r="L754" i="1" s="1"/>
  <c r="M754" i="1" s="1"/>
  <c r="N754" i="1" s="1"/>
  <c r="J755" i="1"/>
  <c r="E760" i="1" l="1"/>
  <c r="F761" i="1" s="1"/>
  <c r="H760" i="1"/>
  <c r="B753" i="1"/>
  <c r="G761" i="1"/>
  <c r="Q760" i="1"/>
  <c r="C761" i="1" s="1"/>
  <c r="T760" i="1"/>
  <c r="R761" i="1"/>
  <c r="A762" i="1"/>
  <c r="D762" i="1" s="1"/>
  <c r="O761" i="1"/>
  <c r="S761" i="1"/>
  <c r="P754" i="1"/>
  <c r="K755" i="1"/>
  <c r="L755" i="1" s="1"/>
  <c r="M755" i="1" s="1"/>
  <c r="N755" i="1" s="1"/>
  <c r="J756" i="1"/>
  <c r="H761" i="1" l="1"/>
  <c r="E761" i="1"/>
  <c r="F762" i="1" s="1"/>
  <c r="B754" i="1"/>
  <c r="G762" i="1"/>
  <c r="R762" i="1"/>
  <c r="A763" i="1"/>
  <c r="D763" i="1" s="1"/>
  <c r="O762" i="1"/>
  <c r="T761" i="1"/>
  <c r="Q761" i="1"/>
  <c r="C762" i="1" s="1"/>
  <c r="S762" i="1"/>
  <c r="P755" i="1"/>
  <c r="K756" i="1"/>
  <c r="L756" i="1" s="1"/>
  <c r="M756" i="1" s="1"/>
  <c r="N756" i="1" s="1"/>
  <c r="J757" i="1"/>
  <c r="H762" i="1" l="1"/>
  <c r="E762" i="1"/>
  <c r="F763" i="1" s="1"/>
  <c r="B755" i="1"/>
  <c r="G763" i="1"/>
  <c r="Q762" i="1"/>
  <c r="C763" i="1" s="1"/>
  <c r="T762" i="1"/>
  <c r="R763" i="1"/>
  <c r="S763" i="1"/>
  <c r="A764" i="1"/>
  <c r="D764" i="1" s="1"/>
  <c r="O763" i="1"/>
  <c r="P756" i="1"/>
  <c r="K757" i="1"/>
  <c r="L757" i="1" s="1"/>
  <c r="M757" i="1" s="1"/>
  <c r="N757" i="1" s="1"/>
  <c r="J758" i="1"/>
  <c r="B756" i="1" l="1"/>
  <c r="E763" i="1"/>
  <c r="F764" i="1" s="1"/>
  <c r="H763" i="1"/>
  <c r="G764" i="1"/>
  <c r="O764" i="1"/>
  <c r="A765" i="1"/>
  <c r="D765" i="1" s="1"/>
  <c r="S764" i="1"/>
  <c r="Q763" i="1"/>
  <c r="C764" i="1" s="1"/>
  <c r="T763" i="1"/>
  <c r="R764" i="1"/>
  <c r="P757" i="1"/>
  <c r="K758" i="1"/>
  <c r="L758" i="1" s="1"/>
  <c r="M758" i="1" s="1"/>
  <c r="N758" i="1" s="1"/>
  <c r="J759" i="1"/>
  <c r="B757" i="1" l="1"/>
  <c r="H764" i="1"/>
  <c r="E764" i="1"/>
  <c r="F765" i="1" s="1"/>
  <c r="G765" i="1"/>
  <c r="Q764" i="1"/>
  <c r="C765" i="1" s="1"/>
  <c r="T764" i="1"/>
  <c r="R765" i="1"/>
  <c r="S765" i="1"/>
  <c r="A766" i="1"/>
  <c r="D766" i="1" s="1"/>
  <c r="O765" i="1"/>
  <c r="P758" i="1"/>
  <c r="K759" i="1"/>
  <c r="L759" i="1" s="1"/>
  <c r="M759" i="1" s="1"/>
  <c r="N759" i="1" s="1"/>
  <c r="J760" i="1"/>
  <c r="E765" i="1" l="1"/>
  <c r="F766" i="1" s="1"/>
  <c r="H765" i="1"/>
  <c r="B758" i="1"/>
  <c r="G766" i="1"/>
  <c r="Q765" i="1"/>
  <c r="C766" i="1" s="1"/>
  <c r="T765" i="1"/>
  <c r="S766" i="1"/>
  <c r="O766" i="1"/>
  <c r="A767" i="1"/>
  <c r="D767" i="1" s="1"/>
  <c r="R766" i="1"/>
  <c r="P759" i="1"/>
  <c r="K760" i="1"/>
  <c r="L760" i="1" s="1"/>
  <c r="M760" i="1" s="1"/>
  <c r="N760" i="1" s="1"/>
  <c r="J761" i="1"/>
  <c r="E766" i="1" l="1"/>
  <c r="F767" i="1" s="1"/>
  <c r="H766" i="1"/>
  <c r="B759" i="1"/>
  <c r="G767" i="1"/>
  <c r="R767" i="1"/>
  <c r="Q766" i="1"/>
  <c r="C767" i="1" s="1"/>
  <c r="T766" i="1"/>
  <c r="A768" i="1"/>
  <c r="D768" i="1" s="1"/>
  <c r="O767" i="1"/>
  <c r="S767" i="1"/>
  <c r="P760" i="1"/>
  <c r="K761" i="1"/>
  <c r="L761" i="1" s="1"/>
  <c r="M761" i="1" s="1"/>
  <c r="N761" i="1" s="1"/>
  <c r="J762" i="1"/>
  <c r="E767" i="1" l="1"/>
  <c r="F768" i="1" s="1"/>
  <c r="H767" i="1"/>
  <c r="B760" i="1"/>
  <c r="G768" i="1"/>
  <c r="Q767" i="1"/>
  <c r="C768" i="1" s="1"/>
  <c r="T767" i="1"/>
  <c r="S768" i="1"/>
  <c r="R768" i="1"/>
  <c r="O768" i="1"/>
  <c r="A769" i="1"/>
  <c r="D769" i="1" s="1"/>
  <c r="P761" i="1"/>
  <c r="K762" i="1"/>
  <c r="L762" i="1" s="1"/>
  <c r="M762" i="1" s="1"/>
  <c r="N762" i="1" s="1"/>
  <c r="J763" i="1"/>
  <c r="H768" i="1" l="1"/>
  <c r="E768" i="1"/>
  <c r="F769" i="1" s="1"/>
  <c r="B761" i="1"/>
  <c r="G769" i="1"/>
  <c r="T768" i="1"/>
  <c r="Q768" i="1"/>
  <c r="C769" i="1" s="1"/>
  <c r="R769" i="1"/>
  <c r="S769" i="1"/>
  <c r="A770" i="1"/>
  <c r="D770" i="1" s="1"/>
  <c r="O769" i="1"/>
  <c r="P762" i="1"/>
  <c r="K763" i="1"/>
  <c r="L763" i="1" s="1"/>
  <c r="M763" i="1" s="1"/>
  <c r="N763" i="1" s="1"/>
  <c r="J764" i="1"/>
  <c r="E769" i="1" l="1"/>
  <c r="F770" i="1" s="1"/>
  <c r="H769" i="1"/>
  <c r="B762" i="1"/>
  <c r="G770" i="1"/>
  <c r="T769" i="1"/>
  <c r="Q769" i="1"/>
  <c r="C770" i="1" s="1"/>
  <c r="S770" i="1"/>
  <c r="A771" i="1"/>
  <c r="D771" i="1" s="1"/>
  <c r="O770" i="1"/>
  <c r="R770" i="1"/>
  <c r="P763" i="1"/>
  <c r="K764" i="1"/>
  <c r="L764" i="1" s="1"/>
  <c r="M764" i="1" s="1"/>
  <c r="N764" i="1" s="1"/>
  <c r="J765" i="1"/>
  <c r="E770" i="1" l="1"/>
  <c r="F771" i="1" s="1"/>
  <c r="H770" i="1"/>
  <c r="B763" i="1"/>
  <c r="G771" i="1"/>
  <c r="T770" i="1"/>
  <c r="Q770" i="1"/>
  <c r="C771" i="1" s="1"/>
  <c r="S771" i="1"/>
  <c r="R771" i="1"/>
  <c r="O771" i="1"/>
  <c r="A772" i="1"/>
  <c r="D772" i="1" s="1"/>
  <c r="P764" i="1"/>
  <c r="K765" i="1"/>
  <c r="L765" i="1" s="1"/>
  <c r="M765" i="1" s="1"/>
  <c r="N765" i="1" s="1"/>
  <c r="J766" i="1"/>
  <c r="H771" i="1" l="1"/>
  <c r="E771" i="1"/>
  <c r="F772" i="1" s="1"/>
  <c r="B764" i="1"/>
  <c r="G772" i="1"/>
  <c r="A773" i="1"/>
  <c r="D773" i="1" s="1"/>
  <c r="O772" i="1"/>
  <c r="R772" i="1"/>
  <c r="S772" i="1"/>
  <c r="T771" i="1"/>
  <c r="Q771" i="1"/>
  <c r="C772" i="1" s="1"/>
  <c r="P765" i="1"/>
  <c r="K766" i="1"/>
  <c r="L766" i="1" s="1"/>
  <c r="M766" i="1" s="1"/>
  <c r="N766" i="1" s="1"/>
  <c r="J767" i="1"/>
  <c r="E772" i="1" l="1"/>
  <c r="F773" i="1" s="1"/>
  <c r="H772" i="1"/>
  <c r="B765" i="1"/>
  <c r="G773" i="1"/>
  <c r="S773" i="1"/>
  <c r="Q772" i="1"/>
  <c r="C773" i="1" s="1"/>
  <c r="T772" i="1"/>
  <c r="R773" i="1"/>
  <c r="O773" i="1"/>
  <c r="S774" i="1" s="1"/>
  <c r="A774" i="1"/>
  <c r="D774" i="1" s="1"/>
  <c r="P766" i="1"/>
  <c r="K767" i="1"/>
  <c r="L767" i="1" s="1"/>
  <c r="M767" i="1" s="1"/>
  <c r="N767" i="1" s="1"/>
  <c r="J768" i="1"/>
  <c r="E773" i="1" l="1"/>
  <c r="F774" i="1" s="1"/>
  <c r="H773" i="1"/>
  <c r="B766" i="1"/>
  <c r="G774" i="1"/>
  <c r="A775" i="1"/>
  <c r="D775" i="1" s="1"/>
  <c r="O774" i="1"/>
  <c r="S775" i="1" s="1"/>
  <c r="R774" i="1"/>
  <c r="T773" i="1"/>
  <c r="Q773" i="1"/>
  <c r="C774" i="1" s="1"/>
  <c r="P767" i="1"/>
  <c r="K768" i="1"/>
  <c r="L768" i="1" s="1"/>
  <c r="M768" i="1" s="1"/>
  <c r="N768" i="1" s="1"/>
  <c r="J769" i="1"/>
  <c r="E774" i="1" l="1"/>
  <c r="F775" i="1" s="1"/>
  <c r="B767" i="1"/>
  <c r="G775" i="1"/>
  <c r="H774" i="1"/>
  <c r="R775" i="1"/>
  <c r="O775" i="1"/>
  <c r="A776" i="1"/>
  <c r="D776" i="1" s="1"/>
  <c r="Q774" i="1"/>
  <c r="C775" i="1" s="1"/>
  <c r="T774" i="1"/>
  <c r="P768" i="1"/>
  <c r="K769" i="1"/>
  <c r="L769" i="1" s="1"/>
  <c r="M769" i="1" s="1"/>
  <c r="N769" i="1" s="1"/>
  <c r="J770" i="1"/>
  <c r="E775" i="1" l="1"/>
  <c r="F776" i="1" s="1"/>
  <c r="H775" i="1"/>
  <c r="B768" i="1"/>
  <c r="G776" i="1"/>
  <c r="Q775" i="1"/>
  <c r="C776" i="1" s="1"/>
  <c r="T775" i="1"/>
  <c r="R776" i="1"/>
  <c r="A777" i="1"/>
  <c r="D777" i="1" s="1"/>
  <c r="O776" i="1"/>
  <c r="S776" i="1"/>
  <c r="P769" i="1"/>
  <c r="K770" i="1"/>
  <c r="L770" i="1" s="1"/>
  <c r="M770" i="1" s="1"/>
  <c r="N770" i="1" s="1"/>
  <c r="J771" i="1"/>
  <c r="E776" i="1" l="1"/>
  <c r="F777" i="1" s="1"/>
  <c r="B769" i="1"/>
  <c r="G777" i="1"/>
  <c r="H776" i="1"/>
  <c r="R777" i="1"/>
  <c r="T776" i="1"/>
  <c r="Q776" i="1"/>
  <c r="C777" i="1" s="1"/>
  <c r="S777" i="1"/>
  <c r="O777" i="1"/>
  <c r="A778" i="1"/>
  <c r="D778" i="1" s="1"/>
  <c r="P770" i="1"/>
  <c r="K771" i="1"/>
  <c r="L771" i="1" s="1"/>
  <c r="M771" i="1" s="1"/>
  <c r="N771" i="1" s="1"/>
  <c r="J772" i="1"/>
  <c r="E777" i="1" l="1"/>
  <c r="F778" i="1" s="1"/>
  <c r="B770" i="1"/>
  <c r="G778" i="1"/>
  <c r="H777" i="1"/>
  <c r="R778" i="1"/>
  <c r="A779" i="1"/>
  <c r="D779" i="1" s="1"/>
  <c r="O778" i="1"/>
  <c r="S778" i="1"/>
  <c r="T777" i="1"/>
  <c r="Q777" i="1"/>
  <c r="C778" i="1" s="1"/>
  <c r="P771" i="1"/>
  <c r="K772" i="1"/>
  <c r="L772" i="1" s="1"/>
  <c r="M772" i="1" s="1"/>
  <c r="N772" i="1" s="1"/>
  <c r="J773" i="1"/>
  <c r="E778" i="1" l="1"/>
  <c r="F779" i="1" s="1"/>
  <c r="B771" i="1"/>
  <c r="G779" i="1"/>
  <c r="H778" i="1"/>
  <c r="R779" i="1"/>
  <c r="S779" i="1"/>
  <c r="A780" i="1"/>
  <c r="D780" i="1" s="1"/>
  <c r="O779" i="1"/>
  <c r="T778" i="1"/>
  <c r="Q778" i="1"/>
  <c r="C779" i="1" s="1"/>
  <c r="P772" i="1"/>
  <c r="K773" i="1"/>
  <c r="L773" i="1" s="1"/>
  <c r="M773" i="1" s="1"/>
  <c r="N773" i="1" s="1"/>
  <c r="J774" i="1"/>
  <c r="R780" i="1" l="1"/>
  <c r="H779" i="1"/>
  <c r="E779" i="1"/>
  <c r="F780" i="1" s="1"/>
  <c r="B772" i="1"/>
  <c r="G780" i="1"/>
  <c r="Q779" i="1"/>
  <c r="C780" i="1" s="1"/>
  <c r="T779" i="1"/>
  <c r="S780" i="1"/>
  <c r="A781" i="1"/>
  <c r="D781" i="1" s="1"/>
  <c r="O780" i="1"/>
  <c r="P773" i="1"/>
  <c r="K774" i="1"/>
  <c r="L774" i="1" s="1"/>
  <c r="M774" i="1" s="1"/>
  <c r="N774" i="1" s="1"/>
  <c r="J775" i="1"/>
  <c r="E780" i="1" l="1"/>
  <c r="F781" i="1" s="1"/>
  <c r="B773" i="1"/>
  <c r="G781" i="1"/>
  <c r="H780" i="1"/>
  <c r="T780" i="1"/>
  <c r="Q780" i="1"/>
  <c r="C781" i="1" s="1"/>
  <c r="S781" i="1"/>
  <c r="A782" i="1"/>
  <c r="D782" i="1" s="1"/>
  <c r="O781" i="1"/>
  <c r="R781" i="1"/>
  <c r="P774" i="1"/>
  <c r="K775" i="1"/>
  <c r="L775" i="1" s="1"/>
  <c r="M775" i="1" s="1"/>
  <c r="N775" i="1" s="1"/>
  <c r="J776" i="1"/>
  <c r="E781" i="1" l="1"/>
  <c r="F782" i="1" s="1"/>
  <c r="B774" i="1"/>
  <c r="G782" i="1"/>
  <c r="H781" i="1"/>
  <c r="T781" i="1"/>
  <c r="Q781" i="1"/>
  <c r="C782" i="1" s="1"/>
  <c r="R782" i="1"/>
  <c r="O782" i="1"/>
  <c r="A783" i="1"/>
  <c r="D783" i="1" s="1"/>
  <c r="S782" i="1"/>
  <c r="P775" i="1"/>
  <c r="K776" i="1"/>
  <c r="L776" i="1" s="1"/>
  <c r="M776" i="1" s="1"/>
  <c r="N776" i="1" s="1"/>
  <c r="J777" i="1"/>
  <c r="E782" i="1" l="1"/>
  <c r="F783" i="1" s="1"/>
  <c r="B775" i="1"/>
  <c r="G783" i="1"/>
  <c r="H782" i="1"/>
  <c r="Q782" i="1"/>
  <c r="C783" i="1" s="1"/>
  <c r="T782" i="1"/>
  <c r="O783" i="1"/>
  <c r="A784" i="1"/>
  <c r="D784" i="1" s="1"/>
  <c r="R783" i="1"/>
  <c r="S783" i="1"/>
  <c r="P776" i="1"/>
  <c r="K777" i="1"/>
  <c r="L777" i="1" s="1"/>
  <c r="M777" i="1" s="1"/>
  <c r="N777" i="1" s="1"/>
  <c r="J778" i="1"/>
  <c r="E783" i="1" l="1"/>
  <c r="F784" i="1" s="1"/>
  <c r="B776" i="1"/>
  <c r="R784" i="1"/>
  <c r="G784" i="1"/>
  <c r="H783" i="1"/>
  <c r="A785" i="1"/>
  <c r="D785" i="1" s="1"/>
  <c r="O784" i="1"/>
  <c r="R785" i="1" s="1"/>
  <c r="Q783" i="1"/>
  <c r="C784" i="1" s="1"/>
  <c r="T783" i="1"/>
  <c r="S784" i="1"/>
  <c r="P777" i="1"/>
  <c r="K778" i="1"/>
  <c r="L778" i="1" s="1"/>
  <c r="M778" i="1" s="1"/>
  <c r="N778" i="1" s="1"/>
  <c r="J779" i="1"/>
  <c r="E784" i="1" l="1"/>
  <c r="F785" i="1" s="1"/>
  <c r="B777" i="1"/>
  <c r="H784" i="1"/>
  <c r="G785" i="1"/>
  <c r="S785" i="1"/>
  <c r="A786" i="1"/>
  <c r="D786" i="1" s="1"/>
  <c r="O785" i="1"/>
  <c r="R786" i="1" s="1"/>
  <c r="T784" i="1"/>
  <c r="Q784" i="1"/>
  <c r="C785" i="1" s="1"/>
  <c r="P778" i="1"/>
  <c r="K779" i="1"/>
  <c r="L779" i="1" s="1"/>
  <c r="M779" i="1" s="1"/>
  <c r="N779" i="1" s="1"/>
  <c r="J780" i="1"/>
  <c r="E785" i="1" l="1"/>
  <c r="F786" i="1" s="1"/>
  <c r="B778" i="1"/>
  <c r="G786" i="1"/>
  <c r="H785" i="1"/>
  <c r="S786" i="1"/>
  <c r="O786" i="1"/>
  <c r="A787" i="1"/>
  <c r="D787" i="1" s="1"/>
  <c r="T785" i="1"/>
  <c r="Q785" i="1"/>
  <c r="C786" i="1" s="1"/>
  <c r="P779" i="1"/>
  <c r="K780" i="1"/>
  <c r="L780" i="1" s="1"/>
  <c r="M780" i="1" s="1"/>
  <c r="N780" i="1" s="1"/>
  <c r="J781" i="1"/>
  <c r="E786" i="1" l="1"/>
  <c r="F787" i="1" s="1"/>
  <c r="H786" i="1"/>
  <c r="B779" i="1"/>
  <c r="S787" i="1"/>
  <c r="G787" i="1"/>
  <c r="O787" i="1"/>
  <c r="A788" i="1"/>
  <c r="D788" i="1" s="1"/>
  <c r="T786" i="1"/>
  <c r="Q786" i="1"/>
  <c r="C787" i="1" s="1"/>
  <c r="R787" i="1"/>
  <c r="P780" i="1"/>
  <c r="K781" i="1"/>
  <c r="L781" i="1" s="1"/>
  <c r="M781" i="1" s="1"/>
  <c r="N781" i="1" s="1"/>
  <c r="J782" i="1"/>
  <c r="E787" i="1" l="1"/>
  <c r="F788" i="1" s="1"/>
  <c r="B780" i="1"/>
  <c r="G788" i="1"/>
  <c r="H787" i="1"/>
  <c r="R788" i="1"/>
  <c r="O788" i="1"/>
  <c r="A789" i="1"/>
  <c r="D789" i="1" s="1"/>
  <c r="T787" i="1"/>
  <c r="Q787" i="1"/>
  <c r="C788" i="1" s="1"/>
  <c r="S788" i="1"/>
  <c r="P781" i="1"/>
  <c r="K782" i="1"/>
  <c r="L782" i="1" s="1"/>
  <c r="M782" i="1" s="1"/>
  <c r="N782" i="1" s="1"/>
  <c r="J783" i="1"/>
  <c r="E788" i="1" l="1"/>
  <c r="F789" i="1" s="1"/>
  <c r="H788" i="1"/>
  <c r="B781" i="1"/>
  <c r="S789" i="1"/>
  <c r="G789" i="1"/>
  <c r="R789" i="1"/>
  <c r="Q788" i="1"/>
  <c r="C789" i="1" s="1"/>
  <c r="T788" i="1"/>
  <c r="A790" i="1"/>
  <c r="D790" i="1" s="1"/>
  <c r="O789" i="1"/>
  <c r="P782" i="1"/>
  <c r="K783" i="1"/>
  <c r="L783" i="1" s="1"/>
  <c r="M783" i="1" s="1"/>
  <c r="N783" i="1" s="1"/>
  <c r="J784" i="1"/>
  <c r="E789" i="1" l="1"/>
  <c r="F790" i="1" s="1"/>
  <c r="B782" i="1"/>
  <c r="G790" i="1"/>
  <c r="H789" i="1"/>
  <c r="T789" i="1"/>
  <c r="Q789" i="1"/>
  <c r="C790" i="1" s="1"/>
  <c r="S790" i="1"/>
  <c r="O790" i="1"/>
  <c r="A791" i="1"/>
  <c r="D791" i="1" s="1"/>
  <c r="R790" i="1"/>
  <c r="P783" i="1"/>
  <c r="K784" i="1"/>
  <c r="L784" i="1" s="1"/>
  <c r="M784" i="1" s="1"/>
  <c r="N784" i="1" s="1"/>
  <c r="J785" i="1"/>
  <c r="E790" i="1" l="1"/>
  <c r="F791" i="1" s="1"/>
  <c r="B783" i="1"/>
  <c r="G791" i="1"/>
  <c r="H790" i="1"/>
  <c r="R791" i="1"/>
  <c r="O791" i="1"/>
  <c r="A792" i="1"/>
  <c r="D792" i="1" s="1"/>
  <c r="T790" i="1"/>
  <c r="Q790" i="1"/>
  <c r="C791" i="1" s="1"/>
  <c r="S791" i="1"/>
  <c r="P784" i="1"/>
  <c r="K785" i="1"/>
  <c r="L785" i="1" s="1"/>
  <c r="M785" i="1" s="1"/>
  <c r="N785" i="1" s="1"/>
  <c r="J786" i="1"/>
  <c r="E791" i="1" l="1"/>
  <c r="F792" i="1" s="1"/>
  <c r="B784" i="1"/>
  <c r="S792" i="1"/>
  <c r="G792" i="1"/>
  <c r="H791" i="1"/>
  <c r="A793" i="1"/>
  <c r="D793" i="1" s="1"/>
  <c r="O792" i="1"/>
  <c r="T791" i="1"/>
  <c r="Q791" i="1"/>
  <c r="C792" i="1" s="1"/>
  <c r="R792" i="1"/>
  <c r="P785" i="1"/>
  <c r="K786" i="1"/>
  <c r="L786" i="1" s="1"/>
  <c r="M786" i="1" s="1"/>
  <c r="N786" i="1" s="1"/>
  <c r="J787" i="1"/>
  <c r="E792" i="1" l="1"/>
  <c r="F793" i="1" s="1"/>
  <c r="B785" i="1"/>
  <c r="G793" i="1"/>
  <c r="H792" i="1"/>
  <c r="R793" i="1"/>
  <c r="Q792" i="1"/>
  <c r="C793" i="1" s="1"/>
  <c r="T792" i="1"/>
  <c r="S793" i="1"/>
  <c r="A794" i="1"/>
  <c r="D794" i="1" s="1"/>
  <c r="O793" i="1"/>
  <c r="P786" i="1"/>
  <c r="K787" i="1"/>
  <c r="L787" i="1" s="1"/>
  <c r="M787" i="1" s="1"/>
  <c r="N787" i="1" s="1"/>
  <c r="J788" i="1"/>
  <c r="E793" i="1" l="1"/>
  <c r="F794" i="1" s="1"/>
  <c r="H793" i="1"/>
  <c r="B786" i="1"/>
  <c r="R794" i="1"/>
  <c r="G794" i="1"/>
  <c r="S794" i="1"/>
  <c r="O794" i="1"/>
  <c r="A795" i="1"/>
  <c r="D795" i="1" s="1"/>
  <c r="Q793" i="1"/>
  <c r="C794" i="1" s="1"/>
  <c r="P787" i="1"/>
  <c r="K788" i="1"/>
  <c r="L788" i="1" s="1"/>
  <c r="M788" i="1" s="1"/>
  <c r="N788" i="1" s="1"/>
  <c r="J789" i="1"/>
  <c r="E794" i="1" l="1"/>
  <c r="F795" i="1" s="1"/>
  <c r="B787" i="1"/>
  <c r="G795" i="1"/>
  <c r="H794" i="1"/>
  <c r="Q794" i="1"/>
  <c r="C795" i="1" s="1"/>
  <c r="T794" i="1"/>
  <c r="O795" i="1"/>
  <c r="A796" i="1"/>
  <c r="D796" i="1" s="1"/>
  <c r="S795" i="1"/>
  <c r="R795" i="1"/>
  <c r="P788" i="1"/>
  <c r="K789" i="1"/>
  <c r="L789" i="1" s="1"/>
  <c r="M789" i="1" s="1"/>
  <c r="N789" i="1" s="1"/>
  <c r="J790" i="1"/>
  <c r="E795" i="1" l="1"/>
  <c r="F796" i="1" s="1"/>
  <c r="H795" i="1"/>
  <c r="B788" i="1"/>
  <c r="G796" i="1"/>
  <c r="R796" i="1"/>
  <c r="Q795" i="1"/>
  <c r="C796" i="1" s="1"/>
  <c r="T795" i="1"/>
  <c r="S796" i="1"/>
  <c r="O796" i="1"/>
  <c r="A797" i="1"/>
  <c r="D797" i="1" s="1"/>
  <c r="P789" i="1"/>
  <c r="K790" i="1"/>
  <c r="L790" i="1" s="1"/>
  <c r="M790" i="1" s="1"/>
  <c r="N790" i="1" s="1"/>
  <c r="J791" i="1"/>
  <c r="R797" i="1" l="1"/>
  <c r="H796" i="1"/>
  <c r="E796" i="1"/>
  <c r="F797" i="1" s="1"/>
  <c r="B789" i="1"/>
  <c r="G797" i="1"/>
  <c r="Q796" i="1"/>
  <c r="C797" i="1" s="1"/>
  <c r="T796" i="1"/>
  <c r="S797" i="1"/>
  <c r="A798" i="1"/>
  <c r="D798" i="1" s="1"/>
  <c r="O797" i="1"/>
  <c r="P790" i="1"/>
  <c r="K791" i="1"/>
  <c r="L791" i="1" s="1"/>
  <c r="M791" i="1" s="1"/>
  <c r="N791" i="1" s="1"/>
  <c r="J792" i="1"/>
  <c r="E797" i="1" l="1"/>
  <c r="F798" i="1" s="1"/>
  <c r="B790" i="1"/>
  <c r="G798" i="1"/>
  <c r="H797" i="1"/>
  <c r="A799" i="1"/>
  <c r="D799" i="1" s="1"/>
  <c r="O798" i="1"/>
  <c r="T797" i="1"/>
  <c r="Q797" i="1"/>
  <c r="C798" i="1" s="1"/>
  <c r="S798" i="1"/>
  <c r="R798" i="1"/>
  <c r="P791" i="1"/>
  <c r="K792" i="1"/>
  <c r="L792" i="1" s="1"/>
  <c r="M792" i="1" s="1"/>
  <c r="N792" i="1" s="1"/>
  <c r="J793" i="1"/>
  <c r="E798" i="1" l="1"/>
  <c r="F799" i="1" s="1"/>
  <c r="B791" i="1"/>
  <c r="G799" i="1"/>
  <c r="H798" i="1"/>
  <c r="R799" i="1"/>
  <c r="S799" i="1"/>
  <c r="T798" i="1"/>
  <c r="Q798" i="1"/>
  <c r="C799" i="1" s="1"/>
  <c r="O799" i="1"/>
  <c r="A800" i="1"/>
  <c r="D800" i="1" s="1"/>
  <c r="P792" i="1"/>
  <c r="K793" i="1"/>
  <c r="L793" i="1" s="1"/>
  <c r="M793" i="1" s="1"/>
  <c r="N793" i="1" s="1"/>
  <c r="J794" i="1"/>
  <c r="E799" i="1" l="1"/>
  <c r="F800" i="1" s="1"/>
  <c r="B792" i="1"/>
  <c r="G800" i="1"/>
  <c r="H799" i="1"/>
  <c r="A801" i="1"/>
  <c r="D801" i="1" s="1"/>
  <c r="O800" i="1"/>
  <c r="Q799" i="1"/>
  <c r="C800" i="1" s="1"/>
  <c r="T799" i="1"/>
  <c r="S800" i="1"/>
  <c r="R800" i="1"/>
  <c r="P793" i="1"/>
  <c r="K794" i="1"/>
  <c r="L794" i="1" s="1"/>
  <c r="M794" i="1" s="1"/>
  <c r="N794" i="1" s="1"/>
  <c r="J795" i="1"/>
  <c r="E800" i="1" l="1"/>
  <c r="F801" i="1" s="1"/>
  <c r="T793" i="1"/>
  <c r="B793" i="1"/>
  <c r="R801" i="1"/>
  <c r="S801" i="1"/>
  <c r="G801" i="1"/>
  <c r="H800" i="1"/>
  <c r="T800" i="1"/>
  <c r="Q800" i="1"/>
  <c r="C801" i="1" s="1"/>
  <c r="O801" i="1"/>
  <c r="A802" i="1"/>
  <c r="D802" i="1" s="1"/>
  <c r="P794" i="1"/>
  <c r="K795" i="1"/>
  <c r="L795" i="1" s="1"/>
  <c r="M795" i="1" s="1"/>
  <c r="N795" i="1" s="1"/>
  <c r="J796" i="1"/>
  <c r="H801" i="1" l="1"/>
  <c r="E801" i="1"/>
  <c r="F802" i="1" s="1"/>
  <c r="B794" i="1"/>
  <c r="G802" i="1"/>
  <c r="Q801" i="1"/>
  <c r="C802" i="1" s="1"/>
  <c r="R802" i="1"/>
  <c r="S802" i="1"/>
  <c r="A803" i="1"/>
  <c r="D803" i="1" s="1"/>
  <c r="O802" i="1"/>
  <c r="P795" i="1"/>
  <c r="K796" i="1"/>
  <c r="L796" i="1" s="1"/>
  <c r="M796" i="1" s="1"/>
  <c r="N796" i="1" s="1"/>
  <c r="J797" i="1"/>
  <c r="E802" i="1" l="1"/>
  <c r="F803" i="1" s="1"/>
  <c r="B795" i="1"/>
  <c r="G803" i="1"/>
  <c r="H802" i="1"/>
  <c r="S803" i="1"/>
  <c r="R803" i="1"/>
  <c r="T802" i="1"/>
  <c r="Q802" i="1"/>
  <c r="C803" i="1" s="1"/>
  <c r="O803" i="1"/>
  <c r="A804" i="1"/>
  <c r="D804" i="1" s="1"/>
  <c r="P796" i="1"/>
  <c r="K797" i="1"/>
  <c r="L797" i="1" s="1"/>
  <c r="M797" i="1" s="1"/>
  <c r="N797" i="1" s="1"/>
  <c r="J798" i="1"/>
  <c r="E803" i="1" l="1"/>
  <c r="F804" i="1" s="1"/>
  <c r="B796" i="1"/>
  <c r="G804" i="1"/>
  <c r="H803" i="1"/>
  <c r="S804" i="1"/>
  <c r="O804" i="1"/>
  <c r="A805" i="1"/>
  <c r="D805" i="1" s="1"/>
  <c r="R804" i="1"/>
  <c r="Q803" i="1"/>
  <c r="C804" i="1" s="1"/>
  <c r="T803" i="1"/>
  <c r="P797" i="1"/>
  <c r="K798" i="1"/>
  <c r="L798" i="1" s="1"/>
  <c r="M798" i="1" s="1"/>
  <c r="N798" i="1" s="1"/>
  <c r="J799" i="1"/>
  <c r="E804" i="1" l="1"/>
  <c r="F805" i="1" s="1"/>
  <c r="B797" i="1"/>
  <c r="G805" i="1"/>
  <c r="H804" i="1"/>
  <c r="R805" i="1"/>
  <c r="Q804" i="1"/>
  <c r="C805" i="1" s="1"/>
  <c r="T804" i="1"/>
  <c r="O805" i="1"/>
  <c r="A806" i="1"/>
  <c r="D806" i="1" s="1"/>
  <c r="S805" i="1"/>
  <c r="P798" i="1"/>
  <c r="K799" i="1"/>
  <c r="L799" i="1" s="1"/>
  <c r="M799" i="1" s="1"/>
  <c r="N799" i="1" s="1"/>
  <c r="J800" i="1"/>
  <c r="E805" i="1" l="1"/>
  <c r="F806" i="1" s="1"/>
  <c r="B798" i="1"/>
  <c r="G806" i="1"/>
  <c r="H805" i="1"/>
  <c r="R806" i="1"/>
  <c r="S806" i="1"/>
  <c r="A807" i="1"/>
  <c r="D807" i="1" s="1"/>
  <c r="O806" i="1"/>
  <c r="Q805" i="1"/>
  <c r="C806" i="1" s="1"/>
  <c r="T805" i="1"/>
  <c r="P799" i="1"/>
  <c r="K800" i="1"/>
  <c r="L800" i="1" s="1"/>
  <c r="M800" i="1" s="1"/>
  <c r="N800" i="1" s="1"/>
  <c r="J801" i="1"/>
  <c r="R807" i="1" l="1"/>
  <c r="E806" i="1"/>
  <c r="F807" i="1" s="1"/>
  <c r="B799" i="1"/>
  <c r="G807" i="1"/>
  <c r="H806" i="1"/>
  <c r="O807" i="1"/>
  <c r="R808" i="1" s="1"/>
  <c r="A808" i="1"/>
  <c r="D808" i="1" s="1"/>
  <c r="S807" i="1"/>
  <c r="T806" i="1"/>
  <c r="Q806" i="1"/>
  <c r="C807" i="1" s="1"/>
  <c r="P800" i="1"/>
  <c r="K801" i="1"/>
  <c r="L801" i="1" s="1"/>
  <c r="M801" i="1" s="1"/>
  <c r="N801" i="1" s="1"/>
  <c r="J802" i="1"/>
  <c r="E807" i="1" l="1"/>
  <c r="F808" i="1" s="1"/>
  <c r="B800" i="1"/>
  <c r="G808" i="1"/>
  <c r="H807" i="1"/>
  <c r="S808" i="1"/>
  <c r="A809" i="1"/>
  <c r="D809" i="1" s="1"/>
  <c r="O808" i="1"/>
  <c r="T807" i="1"/>
  <c r="Q807" i="1"/>
  <c r="C808" i="1" s="1"/>
  <c r="P801" i="1"/>
  <c r="K802" i="1"/>
  <c r="L802" i="1" s="1"/>
  <c r="M802" i="1" s="1"/>
  <c r="N802" i="1" s="1"/>
  <c r="J803" i="1"/>
  <c r="E808" i="1" l="1"/>
  <c r="F809" i="1" s="1"/>
  <c r="T801" i="1"/>
  <c r="B801" i="1"/>
  <c r="G809" i="1"/>
  <c r="H808" i="1"/>
  <c r="T808" i="1"/>
  <c r="Q808" i="1"/>
  <c r="C809" i="1" s="1"/>
  <c r="S809" i="1"/>
  <c r="R809" i="1"/>
  <c r="O809" i="1"/>
  <c r="A810" i="1"/>
  <c r="D810" i="1" s="1"/>
  <c r="P802" i="1"/>
  <c r="K803" i="1"/>
  <c r="L803" i="1" s="1"/>
  <c r="M803" i="1" s="1"/>
  <c r="N803" i="1" s="1"/>
  <c r="J804" i="1"/>
  <c r="E809" i="1" l="1"/>
  <c r="F810" i="1" s="1"/>
  <c r="B802" i="1"/>
  <c r="G810" i="1"/>
  <c r="H809" i="1"/>
  <c r="R810" i="1"/>
  <c r="A811" i="1"/>
  <c r="D811" i="1" s="1"/>
  <c r="O810" i="1"/>
  <c r="Q809" i="1"/>
  <c r="C810" i="1" s="1"/>
  <c r="T809" i="1"/>
  <c r="S810" i="1"/>
  <c r="P803" i="1"/>
  <c r="K804" i="1"/>
  <c r="L804" i="1" s="1"/>
  <c r="M804" i="1" s="1"/>
  <c r="N804" i="1" s="1"/>
  <c r="J805" i="1"/>
  <c r="E810" i="1" l="1"/>
  <c r="F811" i="1" s="1"/>
  <c r="B803" i="1"/>
  <c r="G811" i="1"/>
  <c r="H810" i="1"/>
  <c r="S811" i="1"/>
  <c r="O811" i="1"/>
  <c r="A812" i="1"/>
  <c r="D812" i="1" s="1"/>
  <c r="R811" i="1"/>
  <c r="T810" i="1"/>
  <c r="Q810" i="1"/>
  <c r="C811" i="1" s="1"/>
  <c r="P804" i="1"/>
  <c r="K805" i="1"/>
  <c r="L805" i="1" s="1"/>
  <c r="M805" i="1" s="1"/>
  <c r="N805" i="1" s="1"/>
  <c r="J806" i="1"/>
  <c r="E811" i="1" l="1"/>
  <c r="F812" i="1" s="1"/>
  <c r="B804" i="1"/>
  <c r="G812" i="1"/>
  <c r="H811" i="1"/>
  <c r="S812" i="1"/>
  <c r="R812" i="1"/>
  <c r="A813" i="1"/>
  <c r="D813" i="1" s="1"/>
  <c r="O812" i="1"/>
  <c r="T811" i="1"/>
  <c r="Q811" i="1"/>
  <c r="C812" i="1" s="1"/>
  <c r="P805" i="1"/>
  <c r="K806" i="1"/>
  <c r="L806" i="1" s="1"/>
  <c r="M806" i="1" s="1"/>
  <c r="N806" i="1" s="1"/>
  <c r="J807" i="1"/>
  <c r="E812" i="1" l="1"/>
  <c r="F813" i="1" s="1"/>
  <c r="H812" i="1"/>
  <c r="B805" i="1"/>
  <c r="R813" i="1"/>
  <c r="G813" i="1"/>
  <c r="Q812" i="1"/>
  <c r="C813" i="1" s="1"/>
  <c r="T812" i="1"/>
  <c r="O813" i="1"/>
  <c r="R814" i="1" s="1"/>
  <c r="A814" i="1"/>
  <c r="D814" i="1" s="1"/>
  <c r="S813" i="1"/>
  <c r="P806" i="1"/>
  <c r="K807" i="1"/>
  <c r="L807" i="1" s="1"/>
  <c r="M807" i="1" s="1"/>
  <c r="N807" i="1" s="1"/>
  <c r="J808" i="1"/>
  <c r="E813" i="1" l="1"/>
  <c r="F814" i="1" s="1"/>
  <c r="B806" i="1"/>
  <c r="G814" i="1"/>
  <c r="H813" i="1"/>
  <c r="S814" i="1"/>
  <c r="O814" i="1"/>
  <c r="A815" i="1"/>
  <c r="D815" i="1" s="1"/>
  <c r="T813" i="1"/>
  <c r="Q813" i="1"/>
  <c r="C814" i="1" s="1"/>
  <c r="P807" i="1"/>
  <c r="K808" i="1"/>
  <c r="L808" i="1" s="1"/>
  <c r="M808" i="1" s="1"/>
  <c r="N808" i="1" s="1"/>
  <c r="J809" i="1"/>
  <c r="E814" i="1" l="1"/>
  <c r="F815" i="1" s="1"/>
  <c r="B807" i="1"/>
  <c r="G815" i="1"/>
  <c r="H814" i="1"/>
  <c r="O815" i="1"/>
  <c r="A816" i="1"/>
  <c r="D816" i="1" s="1"/>
  <c r="T814" i="1"/>
  <c r="Q814" i="1"/>
  <c r="C815" i="1" s="1"/>
  <c r="S815" i="1"/>
  <c r="R815" i="1"/>
  <c r="P808" i="1"/>
  <c r="K809" i="1"/>
  <c r="L809" i="1" s="1"/>
  <c r="M809" i="1" s="1"/>
  <c r="N809" i="1" s="1"/>
  <c r="J810" i="1"/>
  <c r="E815" i="1" l="1"/>
  <c r="F816" i="1" s="1"/>
  <c r="B808" i="1"/>
  <c r="G816" i="1"/>
  <c r="H815" i="1"/>
  <c r="R816" i="1"/>
  <c r="S816" i="1"/>
  <c r="O816" i="1"/>
  <c r="A817" i="1"/>
  <c r="D817" i="1" s="1"/>
  <c r="Q815" i="1"/>
  <c r="C816" i="1" s="1"/>
  <c r="T815" i="1"/>
  <c r="P809" i="1"/>
  <c r="K810" i="1"/>
  <c r="L810" i="1" s="1"/>
  <c r="M810" i="1" s="1"/>
  <c r="N810" i="1" s="1"/>
  <c r="J811" i="1"/>
  <c r="H816" i="1" l="1"/>
  <c r="E816" i="1"/>
  <c r="F817" i="1" s="1"/>
  <c r="B809" i="1"/>
  <c r="S817" i="1"/>
  <c r="G817" i="1"/>
  <c r="A818" i="1"/>
  <c r="D818" i="1" s="1"/>
  <c r="O817" i="1"/>
  <c r="S818" i="1" s="1"/>
  <c r="Q816" i="1"/>
  <c r="C817" i="1" s="1"/>
  <c r="T816" i="1"/>
  <c r="R817" i="1"/>
  <c r="P810" i="1"/>
  <c r="K811" i="1"/>
  <c r="L811" i="1" s="1"/>
  <c r="M811" i="1" s="1"/>
  <c r="N811" i="1" s="1"/>
  <c r="J812" i="1"/>
  <c r="E817" i="1" l="1"/>
  <c r="F818" i="1" s="1"/>
  <c r="B810" i="1"/>
  <c r="G818" i="1"/>
  <c r="H817" i="1"/>
  <c r="R818" i="1"/>
  <c r="O818" i="1"/>
  <c r="A819" i="1"/>
  <c r="D819" i="1" s="1"/>
  <c r="Q817" i="1"/>
  <c r="C818" i="1" s="1"/>
  <c r="T817" i="1"/>
  <c r="P811" i="1"/>
  <c r="K812" i="1"/>
  <c r="L812" i="1" s="1"/>
  <c r="M812" i="1" s="1"/>
  <c r="N812" i="1" s="1"/>
  <c r="J813" i="1"/>
  <c r="E818" i="1" l="1"/>
  <c r="F819" i="1" s="1"/>
  <c r="H818" i="1"/>
  <c r="B811" i="1"/>
  <c r="G819" i="1"/>
  <c r="Q818" i="1"/>
  <c r="C819" i="1" s="1"/>
  <c r="T818" i="1"/>
  <c r="R819" i="1"/>
  <c r="S819" i="1"/>
  <c r="O819" i="1"/>
  <c r="A820" i="1"/>
  <c r="D820" i="1" s="1"/>
  <c r="P812" i="1"/>
  <c r="K813" i="1"/>
  <c r="L813" i="1" s="1"/>
  <c r="M813" i="1" s="1"/>
  <c r="N813" i="1" s="1"/>
  <c r="J814" i="1"/>
  <c r="E819" i="1" l="1"/>
  <c r="F820" i="1" s="1"/>
  <c r="B812" i="1"/>
  <c r="G820" i="1"/>
  <c r="H819" i="1"/>
  <c r="R820" i="1"/>
  <c r="O820" i="1"/>
  <c r="A821" i="1"/>
  <c r="D821" i="1" s="1"/>
  <c r="T819" i="1"/>
  <c r="Q819" i="1"/>
  <c r="C820" i="1" s="1"/>
  <c r="S820" i="1"/>
  <c r="P813" i="1"/>
  <c r="K814" i="1"/>
  <c r="L814" i="1" s="1"/>
  <c r="M814" i="1" s="1"/>
  <c r="N814" i="1" s="1"/>
  <c r="J815" i="1"/>
  <c r="H820" i="1" l="1"/>
  <c r="E820" i="1"/>
  <c r="F821" i="1" s="1"/>
  <c r="B813" i="1"/>
  <c r="G821" i="1"/>
  <c r="R821" i="1"/>
  <c r="S821" i="1"/>
  <c r="O821" i="1"/>
  <c r="A822" i="1"/>
  <c r="D822" i="1" s="1"/>
  <c r="T820" i="1"/>
  <c r="Q820" i="1"/>
  <c r="C821" i="1" s="1"/>
  <c r="P814" i="1"/>
  <c r="K815" i="1"/>
  <c r="L815" i="1" s="1"/>
  <c r="M815" i="1" s="1"/>
  <c r="N815" i="1" s="1"/>
  <c r="J816" i="1"/>
  <c r="E821" i="1" l="1"/>
  <c r="F822" i="1" s="1"/>
  <c r="B814" i="1"/>
  <c r="G822" i="1"/>
  <c r="R822" i="1"/>
  <c r="H821" i="1"/>
  <c r="S822" i="1"/>
  <c r="O822" i="1"/>
  <c r="A823" i="1"/>
  <c r="D823" i="1" s="1"/>
  <c r="T821" i="1"/>
  <c r="Q821" i="1"/>
  <c r="C822" i="1" s="1"/>
  <c r="P815" i="1"/>
  <c r="K816" i="1"/>
  <c r="L816" i="1" s="1"/>
  <c r="M816" i="1" s="1"/>
  <c r="N816" i="1" s="1"/>
  <c r="J817" i="1"/>
  <c r="E822" i="1" l="1"/>
  <c r="F823" i="1" s="1"/>
  <c r="H822" i="1"/>
  <c r="B815" i="1"/>
  <c r="G823" i="1"/>
  <c r="S823" i="1"/>
  <c r="Q822" i="1"/>
  <c r="C823" i="1" s="1"/>
  <c r="T822" i="1"/>
  <c r="R823" i="1"/>
  <c r="O823" i="1"/>
  <c r="A824" i="1"/>
  <c r="D824" i="1" s="1"/>
  <c r="P816" i="1"/>
  <c r="K817" i="1"/>
  <c r="L817" i="1" s="1"/>
  <c r="M817" i="1" s="1"/>
  <c r="N817" i="1" s="1"/>
  <c r="J818" i="1"/>
  <c r="E823" i="1" l="1"/>
  <c r="F824" i="1" s="1"/>
  <c r="H823" i="1"/>
  <c r="B816" i="1"/>
  <c r="G824" i="1"/>
  <c r="T823" i="1"/>
  <c r="Q823" i="1"/>
  <c r="C824" i="1" s="1"/>
  <c r="R824" i="1"/>
  <c r="S824" i="1"/>
  <c r="O824" i="1"/>
  <c r="A825" i="1"/>
  <c r="D825" i="1" s="1"/>
  <c r="P817" i="1"/>
  <c r="K818" i="1"/>
  <c r="L818" i="1" s="1"/>
  <c r="M818" i="1" s="1"/>
  <c r="N818" i="1" s="1"/>
  <c r="J819" i="1"/>
  <c r="E824" i="1" l="1"/>
  <c r="F825" i="1" s="1"/>
  <c r="H824" i="1"/>
  <c r="B817" i="1"/>
  <c r="G825" i="1"/>
  <c r="T824" i="1"/>
  <c r="Q824" i="1"/>
  <c r="C825" i="1" s="1"/>
  <c r="R825" i="1"/>
  <c r="O825" i="1"/>
  <c r="A826" i="1"/>
  <c r="D826" i="1" s="1"/>
  <c r="S825" i="1"/>
  <c r="P818" i="1"/>
  <c r="K819" i="1"/>
  <c r="L819" i="1" s="1"/>
  <c r="M819" i="1" s="1"/>
  <c r="N819" i="1" s="1"/>
  <c r="J820" i="1"/>
  <c r="E825" i="1" l="1"/>
  <c r="F826" i="1" s="1"/>
  <c r="H825" i="1"/>
  <c r="B818" i="1"/>
  <c r="G826" i="1"/>
  <c r="Q825" i="1"/>
  <c r="C826" i="1" s="1"/>
  <c r="T825" i="1"/>
  <c r="S826" i="1"/>
  <c r="R826" i="1"/>
  <c r="A827" i="1"/>
  <c r="D827" i="1" s="1"/>
  <c r="O826" i="1"/>
  <c r="P819" i="1"/>
  <c r="K820" i="1"/>
  <c r="L820" i="1" s="1"/>
  <c r="M820" i="1" s="1"/>
  <c r="N820" i="1" s="1"/>
  <c r="J821" i="1"/>
  <c r="E826" i="1" l="1"/>
  <c r="F827" i="1" s="1"/>
  <c r="B819" i="1"/>
  <c r="H826" i="1"/>
  <c r="G827" i="1"/>
  <c r="R827" i="1"/>
  <c r="S827" i="1"/>
  <c r="Q826" i="1"/>
  <c r="C827" i="1" s="1"/>
  <c r="T826" i="1"/>
  <c r="A828" i="1"/>
  <c r="D828" i="1" s="1"/>
  <c r="O827" i="1"/>
  <c r="P820" i="1"/>
  <c r="K821" i="1"/>
  <c r="L821" i="1" s="1"/>
  <c r="M821" i="1" s="1"/>
  <c r="N821" i="1" s="1"/>
  <c r="J822" i="1"/>
  <c r="E827" i="1" l="1"/>
  <c r="F828" i="1" s="1"/>
  <c r="H827" i="1"/>
  <c r="B820" i="1"/>
  <c r="G828" i="1"/>
  <c r="T827" i="1"/>
  <c r="S828" i="1"/>
  <c r="Q827" i="1"/>
  <c r="C828" i="1" s="1"/>
  <c r="R828" i="1"/>
  <c r="O828" i="1"/>
  <c r="A829" i="1"/>
  <c r="D829" i="1" s="1"/>
  <c r="P821" i="1"/>
  <c r="K822" i="1"/>
  <c r="L822" i="1" s="1"/>
  <c r="M822" i="1" s="1"/>
  <c r="N822" i="1" s="1"/>
  <c r="J823" i="1"/>
  <c r="H828" i="1" l="1"/>
  <c r="E828" i="1"/>
  <c r="F829" i="1" s="1"/>
  <c r="B821" i="1"/>
  <c r="G829" i="1"/>
  <c r="A830" i="1"/>
  <c r="D830" i="1" s="1"/>
  <c r="O829" i="1"/>
  <c r="Q828" i="1"/>
  <c r="C829" i="1" s="1"/>
  <c r="T828" i="1"/>
  <c r="R829" i="1"/>
  <c r="S829" i="1"/>
  <c r="P822" i="1"/>
  <c r="K823" i="1"/>
  <c r="L823" i="1" s="1"/>
  <c r="M823" i="1" s="1"/>
  <c r="N823" i="1" s="1"/>
  <c r="J824" i="1"/>
  <c r="E829" i="1" l="1"/>
  <c r="F830" i="1" s="1"/>
  <c r="H829" i="1"/>
  <c r="B822" i="1"/>
  <c r="G830" i="1"/>
  <c r="A831" i="1"/>
  <c r="D831" i="1" s="1"/>
  <c r="O830" i="1"/>
  <c r="Q829" i="1"/>
  <c r="C830" i="1" s="1"/>
  <c r="R830" i="1"/>
  <c r="T829" i="1"/>
  <c r="S830" i="1"/>
  <c r="P823" i="1"/>
  <c r="K824" i="1"/>
  <c r="L824" i="1" s="1"/>
  <c r="M824" i="1" s="1"/>
  <c r="N824" i="1" s="1"/>
  <c r="J825" i="1"/>
  <c r="E830" i="1" l="1"/>
  <c r="F831" i="1" s="1"/>
  <c r="H830" i="1"/>
  <c r="B823" i="1"/>
  <c r="G831" i="1"/>
  <c r="S831" i="1"/>
  <c r="R831" i="1"/>
  <c r="Q830" i="1"/>
  <c r="C831" i="1" s="1"/>
  <c r="T830" i="1"/>
  <c r="O831" i="1"/>
  <c r="A832" i="1"/>
  <c r="D832" i="1" s="1"/>
  <c r="P824" i="1"/>
  <c r="K825" i="1"/>
  <c r="L825" i="1" s="1"/>
  <c r="M825" i="1" s="1"/>
  <c r="N825" i="1" s="1"/>
  <c r="J826" i="1"/>
  <c r="H831" i="1" l="1"/>
  <c r="E831" i="1"/>
  <c r="F832" i="1" s="1"/>
  <c r="B824" i="1"/>
  <c r="G832" i="1"/>
  <c r="A833" i="1"/>
  <c r="D833" i="1" s="1"/>
  <c r="O832" i="1"/>
  <c r="Q831" i="1"/>
  <c r="C832" i="1" s="1"/>
  <c r="T831" i="1"/>
  <c r="R832" i="1"/>
  <c r="S832" i="1"/>
  <c r="P825" i="1"/>
  <c r="K826" i="1"/>
  <c r="L826" i="1" s="1"/>
  <c r="M826" i="1" s="1"/>
  <c r="N826" i="1" s="1"/>
  <c r="J827" i="1"/>
  <c r="E832" i="1" l="1"/>
  <c r="F833" i="1" s="1"/>
  <c r="H832" i="1"/>
  <c r="B825" i="1"/>
  <c r="G833" i="1"/>
  <c r="O833" i="1"/>
  <c r="A834" i="1"/>
  <c r="D834" i="1" s="1"/>
  <c r="Q832" i="1"/>
  <c r="C833" i="1" s="1"/>
  <c r="T832" i="1"/>
  <c r="S833" i="1"/>
  <c r="R833" i="1"/>
  <c r="P826" i="1"/>
  <c r="K827" i="1"/>
  <c r="L827" i="1" s="1"/>
  <c r="M827" i="1" s="1"/>
  <c r="N827" i="1" s="1"/>
  <c r="J828" i="1"/>
  <c r="E833" i="1" l="1"/>
  <c r="F834" i="1" s="1"/>
  <c r="H833" i="1"/>
  <c r="B826" i="1"/>
  <c r="G834" i="1"/>
  <c r="A835" i="1"/>
  <c r="D835" i="1" s="1"/>
  <c r="O834" i="1"/>
  <c r="S834" i="1"/>
  <c r="Q833" i="1"/>
  <c r="C834" i="1" s="1"/>
  <c r="R834" i="1"/>
  <c r="P827" i="1"/>
  <c r="K828" i="1"/>
  <c r="L828" i="1" s="1"/>
  <c r="M828" i="1" s="1"/>
  <c r="N828" i="1" s="1"/>
  <c r="J829" i="1"/>
  <c r="E834" i="1" l="1"/>
  <c r="F835" i="1" s="1"/>
  <c r="H834" i="1"/>
  <c r="B827" i="1"/>
  <c r="G835" i="1"/>
  <c r="S835" i="1"/>
  <c r="Q834" i="1"/>
  <c r="C835" i="1" s="1"/>
  <c r="R835" i="1"/>
  <c r="T834" i="1"/>
  <c r="A836" i="1"/>
  <c r="D836" i="1" s="1"/>
  <c r="O835" i="1"/>
  <c r="P828" i="1"/>
  <c r="K829" i="1"/>
  <c r="L829" i="1" s="1"/>
  <c r="M829" i="1" s="1"/>
  <c r="N829" i="1" s="1"/>
  <c r="J830" i="1"/>
  <c r="E835" i="1" l="1"/>
  <c r="F836" i="1" s="1"/>
  <c r="H835" i="1"/>
  <c r="B828" i="1"/>
  <c r="G836" i="1"/>
  <c r="R836" i="1"/>
  <c r="T835" i="1"/>
  <c r="Q835" i="1"/>
  <c r="C836" i="1" s="1"/>
  <c r="S836" i="1"/>
  <c r="A837" i="1"/>
  <c r="D837" i="1" s="1"/>
  <c r="O836" i="1"/>
  <c r="P829" i="1"/>
  <c r="K830" i="1"/>
  <c r="L830" i="1" s="1"/>
  <c r="M830" i="1" s="1"/>
  <c r="N830" i="1" s="1"/>
  <c r="J831" i="1"/>
  <c r="G837" i="1" l="1"/>
  <c r="H836" i="1"/>
  <c r="E836" i="1"/>
  <c r="F837" i="1" s="1"/>
  <c r="B829" i="1"/>
  <c r="R837" i="1"/>
  <c r="A838" i="1"/>
  <c r="D838" i="1" s="1"/>
  <c r="O837" i="1"/>
  <c r="S837" i="1"/>
  <c r="T836" i="1"/>
  <c r="Q836" i="1"/>
  <c r="C837" i="1" s="1"/>
  <c r="P830" i="1"/>
  <c r="K831" i="1"/>
  <c r="L831" i="1" s="1"/>
  <c r="M831" i="1" s="1"/>
  <c r="N831" i="1" s="1"/>
  <c r="J832" i="1"/>
  <c r="H837" i="1" l="1"/>
  <c r="G838" i="1"/>
  <c r="E837" i="1"/>
  <c r="F838" i="1" s="1"/>
  <c r="B830" i="1"/>
  <c r="S838" i="1"/>
  <c r="R838" i="1"/>
  <c r="T837" i="1"/>
  <c r="Q837" i="1"/>
  <c r="C838" i="1" s="1"/>
  <c r="A839" i="1"/>
  <c r="D839" i="1" s="1"/>
  <c r="O838" i="1"/>
  <c r="P831" i="1"/>
  <c r="K832" i="1"/>
  <c r="L832" i="1" s="1"/>
  <c r="M832" i="1" s="1"/>
  <c r="N832" i="1" s="1"/>
  <c r="J833" i="1"/>
  <c r="H838" i="1" l="1"/>
  <c r="G839" i="1"/>
  <c r="E838" i="1"/>
  <c r="F839" i="1" s="1"/>
  <c r="B831" i="1"/>
  <c r="R839" i="1"/>
  <c r="T838" i="1"/>
  <c r="Q838" i="1"/>
  <c r="C839" i="1" s="1"/>
  <c r="A840" i="1"/>
  <c r="D840" i="1" s="1"/>
  <c r="O839" i="1"/>
  <c r="S839" i="1"/>
  <c r="P832" i="1"/>
  <c r="K833" i="1"/>
  <c r="L833" i="1" s="1"/>
  <c r="M833" i="1" s="1"/>
  <c r="N833" i="1" s="1"/>
  <c r="J834" i="1"/>
  <c r="H839" i="1" l="1"/>
  <c r="G840" i="1"/>
  <c r="E839" i="1"/>
  <c r="F840" i="1" s="1"/>
  <c r="B832" i="1"/>
  <c r="S840" i="1"/>
  <c r="Q839" i="1"/>
  <c r="C840" i="1" s="1"/>
  <c r="T839" i="1"/>
  <c r="A841" i="1"/>
  <c r="D841" i="1" s="1"/>
  <c r="O840" i="1"/>
  <c r="R840" i="1"/>
  <c r="P833" i="1"/>
  <c r="K834" i="1"/>
  <c r="L834" i="1" s="1"/>
  <c r="M834" i="1" s="1"/>
  <c r="N834" i="1" s="1"/>
  <c r="J835" i="1"/>
  <c r="S841" i="1" l="1"/>
  <c r="H840" i="1"/>
  <c r="E840" i="1"/>
  <c r="F841" i="1" s="1"/>
  <c r="T833" i="1"/>
  <c r="B833" i="1"/>
  <c r="G841" i="1"/>
  <c r="R841" i="1"/>
  <c r="Q840" i="1"/>
  <c r="C841" i="1" s="1"/>
  <c r="T840" i="1"/>
  <c r="A842" i="1"/>
  <c r="D842" i="1" s="1"/>
  <c r="O841" i="1"/>
  <c r="P834" i="1"/>
  <c r="K835" i="1"/>
  <c r="L835" i="1" s="1"/>
  <c r="M835" i="1" s="1"/>
  <c r="N835" i="1" s="1"/>
  <c r="J836" i="1"/>
  <c r="E841" i="1" l="1"/>
  <c r="F842" i="1" s="1"/>
  <c r="B834" i="1"/>
  <c r="G842" i="1"/>
  <c r="H841" i="1"/>
  <c r="T841" i="1"/>
  <c r="Q841" i="1"/>
  <c r="C842" i="1" s="1"/>
  <c r="A843" i="1"/>
  <c r="D843" i="1" s="1"/>
  <c r="O842" i="1"/>
  <c r="S842" i="1"/>
  <c r="R842" i="1"/>
  <c r="P835" i="1"/>
  <c r="K836" i="1"/>
  <c r="L836" i="1" s="1"/>
  <c r="M836" i="1" s="1"/>
  <c r="N836" i="1" s="1"/>
  <c r="J837" i="1"/>
  <c r="E842" i="1" l="1"/>
  <c r="F843" i="1" s="1"/>
  <c r="H842" i="1"/>
  <c r="B835" i="1"/>
  <c r="G843" i="1"/>
  <c r="S843" i="1"/>
  <c r="T842" i="1"/>
  <c r="Q842" i="1"/>
  <c r="C843" i="1" s="1"/>
  <c r="R843" i="1"/>
  <c r="A844" i="1"/>
  <c r="D844" i="1" s="1"/>
  <c r="O843" i="1"/>
  <c r="P836" i="1"/>
  <c r="K837" i="1"/>
  <c r="L837" i="1" s="1"/>
  <c r="M837" i="1" s="1"/>
  <c r="N837" i="1" s="1"/>
  <c r="J838" i="1"/>
  <c r="S844" i="1" l="1"/>
  <c r="E843" i="1"/>
  <c r="F844" i="1" s="1"/>
  <c r="B836" i="1"/>
  <c r="G844" i="1"/>
  <c r="H843" i="1"/>
  <c r="A845" i="1"/>
  <c r="D845" i="1" s="1"/>
  <c r="O844" i="1"/>
  <c r="R844" i="1"/>
  <c r="Q843" i="1"/>
  <c r="C844" i="1" s="1"/>
  <c r="T843" i="1"/>
  <c r="P837" i="1"/>
  <c r="K838" i="1"/>
  <c r="L838" i="1" s="1"/>
  <c r="M838" i="1" s="1"/>
  <c r="N838" i="1" s="1"/>
  <c r="J839" i="1"/>
  <c r="E844" i="1" l="1"/>
  <c r="F845" i="1" s="1"/>
  <c r="B837" i="1"/>
  <c r="G845" i="1"/>
  <c r="H844" i="1"/>
  <c r="R845" i="1"/>
  <c r="A846" i="1"/>
  <c r="D846" i="1" s="1"/>
  <c r="O845" i="1"/>
  <c r="T844" i="1"/>
  <c r="Q844" i="1"/>
  <c r="C845" i="1" s="1"/>
  <c r="S845" i="1"/>
  <c r="P838" i="1"/>
  <c r="K839" i="1"/>
  <c r="L839" i="1" s="1"/>
  <c r="M839" i="1" s="1"/>
  <c r="N839" i="1" s="1"/>
  <c r="J840" i="1"/>
  <c r="E845" i="1" l="1"/>
  <c r="F846" i="1" s="1"/>
  <c r="H845" i="1"/>
  <c r="B838" i="1"/>
  <c r="S846" i="1"/>
  <c r="G846" i="1"/>
  <c r="R846" i="1"/>
  <c r="O846" i="1"/>
  <c r="S847" i="1" s="1"/>
  <c r="A847" i="1"/>
  <c r="D847" i="1" s="1"/>
  <c r="Q845" i="1"/>
  <c r="C846" i="1" s="1"/>
  <c r="T845" i="1"/>
  <c r="P839" i="1"/>
  <c r="K840" i="1"/>
  <c r="L840" i="1" s="1"/>
  <c r="M840" i="1" s="1"/>
  <c r="N840" i="1" s="1"/>
  <c r="J841" i="1"/>
  <c r="E846" i="1" l="1"/>
  <c r="F847" i="1" s="1"/>
  <c r="B839" i="1"/>
  <c r="G847" i="1"/>
  <c r="H846" i="1"/>
  <c r="Q846" i="1"/>
  <c r="C847" i="1" s="1"/>
  <c r="T846" i="1"/>
  <c r="O847" i="1"/>
  <c r="S848" i="1" s="1"/>
  <c r="A848" i="1"/>
  <c r="D848" i="1" s="1"/>
  <c r="R847" i="1"/>
  <c r="P840" i="1"/>
  <c r="K841" i="1"/>
  <c r="L841" i="1" s="1"/>
  <c r="M841" i="1" s="1"/>
  <c r="N841" i="1" s="1"/>
  <c r="J842" i="1"/>
  <c r="E847" i="1" l="1"/>
  <c r="F848" i="1" s="1"/>
  <c r="B840" i="1"/>
  <c r="R848" i="1"/>
  <c r="G848" i="1"/>
  <c r="H847" i="1"/>
  <c r="A849" i="1"/>
  <c r="D849" i="1" s="1"/>
  <c r="O848" i="1"/>
  <c r="S849" i="1" s="1"/>
  <c r="Q847" i="1"/>
  <c r="C848" i="1" s="1"/>
  <c r="T847" i="1"/>
  <c r="P841" i="1"/>
  <c r="K842" i="1"/>
  <c r="L842" i="1" s="1"/>
  <c r="M842" i="1" s="1"/>
  <c r="N842" i="1" s="1"/>
  <c r="J843" i="1"/>
  <c r="E848" i="1" l="1"/>
  <c r="F849" i="1" s="1"/>
  <c r="B841" i="1"/>
  <c r="G849" i="1"/>
  <c r="H848" i="1"/>
  <c r="R849" i="1"/>
  <c r="A850" i="1"/>
  <c r="D850" i="1" s="1"/>
  <c r="O849" i="1"/>
  <c r="Q848" i="1"/>
  <c r="C849" i="1" s="1"/>
  <c r="T848" i="1"/>
  <c r="P842" i="1"/>
  <c r="K843" i="1"/>
  <c r="L843" i="1" s="1"/>
  <c r="M843" i="1" s="1"/>
  <c r="N843" i="1" s="1"/>
  <c r="J844" i="1"/>
  <c r="E849" i="1" l="1"/>
  <c r="F850" i="1" s="1"/>
  <c r="H849" i="1"/>
  <c r="B842" i="1"/>
  <c r="G850" i="1"/>
  <c r="Q849" i="1"/>
  <c r="C850" i="1" s="1"/>
  <c r="T849" i="1"/>
  <c r="R850" i="1"/>
  <c r="O850" i="1"/>
  <c r="A851" i="1"/>
  <c r="D851" i="1" s="1"/>
  <c r="S850" i="1"/>
  <c r="P843" i="1"/>
  <c r="K844" i="1"/>
  <c r="L844" i="1" s="1"/>
  <c r="M844" i="1" s="1"/>
  <c r="N844" i="1" s="1"/>
  <c r="J845" i="1"/>
  <c r="E850" i="1" l="1"/>
  <c r="F851" i="1" s="1"/>
  <c r="B843" i="1"/>
  <c r="S851" i="1"/>
  <c r="G851" i="1"/>
  <c r="H850" i="1"/>
  <c r="A852" i="1"/>
  <c r="D852" i="1" s="1"/>
  <c r="O851" i="1"/>
  <c r="T850" i="1"/>
  <c r="Q850" i="1"/>
  <c r="C851" i="1" s="1"/>
  <c r="R851" i="1"/>
  <c r="P844" i="1"/>
  <c r="K845" i="1"/>
  <c r="L845" i="1" s="1"/>
  <c r="M845" i="1" s="1"/>
  <c r="N845" i="1" s="1"/>
  <c r="J846" i="1"/>
  <c r="S852" i="1" l="1"/>
  <c r="E851" i="1"/>
  <c r="F852" i="1" s="1"/>
  <c r="H851" i="1"/>
  <c r="B844" i="1"/>
  <c r="R852" i="1"/>
  <c r="G852" i="1"/>
  <c r="A853" i="1"/>
  <c r="D853" i="1" s="1"/>
  <c r="O852" i="1"/>
  <c r="S853" i="1" s="1"/>
  <c r="T851" i="1"/>
  <c r="Q851" i="1"/>
  <c r="C852" i="1" s="1"/>
  <c r="P845" i="1"/>
  <c r="K846" i="1"/>
  <c r="L846" i="1" s="1"/>
  <c r="M846" i="1" s="1"/>
  <c r="N846" i="1" s="1"/>
  <c r="J847" i="1"/>
  <c r="E852" i="1" l="1"/>
  <c r="F853" i="1" s="1"/>
  <c r="B845" i="1"/>
  <c r="G853" i="1"/>
  <c r="H852" i="1"/>
  <c r="R853" i="1"/>
  <c r="A854" i="1"/>
  <c r="D854" i="1" s="1"/>
  <c r="O853" i="1"/>
  <c r="T852" i="1"/>
  <c r="Q852" i="1"/>
  <c r="C853" i="1" s="1"/>
  <c r="P846" i="1"/>
  <c r="K847" i="1"/>
  <c r="L847" i="1" s="1"/>
  <c r="M847" i="1" s="1"/>
  <c r="N847" i="1" s="1"/>
  <c r="J848" i="1"/>
  <c r="E853" i="1" l="1"/>
  <c r="F854" i="1" s="1"/>
  <c r="B846" i="1"/>
  <c r="G854" i="1"/>
  <c r="H853" i="1"/>
  <c r="R854" i="1"/>
  <c r="T853" i="1"/>
  <c r="Q853" i="1"/>
  <c r="C854" i="1" s="1"/>
  <c r="S854" i="1"/>
  <c r="A855" i="1"/>
  <c r="D855" i="1" s="1"/>
  <c r="O854" i="1"/>
  <c r="P847" i="1"/>
  <c r="K848" i="1"/>
  <c r="L848" i="1" s="1"/>
  <c r="M848" i="1" s="1"/>
  <c r="N848" i="1" s="1"/>
  <c r="J849" i="1"/>
  <c r="E854" i="1" l="1"/>
  <c r="F855" i="1" s="1"/>
  <c r="B847" i="1"/>
  <c r="H854" i="1"/>
  <c r="G855" i="1"/>
  <c r="T854" i="1"/>
  <c r="Q854" i="1"/>
  <c r="C855" i="1" s="1"/>
  <c r="O855" i="1"/>
  <c r="A856" i="1"/>
  <c r="D856" i="1" s="1"/>
  <c r="S855" i="1"/>
  <c r="R855" i="1"/>
  <c r="P848" i="1"/>
  <c r="K849" i="1"/>
  <c r="L849" i="1" s="1"/>
  <c r="M849" i="1" s="1"/>
  <c r="N849" i="1" s="1"/>
  <c r="J850" i="1"/>
  <c r="E855" i="1" l="1"/>
  <c r="F856" i="1" s="1"/>
  <c r="B848" i="1"/>
  <c r="G856" i="1"/>
  <c r="H855" i="1"/>
  <c r="S856" i="1"/>
  <c r="R856" i="1"/>
  <c r="A857" i="1"/>
  <c r="D857" i="1" s="1"/>
  <c r="O856" i="1"/>
  <c r="T855" i="1"/>
  <c r="Q855" i="1"/>
  <c r="C856" i="1" s="1"/>
  <c r="P849" i="1"/>
  <c r="K850" i="1"/>
  <c r="L850" i="1" s="1"/>
  <c r="M850" i="1" s="1"/>
  <c r="N850" i="1" s="1"/>
  <c r="J851" i="1"/>
  <c r="E856" i="1" l="1"/>
  <c r="F857" i="1" s="1"/>
  <c r="H856" i="1"/>
  <c r="B849" i="1"/>
  <c r="S857" i="1"/>
  <c r="G857" i="1"/>
  <c r="R857" i="1"/>
  <c r="T856" i="1"/>
  <c r="Q856" i="1"/>
  <c r="C857" i="1" s="1"/>
  <c r="O857" i="1"/>
  <c r="S858" i="1" s="1"/>
  <c r="A858" i="1"/>
  <c r="D858" i="1" s="1"/>
  <c r="P850" i="1"/>
  <c r="K851" i="1"/>
  <c r="L851" i="1" s="1"/>
  <c r="M851" i="1" s="1"/>
  <c r="N851" i="1" s="1"/>
  <c r="J852" i="1"/>
  <c r="E857" i="1" l="1"/>
  <c r="F858" i="1" s="1"/>
  <c r="B850" i="1"/>
  <c r="G858" i="1"/>
  <c r="H857" i="1"/>
  <c r="O858" i="1"/>
  <c r="A859" i="1"/>
  <c r="D859" i="1" s="1"/>
  <c r="T857" i="1"/>
  <c r="Q857" i="1"/>
  <c r="C858" i="1" s="1"/>
  <c r="R858" i="1"/>
  <c r="P851" i="1"/>
  <c r="K852" i="1"/>
  <c r="L852" i="1" s="1"/>
  <c r="M852" i="1" s="1"/>
  <c r="N852" i="1" s="1"/>
  <c r="J853" i="1"/>
  <c r="E858" i="1" l="1"/>
  <c r="F859" i="1" s="1"/>
  <c r="B851" i="1"/>
  <c r="G859" i="1"/>
  <c r="H858" i="1"/>
  <c r="R859" i="1"/>
  <c r="A860" i="1"/>
  <c r="D860" i="1" s="1"/>
  <c r="O859" i="1"/>
  <c r="Q858" i="1"/>
  <c r="C859" i="1" s="1"/>
  <c r="T858" i="1"/>
  <c r="S859" i="1"/>
  <c r="P852" i="1"/>
  <c r="K853" i="1"/>
  <c r="L853" i="1" s="1"/>
  <c r="M853" i="1" s="1"/>
  <c r="N853" i="1" s="1"/>
  <c r="J854" i="1"/>
  <c r="E859" i="1" l="1"/>
  <c r="F860" i="1" s="1"/>
  <c r="B852" i="1"/>
  <c r="G860" i="1"/>
  <c r="H859" i="1"/>
  <c r="R860" i="1"/>
  <c r="S860" i="1"/>
  <c r="T859" i="1"/>
  <c r="Q859" i="1"/>
  <c r="C860" i="1" s="1"/>
  <c r="O860" i="1"/>
  <c r="A861" i="1"/>
  <c r="D861" i="1" s="1"/>
  <c r="P853" i="1"/>
  <c r="K854" i="1"/>
  <c r="L854" i="1" s="1"/>
  <c r="M854" i="1" s="1"/>
  <c r="N854" i="1" s="1"/>
  <c r="J855" i="1"/>
  <c r="E860" i="1" l="1"/>
  <c r="F861" i="1" s="1"/>
  <c r="B853" i="1"/>
  <c r="G861" i="1"/>
  <c r="H860" i="1"/>
  <c r="Q860" i="1"/>
  <c r="C861" i="1" s="1"/>
  <c r="T860" i="1"/>
  <c r="R861" i="1"/>
  <c r="S861" i="1"/>
  <c r="O861" i="1"/>
  <c r="A862" i="1"/>
  <c r="D862" i="1" s="1"/>
  <c r="P854" i="1"/>
  <c r="K855" i="1"/>
  <c r="L855" i="1" s="1"/>
  <c r="M855" i="1" s="1"/>
  <c r="N855" i="1" s="1"/>
  <c r="J856" i="1"/>
  <c r="E861" i="1" l="1"/>
  <c r="F862" i="1" s="1"/>
  <c r="H861" i="1"/>
  <c r="B854" i="1"/>
  <c r="G862" i="1"/>
  <c r="R862" i="1"/>
  <c r="Q861" i="1"/>
  <c r="C862" i="1" s="1"/>
  <c r="T861" i="1"/>
  <c r="S862" i="1"/>
  <c r="O862" i="1"/>
  <c r="A863" i="1"/>
  <c r="D863" i="1" s="1"/>
  <c r="P855" i="1"/>
  <c r="K856" i="1"/>
  <c r="L856" i="1" s="1"/>
  <c r="M856" i="1" s="1"/>
  <c r="N856" i="1" s="1"/>
  <c r="J857" i="1"/>
  <c r="E862" i="1" l="1"/>
  <c r="F863" i="1" s="1"/>
  <c r="B855" i="1"/>
  <c r="G863" i="1"/>
  <c r="H862" i="1"/>
  <c r="A864" i="1"/>
  <c r="D864" i="1" s="1"/>
  <c r="O863" i="1"/>
  <c r="R863" i="1"/>
  <c r="T862" i="1"/>
  <c r="Q862" i="1"/>
  <c r="C863" i="1" s="1"/>
  <c r="S863" i="1"/>
  <c r="P856" i="1"/>
  <c r="K857" i="1"/>
  <c r="L857" i="1" s="1"/>
  <c r="M857" i="1" s="1"/>
  <c r="N857" i="1" s="1"/>
  <c r="J858" i="1"/>
  <c r="H863" i="1" l="1"/>
  <c r="E863" i="1"/>
  <c r="F864" i="1" s="1"/>
  <c r="B856" i="1"/>
  <c r="R864" i="1"/>
  <c r="S864" i="1"/>
  <c r="G864" i="1"/>
  <c r="Q863" i="1"/>
  <c r="C864" i="1" s="1"/>
  <c r="T863" i="1"/>
  <c r="O864" i="1"/>
  <c r="A865" i="1"/>
  <c r="D865" i="1" s="1"/>
  <c r="P857" i="1"/>
  <c r="K858" i="1"/>
  <c r="L858" i="1" s="1"/>
  <c r="M858" i="1" s="1"/>
  <c r="N858" i="1" s="1"/>
  <c r="J859" i="1"/>
  <c r="S865" i="1" l="1"/>
  <c r="E864" i="1"/>
  <c r="F865" i="1" s="1"/>
  <c r="B857" i="1"/>
  <c r="G865" i="1"/>
  <c r="H864" i="1"/>
  <c r="R865" i="1"/>
  <c r="A866" i="1"/>
  <c r="D866" i="1" s="1"/>
  <c r="O865" i="1"/>
  <c r="T864" i="1"/>
  <c r="Q864" i="1"/>
  <c r="C865" i="1" s="1"/>
  <c r="P858" i="1"/>
  <c r="K859" i="1"/>
  <c r="L859" i="1" s="1"/>
  <c r="M859" i="1" s="1"/>
  <c r="N859" i="1" s="1"/>
  <c r="J860" i="1"/>
  <c r="H865" i="1" l="1"/>
  <c r="E865" i="1"/>
  <c r="F866" i="1" s="1"/>
  <c r="B858" i="1"/>
  <c r="G866" i="1"/>
  <c r="R866" i="1"/>
  <c r="O866" i="1"/>
  <c r="A867" i="1"/>
  <c r="D867" i="1" s="1"/>
  <c r="Q865" i="1"/>
  <c r="C866" i="1" s="1"/>
  <c r="T865" i="1"/>
  <c r="S866" i="1"/>
  <c r="P859" i="1"/>
  <c r="K860" i="1"/>
  <c r="L860" i="1" s="1"/>
  <c r="M860" i="1" s="1"/>
  <c r="N860" i="1" s="1"/>
  <c r="J861" i="1"/>
  <c r="E866" i="1" l="1"/>
  <c r="F867" i="1" s="1"/>
  <c r="B859" i="1"/>
  <c r="G867" i="1"/>
  <c r="H866" i="1"/>
  <c r="S867" i="1"/>
  <c r="A868" i="1"/>
  <c r="D868" i="1" s="1"/>
  <c r="O867" i="1"/>
  <c r="T866" i="1"/>
  <c r="Q866" i="1"/>
  <c r="C867" i="1" s="1"/>
  <c r="R867" i="1"/>
  <c r="P860" i="1"/>
  <c r="K861" i="1"/>
  <c r="L861" i="1" s="1"/>
  <c r="M861" i="1" s="1"/>
  <c r="N861" i="1" s="1"/>
  <c r="J862" i="1"/>
  <c r="E867" i="1" l="1"/>
  <c r="F868" i="1" s="1"/>
  <c r="B860" i="1"/>
  <c r="G868" i="1"/>
  <c r="H867" i="1"/>
  <c r="R868" i="1"/>
  <c r="T867" i="1"/>
  <c r="Q867" i="1"/>
  <c r="C868" i="1" s="1"/>
  <c r="O868" i="1"/>
  <c r="A869" i="1"/>
  <c r="D869" i="1" s="1"/>
  <c r="S868" i="1"/>
  <c r="P861" i="1"/>
  <c r="K862" i="1"/>
  <c r="L862" i="1" s="1"/>
  <c r="M862" i="1" s="1"/>
  <c r="N862" i="1" s="1"/>
  <c r="J863" i="1"/>
  <c r="E868" i="1" l="1"/>
  <c r="F869" i="1" s="1"/>
  <c r="H868" i="1"/>
  <c r="B861" i="1"/>
  <c r="R869" i="1"/>
  <c r="G869" i="1"/>
  <c r="S869" i="1"/>
  <c r="O869" i="1"/>
  <c r="A870" i="1"/>
  <c r="D870" i="1" s="1"/>
  <c r="Q868" i="1"/>
  <c r="C869" i="1" s="1"/>
  <c r="T868" i="1"/>
  <c r="P862" i="1"/>
  <c r="K863" i="1"/>
  <c r="L863" i="1" s="1"/>
  <c r="M863" i="1" s="1"/>
  <c r="N863" i="1" s="1"/>
  <c r="J864" i="1"/>
  <c r="E869" i="1" l="1"/>
  <c r="F870" i="1" s="1"/>
  <c r="B862" i="1"/>
  <c r="G870" i="1"/>
  <c r="H869" i="1"/>
  <c r="S870" i="1"/>
  <c r="A871" i="1"/>
  <c r="D871" i="1" s="1"/>
  <c r="O870" i="1"/>
  <c r="Q869" i="1"/>
  <c r="C870" i="1" s="1"/>
  <c r="T869" i="1"/>
  <c r="R870" i="1"/>
  <c r="P863" i="1"/>
  <c r="K864" i="1"/>
  <c r="L864" i="1" s="1"/>
  <c r="M864" i="1" s="1"/>
  <c r="N864" i="1" s="1"/>
  <c r="J865" i="1"/>
  <c r="E870" i="1" l="1"/>
  <c r="F871" i="1" s="1"/>
  <c r="B863" i="1"/>
  <c r="S871" i="1"/>
  <c r="G871" i="1"/>
  <c r="R871" i="1"/>
  <c r="H870" i="1"/>
  <c r="O871" i="1"/>
  <c r="A872" i="1"/>
  <c r="D872" i="1" s="1"/>
  <c r="T870" i="1"/>
  <c r="Q870" i="1"/>
  <c r="C871" i="1" s="1"/>
  <c r="P864" i="1"/>
  <c r="K865" i="1"/>
  <c r="L865" i="1" s="1"/>
  <c r="M865" i="1" s="1"/>
  <c r="N865" i="1" s="1"/>
  <c r="J866" i="1"/>
  <c r="E871" i="1" l="1"/>
  <c r="F872" i="1" s="1"/>
  <c r="B864" i="1"/>
  <c r="G872" i="1"/>
  <c r="R872" i="1"/>
  <c r="H871" i="1"/>
  <c r="O872" i="1"/>
  <c r="A873" i="1"/>
  <c r="D873" i="1" s="1"/>
  <c r="T871" i="1"/>
  <c r="Q871" i="1"/>
  <c r="C872" i="1" s="1"/>
  <c r="S872" i="1"/>
  <c r="P865" i="1"/>
  <c r="K866" i="1"/>
  <c r="L866" i="1" s="1"/>
  <c r="M866" i="1" s="1"/>
  <c r="N866" i="1" s="1"/>
  <c r="J867" i="1"/>
  <c r="E872" i="1" l="1"/>
  <c r="F873" i="1" s="1"/>
  <c r="B865" i="1"/>
  <c r="R873" i="1"/>
  <c r="G873" i="1"/>
  <c r="H872" i="1"/>
  <c r="S873" i="1"/>
  <c r="O873" i="1"/>
  <c r="A874" i="1"/>
  <c r="D874" i="1" s="1"/>
  <c r="T872" i="1"/>
  <c r="Q872" i="1"/>
  <c r="C873" i="1" s="1"/>
  <c r="P866" i="1"/>
  <c r="K867" i="1"/>
  <c r="L867" i="1" s="1"/>
  <c r="M867" i="1" s="1"/>
  <c r="N867" i="1" s="1"/>
  <c r="J868" i="1"/>
  <c r="E873" i="1" l="1"/>
  <c r="F874" i="1" s="1"/>
  <c r="H873" i="1"/>
  <c r="B866" i="1"/>
  <c r="G874" i="1"/>
  <c r="S874" i="1"/>
  <c r="A875" i="1"/>
  <c r="D875" i="1" s="1"/>
  <c r="O874" i="1"/>
  <c r="T873" i="1"/>
  <c r="Q873" i="1"/>
  <c r="C874" i="1" s="1"/>
  <c r="R874" i="1"/>
  <c r="P867" i="1"/>
  <c r="K868" i="1"/>
  <c r="L868" i="1" s="1"/>
  <c r="M868" i="1" s="1"/>
  <c r="N868" i="1" s="1"/>
  <c r="J869" i="1"/>
  <c r="E874" i="1" l="1"/>
  <c r="F875" i="1" s="1"/>
  <c r="H874" i="1"/>
  <c r="B867" i="1"/>
  <c r="G875" i="1"/>
  <c r="R875" i="1"/>
  <c r="T874" i="1"/>
  <c r="Q874" i="1"/>
  <c r="C875" i="1" s="1"/>
  <c r="S875" i="1"/>
  <c r="A876" i="1"/>
  <c r="D876" i="1" s="1"/>
  <c r="O875" i="1"/>
  <c r="P868" i="1"/>
  <c r="K869" i="1"/>
  <c r="L869" i="1" s="1"/>
  <c r="M869" i="1" s="1"/>
  <c r="N869" i="1" s="1"/>
  <c r="J870" i="1"/>
  <c r="E875" i="1" l="1"/>
  <c r="F876" i="1" s="1"/>
  <c r="B868" i="1"/>
  <c r="G876" i="1"/>
  <c r="H875" i="1"/>
  <c r="Q875" i="1"/>
  <c r="C876" i="1" s="1"/>
  <c r="T875" i="1"/>
  <c r="S876" i="1"/>
  <c r="R876" i="1"/>
  <c r="A877" i="1"/>
  <c r="D877" i="1" s="1"/>
  <c r="O876" i="1"/>
  <c r="P869" i="1"/>
  <c r="K870" i="1"/>
  <c r="L870" i="1" s="1"/>
  <c r="M870" i="1" s="1"/>
  <c r="N870" i="1" s="1"/>
  <c r="J871" i="1"/>
  <c r="H876" i="1" l="1"/>
  <c r="E876" i="1"/>
  <c r="F877" i="1" s="1"/>
  <c r="B869" i="1"/>
  <c r="G877" i="1"/>
  <c r="R877" i="1"/>
  <c r="A878" i="1"/>
  <c r="D878" i="1" s="1"/>
  <c r="O877" i="1"/>
  <c r="S877" i="1"/>
  <c r="T876" i="1"/>
  <c r="Q876" i="1"/>
  <c r="C877" i="1" s="1"/>
  <c r="P870" i="1"/>
  <c r="K871" i="1"/>
  <c r="L871" i="1" s="1"/>
  <c r="M871" i="1" s="1"/>
  <c r="N871" i="1" s="1"/>
  <c r="J872" i="1"/>
  <c r="E877" i="1" l="1"/>
  <c r="F878" i="1" s="1"/>
  <c r="B870" i="1"/>
  <c r="G878" i="1"/>
  <c r="H877" i="1"/>
  <c r="S878" i="1"/>
  <c r="O878" i="1"/>
  <c r="A879" i="1"/>
  <c r="D879" i="1" s="1"/>
  <c r="R878" i="1"/>
  <c r="T877" i="1"/>
  <c r="Q877" i="1"/>
  <c r="C878" i="1" s="1"/>
  <c r="P871" i="1"/>
  <c r="K872" i="1"/>
  <c r="L872" i="1" s="1"/>
  <c r="M872" i="1" s="1"/>
  <c r="N872" i="1" s="1"/>
  <c r="J873" i="1"/>
  <c r="E878" i="1" l="1"/>
  <c r="F879" i="1" s="1"/>
  <c r="H878" i="1"/>
  <c r="B871" i="1"/>
  <c r="R879" i="1"/>
  <c r="S879" i="1"/>
  <c r="G879" i="1"/>
  <c r="T878" i="1"/>
  <c r="Q878" i="1"/>
  <c r="C879" i="1" s="1"/>
  <c r="O879" i="1"/>
  <c r="A880" i="1"/>
  <c r="D880" i="1" s="1"/>
  <c r="P872" i="1"/>
  <c r="K873" i="1"/>
  <c r="L873" i="1" s="1"/>
  <c r="M873" i="1" s="1"/>
  <c r="N873" i="1" s="1"/>
  <c r="J874" i="1"/>
  <c r="E879" i="1" l="1"/>
  <c r="F880" i="1" s="1"/>
  <c r="B872" i="1"/>
  <c r="G880" i="1"/>
  <c r="H879" i="1"/>
  <c r="T879" i="1"/>
  <c r="Q879" i="1"/>
  <c r="C880" i="1" s="1"/>
  <c r="S880" i="1"/>
  <c r="R880" i="1"/>
  <c r="O880" i="1"/>
  <c r="A881" i="1"/>
  <c r="D881" i="1" s="1"/>
  <c r="P873" i="1"/>
  <c r="K874" i="1"/>
  <c r="L874" i="1" s="1"/>
  <c r="M874" i="1" s="1"/>
  <c r="N874" i="1" s="1"/>
  <c r="J875" i="1"/>
  <c r="E880" i="1" l="1"/>
  <c r="F881" i="1" s="1"/>
  <c r="B873" i="1"/>
  <c r="G881" i="1"/>
  <c r="H880" i="1"/>
  <c r="T880" i="1"/>
  <c r="Q880" i="1"/>
  <c r="C881" i="1" s="1"/>
  <c r="R881" i="1"/>
  <c r="S881" i="1"/>
  <c r="A882" i="1"/>
  <c r="D882" i="1" s="1"/>
  <c r="O881" i="1"/>
  <c r="P874" i="1"/>
  <c r="K875" i="1"/>
  <c r="L875" i="1" s="1"/>
  <c r="M875" i="1" s="1"/>
  <c r="N875" i="1" s="1"/>
  <c r="J876" i="1"/>
  <c r="E881" i="1" l="1"/>
  <c r="F882" i="1" s="1"/>
  <c r="B874" i="1"/>
  <c r="G882" i="1"/>
  <c r="H881" i="1"/>
  <c r="T881" i="1"/>
  <c r="Q881" i="1"/>
  <c r="C882" i="1" s="1"/>
  <c r="R882" i="1"/>
  <c r="A883" i="1"/>
  <c r="D883" i="1" s="1"/>
  <c r="E882" i="1"/>
  <c r="O882" i="1"/>
  <c r="S882" i="1"/>
  <c r="P875" i="1"/>
  <c r="K876" i="1"/>
  <c r="L876" i="1" s="1"/>
  <c r="M876" i="1" s="1"/>
  <c r="N876" i="1" s="1"/>
  <c r="J877" i="1"/>
  <c r="F883" i="1" l="1"/>
  <c r="B875" i="1"/>
  <c r="G883" i="1"/>
  <c r="H882" i="1"/>
  <c r="Q882" i="1"/>
  <c r="C883" i="1" s="1"/>
  <c r="T882" i="1"/>
  <c r="R883" i="1"/>
  <c r="S883" i="1"/>
  <c r="O883" i="1"/>
  <c r="A884" i="1"/>
  <c r="D884" i="1" s="1"/>
  <c r="E883" i="1"/>
  <c r="F884" i="1" s="1"/>
  <c r="P876" i="1"/>
  <c r="K877" i="1"/>
  <c r="L877" i="1" s="1"/>
  <c r="M877" i="1" s="1"/>
  <c r="N877" i="1" s="1"/>
  <c r="J878" i="1"/>
  <c r="B876" i="1" l="1"/>
  <c r="G884" i="1"/>
  <c r="H883" i="1"/>
  <c r="O884" i="1"/>
  <c r="A885" i="1"/>
  <c r="D885" i="1" s="1"/>
  <c r="T883" i="1"/>
  <c r="Q883" i="1"/>
  <c r="C884" i="1" s="1"/>
  <c r="S884" i="1"/>
  <c r="R884" i="1"/>
  <c r="P877" i="1"/>
  <c r="K878" i="1"/>
  <c r="L878" i="1" s="1"/>
  <c r="M878" i="1" s="1"/>
  <c r="N878" i="1" s="1"/>
  <c r="J879" i="1"/>
  <c r="E884" i="1" l="1"/>
  <c r="F885" i="1" s="1"/>
  <c r="B877" i="1"/>
  <c r="R885" i="1"/>
  <c r="G885" i="1"/>
  <c r="S885" i="1"/>
  <c r="H884" i="1"/>
  <c r="T884" i="1"/>
  <c r="Q884" i="1"/>
  <c r="C885" i="1" s="1"/>
  <c r="E885" i="1"/>
  <c r="F886" i="1" s="1"/>
  <c r="O885" i="1"/>
  <c r="A886" i="1"/>
  <c r="D886" i="1" s="1"/>
  <c r="P878" i="1"/>
  <c r="K879" i="1"/>
  <c r="L879" i="1" s="1"/>
  <c r="M879" i="1" s="1"/>
  <c r="N879" i="1" s="1"/>
  <c r="J880" i="1"/>
  <c r="B878" i="1" l="1"/>
  <c r="G886" i="1"/>
  <c r="H886" i="1" s="1"/>
  <c r="H885" i="1"/>
  <c r="Q885" i="1"/>
  <c r="C886" i="1" s="1"/>
  <c r="T885" i="1"/>
  <c r="R886" i="1"/>
  <c r="A887" i="1"/>
  <c r="D887" i="1" s="1"/>
  <c r="E886" i="1"/>
  <c r="F887" i="1" s="1"/>
  <c r="O886" i="1"/>
  <c r="S886" i="1"/>
  <c r="P879" i="1"/>
  <c r="K880" i="1"/>
  <c r="L880" i="1" s="1"/>
  <c r="M880" i="1" s="1"/>
  <c r="N880" i="1" s="1"/>
  <c r="J881" i="1"/>
  <c r="B879" i="1" l="1"/>
  <c r="G887" i="1"/>
  <c r="S887" i="1"/>
  <c r="T886" i="1"/>
  <c r="Q886" i="1"/>
  <c r="C887" i="1" s="1"/>
  <c r="R887" i="1"/>
  <c r="E887" i="1"/>
  <c r="F888" i="1" s="1"/>
  <c r="O887" i="1"/>
  <c r="S888" i="1" s="1"/>
  <c r="A888" i="1"/>
  <c r="D888" i="1" s="1"/>
  <c r="P880" i="1"/>
  <c r="K881" i="1"/>
  <c r="L881" i="1" s="1"/>
  <c r="M881" i="1" s="1"/>
  <c r="N881" i="1" s="1"/>
  <c r="J882" i="1"/>
  <c r="B880" i="1" l="1"/>
  <c r="G888" i="1"/>
  <c r="H887" i="1"/>
  <c r="Q887" i="1"/>
  <c r="C888" i="1" s="1"/>
  <c r="R888" i="1"/>
  <c r="A889" i="1"/>
  <c r="D889" i="1" s="1"/>
  <c r="E888" i="1"/>
  <c r="F889" i="1" s="1"/>
  <c r="O888" i="1"/>
  <c r="S889" i="1" s="1"/>
  <c r="P881" i="1"/>
  <c r="K882" i="1"/>
  <c r="L882" i="1" s="1"/>
  <c r="M882" i="1" s="1"/>
  <c r="N882" i="1" s="1"/>
  <c r="J883" i="1"/>
  <c r="B881" i="1" l="1"/>
  <c r="G889" i="1"/>
  <c r="H889" i="1" s="1"/>
  <c r="H888" i="1"/>
  <c r="R889" i="1"/>
  <c r="A890" i="1"/>
  <c r="D890" i="1" s="1"/>
  <c r="E889" i="1"/>
  <c r="F890" i="1" s="1"/>
  <c r="O889" i="1"/>
  <c r="T888" i="1"/>
  <c r="Q888" i="1"/>
  <c r="C889" i="1" s="1"/>
  <c r="P882" i="1"/>
  <c r="K883" i="1"/>
  <c r="L883" i="1" s="1"/>
  <c r="M883" i="1" s="1"/>
  <c r="N883" i="1" s="1"/>
  <c r="J884" i="1"/>
  <c r="B882" i="1" l="1"/>
  <c r="G890" i="1"/>
  <c r="T889" i="1"/>
  <c r="Q889" i="1"/>
  <c r="C890" i="1" s="1"/>
  <c r="R890" i="1"/>
  <c r="A891" i="1"/>
  <c r="D891" i="1" s="1"/>
  <c r="E890" i="1"/>
  <c r="F891" i="1" s="1"/>
  <c r="O890" i="1"/>
  <c r="S890" i="1"/>
  <c r="P883" i="1"/>
  <c r="K884" i="1"/>
  <c r="L884" i="1" s="1"/>
  <c r="M884" i="1" s="1"/>
  <c r="N884" i="1" s="1"/>
  <c r="J885" i="1"/>
  <c r="B883" i="1" l="1"/>
  <c r="G891" i="1"/>
  <c r="H890" i="1"/>
  <c r="T890" i="1"/>
  <c r="Q890" i="1"/>
  <c r="C891" i="1" s="1"/>
  <c r="R891" i="1"/>
  <c r="S891" i="1"/>
  <c r="A892" i="1"/>
  <c r="D892" i="1" s="1"/>
  <c r="E891" i="1"/>
  <c r="F892" i="1" s="1"/>
  <c r="O891" i="1"/>
  <c r="P884" i="1"/>
  <c r="K885" i="1"/>
  <c r="L885" i="1" s="1"/>
  <c r="M885" i="1" s="1"/>
  <c r="N885" i="1" s="1"/>
  <c r="J886" i="1"/>
  <c r="B884" i="1" l="1"/>
  <c r="G892" i="1"/>
  <c r="H892" i="1" s="1"/>
  <c r="H891" i="1"/>
  <c r="R892" i="1"/>
  <c r="A893" i="1"/>
  <c r="D893" i="1" s="1"/>
  <c r="E892" i="1"/>
  <c r="F893" i="1" s="1"/>
  <c r="O892" i="1"/>
  <c r="S892" i="1"/>
  <c r="T891" i="1"/>
  <c r="Q891" i="1"/>
  <c r="C892" i="1" s="1"/>
  <c r="P885" i="1"/>
  <c r="K886" i="1"/>
  <c r="L886" i="1" s="1"/>
  <c r="M886" i="1" s="1"/>
  <c r="N886" i="1" s="1"/>
  <c r="J887" i="1"/>
  <c r="B885" i="1" l="1"/>
  <c r="G893" i="1"/>
  <c r="S893" i="1"/>
  <c r="O893" i="1"/>
  <c r="A894" i="1"/>
  <c r="D894" i="1" s="1"/>
  <c r="E893" i="1"/>
  <c r="F894" i="1" s="1"/>
  <c r="R893" i="1"/>
  <c r="T892" i="1"/>
  <c r="Q892" i="1"/>
  <c r="C893" i="1" s="1"/>
  <c r="P886" i="1"/>
  <c r="K887" i="1"/>
  <c r="L887" i="1" s="1"/>
  <c r="M887" i="1" s="1"/>
  <c r="N887" i="1" s="1"/>
  <c r="J888" i="1"/>
  <c r="B886" i="1" l="1"/>
  <c r="G894" i="1"/>
  <c r="R894" i="1"/>
  <c r="H893" i="1"/>
  <c r="T893" i="1"/>
  <c r="Q893" i="1"/>
  <c r="C894" i="1" s="1"/>
  <c r="S894" i="1"/>
  <c r="O894" i="1"/>
  <c r="A895" i="1"/>
  <c r="D895" i="1" s="1"/>
  <c r="E894" i="1"/>
  <c r="F895" i="1" s="1"/>
  <c r="P887" i="1"/>
  <c r="K888" i="1"/>
  <c r="L888" i="1" s="1"/>
  <c r="M888" i="1" s="1"/>
  <c r="N888" i="1" s="1"/>
  <c r="J889" i="1"/>
  <c r="T887" i="1" l="1"/>
  <c r="B887" i="1"/>
  <c r="R895" i="1"/>
  <c r="G895" i="1"/>
  <c r="H895" i="1" s="1"/>
  <c r="H894" i="1"/>
  <c r="O895" i="1"/>
  <c r="A896" i="1"/>
  <c r="D896" i="1" s="1"/>
  <c r="E895" i="1"/>
  <c r="F896" i="1" s="1"/>
  <c r="S895" i="1"/>
  <c r="Q894" i="1"/>
  <c r="C895" i="1" s="1"/>
  <c r="T894" i="1"/>
  <c r="P888" i="1"/>
  <c r="K889" i="1"/>
  <c r="L889" i="1" s="1"/>
  <c r="M889" i="1" s="1"/>
  <c r="N889" i="1" s="1"/>
  <c r="J890" i="1"/>
  <c r="B888" i="1" l="1"/>
  <c r="G896" i="1"/>
  <c r="S896" i="1"/>
  <c r="T895" i="1"/>
  <c r="Q895" i="1"/>
  <c r="C896" i="1" s="1"/>
  <c r="O896" i="1"/>
  <c r="A897" i="1"/>
  <c r="D897" i="1" s="1"/>
  <c r="E896" i="1"/>
  <c r="F897" i="1" s="1"/>
  <c r="R896" i="1"/>
  <c r="P889" i="1"/>
  <c r="K890" i="1"/>
  <c r="L890" i="1" s="1"/>
  <c r="M890" i="1" s="1"/>
  <c r="N890" i="1" s="1"/>
  <c r="J891" i="1"/>
  <c r="B889" i="1" l="1"/>
  <c r="G897" i="1"/>
  <c r="H897" i="1" s="1"/>
  <c r="H896" i="1"/>
  <c r="R897" i="1"/>
  <c r="Q896" i="1"/>
  <c r="C897" i="1" s="1"/>
  <c r="T896" i="1"/>
  <c r="S897" i="1"/>
  <c r="A898" i="1"/>
  <c r="D898" i="1" s="1"/>
  <c r="E897" i="1"/>
  <c r="F898" i="1" s="1"/>
  <c r="O897" i="1"/>
  <c r="P890" i="1"/>
  <c r="K891" i="1"/>
  <c r="L891" i="1" s="1"/>
  <c r="M891" i="1" s="1"/>
  <c r="N891" i="1" s="1"/>
  <c r="J892" i="1"/>
  <c r="B890" i="1" l="1"/>
  <c r="G898" i="1"/>
  <c r="T897" i="1"/>
  <c r="Q897" i="1"/>
  <c r="C898" i="1" s="1"/>
  <c r="R898" i="1"/>
  <c r="S898" i="1"/>
  <c r="O898" i="1"/>
  <c r="A899" i="1"/>
  <c r="D899" i="1" s="1"/>
  <c r="E898" i="1"/>
  <c r="F899" i="1" s="1"/>
  <c r="P891" i="1"/>
  <c r="K892" i="1"/>
  <c r="L892" i="1" s="1"/>
  <c r="M892" i="1" s="1"/>
  <c r="N892" i="1" s="1"/>
  <c r="J893" i="1"/>
  <c r="B891" i="1" l="1"/>
  <c r="G899" i="1"/>
  <c r="H899" i="1" s="1"/>
  <c r="H898" i="1"/>
  <c r="S899" i="1"/>
  <c r="O899" i="1"/>
  <c r="A900" i="1"/>
  <c r="D900" i="1" s="1"/>
  <c r="E899" i="1"/>
  <c r="F900" i="1" s="1"/>
  <c r="R899" i="1"/>
  <c r="Q898" i="1"/>
  <c r="C899" i="1" s="1"/>
  <c r="T898" i="1"/>
  <c r="P892" i="1"/>
  <c r="K893" i="1"/>
  <c r="L893" i="1" s="1"/>
  <c r="M893" i="1" s="1"/>
  <c r="N893" i="1" s="1"/>
  <c r="J894" i="1"/>
  <c r="B892" i="1" l="1"/>
  <c r="G900" i="1"/>
  <c r="A901" i="1"/>
  <c r="D901" i="1" s="1"/>
  <c r="E900" i="1"/>
  <c r="F901" i="1" s="1"/>
  <c r="O900" i="1"/>
  <c r="T899" i="1"/>
  <c r="Q899" i="1"/>
  <c r="C900" i="1" s="1"/>
  <c r="R900" i="1"/>
  <c r="S900" i="1"/>
  <c r="P893" i="1"/>
  <c r="K894" i="1"/>
  <c r="L894" i="1" s="1"/>
  <c r="M894" i="1" s="1"/>
  <c r="N894" i="1" s="1"/>
  <c r="J895" i="1"/>
  <c r="B893" i="1" l="1"/>
  <c r="G901" i="1"/>
  <c r="H901" i="1" s="1"/>
  <c r="H900" i="1"/>
  <c r="S901" i="1"/>
  <c r="R901" i="1"/>
  <c r="A902" i="1"/>
  <c r="D902" i="1" s="1"/>
  <c r="E901" i="1"/>
  <c r="F902" i="1" s="1"/>
  <c r="O901" i="1"/>
  <c r="T900" i="1"/>
  <c r="Q900" i="1"/>
  <c r="C901" i="1" s="1"/>
  <c r="P894" i="1"/>
  <c r="K895" i="1"/>
  <c r="L895" i="1" s="1"/>
  <c r="M895" i="1" s="1"/>
  <c r="N895" i="1" s="1"/>
  <c r="J896" i="1"/>
  <c r="B894" i="1" l="1"/>
  <c r="S902" i="1"/>
  <c r="G902" i="1"/>
  <c r="E902" i="1"/>
  <c r="F903" i="1" s="1"/>
  <c r="O902" i="1"/>
  <c r="S903" i="1" s="1"/>
  <c r="A903" i="1"/>
  <c r="D903" i="1" s="1"/>
  <c r="T901" i="1"/>
  <c r="Q901" i="1"/>
  <c r="C902" i="1" s="1"/>
  <c r="R902" i="1"/>
  <c r="P895" i="1"/>
  <c r="K896" i="1"/>
  <c r="L896" i="1" s="1"/>
  <c r="M896" i="1" s="1"/>
  <c r="N896" i="1" s="1"/>
  <c r="J897" i="1"/>
  <c r="B895" i="1" l="1"/>
  <c r="G903" i="1"/>
  <c r="H903" i="1" s="1"/>
  <c r="H902" i="1"/>
  <c r="R903" i="1"/>
  <c r="Q902" i="1"/>
  <c r="C903" i="1" s="1"/>
  <c r="T902" i="1"/>
  <c r="A904" i="1"/>
  <c r="D904" i="1" s="1"/>
  <c r="E903" i="1"/>
  <c r="F904" i="1" s="1"/>
  <c r="O903" i="1"/>
  <c r="P896" i="1"/>
  <c r="K897" i="1"/>
  <c r="L897" i="1" s="1"/>
  <c r="M897" i="1" s="1"/>
  <c r="N897" i="1" s="1"/>
  <c r="J898" i="1"/>
  <c r="B896" i="1" l="1"/>
  <c r="G904" i="1"/>
  <c r="H904" i="1" s="1"/>
  <c r="Q903" i="1"/>
  <c r="C904" i="1" s="1"/>
  <c r="T903" i="1"/>
  <c r="S904" i="1"/>
  <c r="R904" i="1"/>
  <c r="A905" i="1"/>
  <c r="D905" i="1" s="1"/>
  <c r="E904" i="1"/>
  <c r="F905" i="1" s="1"/>
  <c r="O904" i="1"/>
  <c r="P897" i="1"/>
  <c r="K898" i="1"/>
  <c r="L898" i="1" s="1"/>
  <c r="M898" i="1" s="1"/>
  <c r="N898" i="1" s="1"/>
  <c r="J899" i="1"/>
  <c r="B897" i="1" l="1"/>
  <c r="G905" i="1"/>
  <c r="H905" i="1" s="1"/>
  <c r="Q904" i="1"/>
  <c r="C905" i="1" s="1"/>
  <c r="T904" i="1"/>
  <c r="R905" i="1"/>
  <c r="A906" i="1"/>
  <c r="D906" i="1" s="1"/>
  <c r="E905" i="1"/>
  <c r="F906" i="1" s="1"/>
  <c r="O905" i="1"/>
  <c r="S905" i="1"/>
  <c r="P898" i="1"/>
  <c r="K899" i="1"/>
  <c r="L899" i="1" s="1"/>
  <c r="M899" i="1" s="1"/>
  <c r="N899" i="1" s="1"/>
  <c r="J900" i="1"/>
  <c r="B898" i="1" l="1"/>
  <c r="G906" i="1"/>
  <c r="H906" i="1" s="1"/>
  <c r="R906" i="1"/>
  <c r="O906" i="1"/>
  <c r="E906" i="1"/>
  <c r="F907" i="1" s="1"/>
  <c r="A907" i="1"/>
  <c r="D907" i="1" s="1"/>
  <c r="T905" i="1"/>
  <c r="Q905" i="1"/>
  <c r="C906" i="1" s="1"/>
  <c r="S906" i="1"/>
  <c r="P899" i="1"/>
  <c r="K900" i="1"/>
  <c r="L900" i="1" s="1"/>
  <c r="M900" i="1" s="1"/>
  <c r="N900" i="1" s="1"/>
  <c r="J901" i="1"/>
  <c r="B899" i="1" l="1"/>
  <c r="S907" i="1"/>
  <c r="G907" i="1"/>
  <c r="H907" i="1" s="1"/>
  <c r="R907" i="1"/>
  <c r="A908" i="1"/>
  <c r="D908" i="1" s="1"/>
  <c r="E907" i="1"/>
  <c r="F908" i="1" s="1"/>
  <c r="O907" i="1"/>
  <c r="T906" i="1"/>
  <c r="Q906" i="1"/>
  <c r="C907" i="1" s="1"/>
  <c r="P900" i="1"/>
  <c r="K901" i="1"/>
  <c r="L901" i="1" s="1"/>
  <c r="M901" i="1" s="1"/>
  <c r="N901" i="1" s="1"/>
  <c r="J902" i="1"/>
  <c r="B900" i="1" l="1"/>
  <c r="R908" i="1"/>
  <c r="G908" i="1"/>
  <c r="S908" i="1"/>
  <c r="O908" i="1"/>
  <c r="A909" i="1"/>
  <c r="D909" i="1" s="1"/>
  <c r="E908" i="1"/>
  <c r="F909" i="1" s="1"/>
  <c r="T907" i="1"/>
  <c r="Q907" i="1"/>
  <c r="C908" i="1" s="1"/>
  <c r="P901" i="1"/>
  <c r="K902" i="1"/>
  <c r="L902" i="1" s="1"/>
  <c r="M902" i="1" s="1"/>
  <c r="N902" i="1" s="1"/>
  <c r="J903" i="1"/>
  <c r="B901" i="1" l="1"/>
  <c r="G909" i="1"/>
  <c r="H908" i="1"/>
  <c r="Q908" i="1"/>
  <c r="C909" i="1" s="1"/>
  <c r="T908" i="1"/>
  <c r="S909" i="1"/>
  <c r="A910" i="1"/>
  <c r="D910" i="1" s="1"/>
  <c r="E909" i="1"/>
  <c r="F910" i="1" s="1"/>
  <c r="O909" i="1"/>
  <c r="R909" i="1"/>
  <c r="P902" i="1"/>
  <c r="K903" i="1"/>
  <c r="L903" i="1" s="1"/>
  <c r="M903" i="1" s="1"/>
  <c r="N903" i="1" s="1"/>
  <c r="J904" i="1"/>
  <c r="B902" i="1" l="1"/>
  <c r="G910" i="1"/>
  <c r="H910" i="1" s="1"/>
  <c r="H909" i="1"/>
  <c r="R910" i="1"/>
  <c r="T909" i="1"/>
  <c r="Q909" i="1"/>
  <c r="C910" i="1" s="1"/>
  <c r="S910" i="1"/>
  <c r="A911" i="1"/>
  <c r="D911" i="1" s="1"/>
  <c r="E910" i="1"/>
  <c r="F911" i="1" s="1"/>
  <c r="O910" i="1"/>
  <c r="P903" i="1"/>
  <c r="K904" i="1"/>
  <c r="L904" i="1" s="1"/>
  <c r="M904" i="1" s="1"/>
  <c r="N904" i="1" s="1"/>
  <c r="J905" i="1"/>
  <c r="B903" i="1" l="1"/>
  <c r="R911" i="1"/>
  <c r="G911" i="1"/>
  <c r="E911" i="1"/>
  <c r="F912" i="1" s="1"/>
  <c r="O911" i="1"/>
  <c r="A912" i="1"/>
  <c r="D912" i="1" s="1"/>
  <c r="S911" i="1"/>
  <c r="T910" i="1"/>
  <c r="Q910" i="1"/>
  <c r="C911" i="1" s="1"/>
  <c r="P904" i="1"/>
  <c r="K905" i="1"/>
  <c r="L905" i="1" s="1"/>
  <c r="M905" i="1" s="1"/>
  <c r="N905" i="1" s="1"/>
  <c r="J906" i="1"/>
  <c r="B904" i="1" l="1"/>
  <c r="S912" i="1"/>
  <c r="G912" i="1"/>
  <c r="H912" i="1" s="1"/>
  <c r="H911" i="1"/>
  <c r="Q911" i="1"/>
  <c r="C912" i="1" s="1"/>
  <c r="T911" i="1"/>
  <c r="R912" i="1"/>
  <c r="A913" i="1"/>
  <c r="D913" i="1" s="1"/>
  <c r="E912" i="1"/>
  <c r="F913" i="1" s="1"/>
  <c r="O912" i="1"/>
  <c r="P905" i="1"/>
  <c r="K906" i="1"/>
  <c r="L906" i="1" s="1"/>
  <c r="M906" i="1" s="1"/>
  <c r="N906" i="1" s="1"/>
  <c r="J907" i="1"/>
  <c r="B905" i="1" l="1"/>
  <c r="G913" i="1"/>
  <c r="H913" i="1" s="1"/>
  <c r="T912" i="1"/>
  <c r="Q912" i="1"/>
  <c r="C913" i="1" s="1"/>
  <c r="S913" i="1"/>
  <c r="O913" i="1"/>
  <c r="A914" i="1"/>
  <c r="D914" i="1" s="1"/>
  <c r="E913" i="1"/>
  <c r="F914" i="1" s="1"/>
  <c r="R913" i="1"/>
  <c r="P906" i="1"/>
  <c r="K907" i="1"/>
  <c r="L907" i="1" s="1"/>
  <c r="M907" i="1" s="1"/>
  <c r="N907" i="1" s="1"/>
  <c r="J908" i="1"/>
  <c r="B906" i="1" l="1"/>
  <c r="G914" i="1"/>
  <c r="T913" i="1"/>
  <c r="Q913" i="1"/>
  <c r="C914" i="1" s="1"/>
  <c r="R914" i="1"/>
  <c r="O914" i="1"/>
  <c r="A915" i="1"/>
  <c r="D915" i="1" s="1"/>
  <c r="E914" i="1"/>
  <c r="F915" i="1" s="1"/>
  <c r="S914" i="1"/>
  <c r="P907" i="1"/>
  <c r="K908" i="1"/>
  <c r="L908" i="1" s="1"/>
  <c r="M908" i="1" s="1"/>
  <c r="N908" i="1" s="1"/>
  <c r="J909" i="1"/>
  <c r="B907" i="1" l="1"/>
  <c r="S915" i="1"/>
  <c r="G915" i="1"/>
  <c r="H915" i="1" s="1"/>
  <c r="H914" i="1"/>
  <c r="Q914" i="1"/>
  <c r="C915" i="1" s="1"/>
  <c r="T914" i="1"/>
  <c r="R915" i="1"/>
  <c r="A916" i="1"/>
  <c r="D916" i="1" s="1"/>
  <c r="E915" i="1"/>
  <c r="F916" i="1" s="1"/>
  <c r="O915" i="1"/>
  <c r="S916" i="1" s="1"/>
  <c r="P908" i="1"/>
  <c r="K909" i="1"/>
  <c r="L909" i="1" s="1"/>
  <c r="M909" i="1" s="1"/>
  <c r="N909" i="1" s="1"/>
  <c r="J910" i="1"/>
  <c r="B908" i="1" l="1"/>
  <c r="G916" i="1"/>
  <c r="E916" i="1"/>
  <c r="F917" i="1" s="1"/>
  <c r="O916" i="1"/>
  <c r="A917" i="1"/>
  <c r="D917" i="1" s="1"/>
  <c r="T915" i="1"/>
  <c r="Q915" i="1"/>
  <c r="C916" i="1" s="1"/>
  <c r="R916" i="1"/>
  <c r="P909" i="1"/>
  <c r="K910" i="1"/>
  <c r="L910" i="1" s="1"/>
  <c r="M910" i="1" s="1"/>
  <c r="N910" i="1" s="1"/>
  <c r="J911" i="1"/>
  <c r="B909" i="1" l="1"/>
  <c r="R917" i="1"/>
  <c r="G917" i="1"/>
  <c r="H916" i="1"/>
  <c r="T916" i="1"/>
  <c r="Q916" i="1"/>
  <c r="C917" i="1" s="1"/>
  <c r="A918" i="1"/>
  <c r="D918" i="1" s="1"/>
  <c r="E917" i="1"/>
  <c r="F918" i="1" s="1"/>
  <c r="O917" i="1"/>
  <c r="S917" i="1"/>
  <c r="P910" i="1"/>
  <c r="K911" i="1"/>
  <c r="L911" i="1" s="1"/>
  <c r="M911" i="1" s="1"/>
  <c r="N911" i="1" s="1"/>
  <c r="J912" i="1"/>
  <c r="B910" i="1" l="1"/>
  <c r="G918" i="1"/>
  <c r="H917" i="1"/>
  <c r="T917" i="1"/>
  <c r="Q917" i="1"/>
  <c r="C918" i="1" s="1"/>
  <c r="S918" i="1"/>
  <c r="A919" i="1"/>
  <c r="D919" i="1" s="1"/>
  <c r="E918" i="1"/>
  <c r="F919" i="1" s="1"/>
  <c r="O918" i="1"/>
  <c r="R918" i="1"/>
  <c r="P911" i="1"/>
  <c r="K912" i="1"/>
  <c r="L912" i="1" s="1"/>
  <c r="M912" i="1" s="1"/>
  <c r="N912" i="1" s="1"/>
  <c r="J913" i="1"/>
  <c r="B911" i="1" l="1"/>
  <c r="G919" i="1"/>
  <c r="H918" i="1"/>
  <c r="Q918" i="1"/>
  <c r="C919" i="1" s="1"/>
  <c r="R919" i="1"/>
  <c r="A920" i="1"/>
  <c r="D920" i="1" s="1"/>
  <c r="E919" i="1"/>
  <c r="F920" i="1" s="1"/>
  <c r="O919" i="1"/>
  <c r="S919" i="1"/>
  <c r="P912" i="1"/>
  <c r="K913" i="1"/>
  <c r="L913" i="1" s="1"/>
  <c r="M913" i="1" s="1"/>
  <c r="N913" i="1" s="1"/>
  <c r="J914" i="1"/>
  <c r="B912" i="1" l="1"/>
  <c r="G920" i="1"/>
  <c r="H920" i="1" s="1"/>
  <c r="H919" i="1"/>
  <c r="S920" i="1"/>
  <c r="O920" i="1"/>
  <c r="A921" i="1"/>
  <c r="D921" i="1" s="1"/>
  <c r="E920" i="1"/>
  <c r="F921" i="1" s="1"/>
  <c r="R920" i="1"/>
  <c r="T919" i="1"/>
  <c r="Q919" i="1"/>
  <c r="C920" i="1" s="1"/>
  <c r="P913" i="1"/>
  <c r="K914" i="1"/>
  <c r="L914" i="1" s="1"/>
  <c r="M914" i="1" s="1"/>
  <c r="N914" i="1" s="1"/>
  <c r="J915" i="1"/>
  <c r="B913" i="1" l="1"/>
  <c r="S921" i="1"/>
  <c r="G921" i="1"/>
  <c r="R921" i="1"/>
  <c r="T920" i="1"/>
  <c r="Q920" i="1"/>
  <c r="C921" i="1" s="1"/>
  <c r="A922" i="1"/>
  <c r="D922" i="1" s="1"/>
  <c r="E921" i="1"/>
  <c r="F922" i="1" s="1"/>
  <c r="O921" i="1"/>
  <c r="P914" i="1"/>
  <c r="K915" i="1"/>
  <c r="L915" i="1" s="1"/>
  <c r="M915" i="1" s="1"/>
  <c r="N915" i="1" s="1"/>
  <c r="J916" i="1"/>
  <c r="R922" i="1" l="1"/>
  <c r="B914" i="1"/>
  <c r="G922" i="1"/>
  <c r="H921" i="1"/>
  <c r="T921" i="1"/>
  <c r="Q921" i="1"/>
  <c r="C922" i="1" s="1"/>
  <c r="S922" i="1"/>
  <c r="A923" i="1"/>
  <c r="D923" i="1" s="1"/>
  <c r="E922" i="1"/>
  <c r="F923" i="1" s="1"/>
  <c r="O922" i="1"/>
  <c r="P915" i="1"/>
  <c r="K916" i="1"/>
  <c r="L916" i="1" s="1"/>
  <c r="M916" i="1" s="1"/>
  <c r="N916" i="1" s="1"/>
  <c r="J917" i="1"/>
  <c r="R923" i="1" l="1"/>
  <c r="B915" i="1"/>
  <c r="G923" i="1"/>
  <c r="H922" i="1"/>
  <c r="O923" i="1"/>
  <c r="A924" i="1"/>
  <c r="D924" i="1" s="1"/>
  <c r="E923" i="1"/>
  <c r="F924" i="1" s="1"/>
  <c r="S923" i="1"/>
  <c r="T922" i="1"/>
  <c r="Q922" i="1"/>
  <c r="C923" i="1" s="1"/>
  <c r="P916" i="1"/>
  <c r="K917" i="1"/>
  <c r="L917" i="1" s="1"/>
  <c r="M917" i="1" s="1"/>
  <c r="N917" i="1" s="1"/>
  <c r="J918" i="1"/>
  <c r="B916" i="1" l="1"/>
  <c r="G924" i="1"/>
  <c r="H924" i="1" s="1"/>
  <c r="H923" i="1"/>
  <c r="Q923" i="1"/>
  <c r="C924" i="1" s="1"/>
  <c r="T923" i="1"/>
  <c r="A925" i="1"/>
  <c r="D925" i="1" s="1"/>
  <c r="E924" i="1"/>
  <c r="F925" i="1" s="1"/>
  <c r="O924" i="1"/>
  <c r="S924" i="1"/>
  <c r="R924" i="1"/>
  <c r="P917" i="1"/>
  <c r="K918" i="1"/>
  <c r="L918" i="1" s="1"/>
  <c r="M918" i="1" s="1"/>
  <c r="N918" i="1" s="1"/>
  <c r="J919" i="1"/>
  <c r="B917" i="1" l="1"/>
  <c r="G925" i="1"/>
  <c r="R925" i="1"/>
  <c r="S925" i="1"/>
  <c r="A926" i="1"/>
  <c r="D926" i="1" s="1"/>
  <c r="E925" i="1"/>
  <c r="F926" i="1" s="1"/>
  <c r="O925" i="1"/>
  <c r="Q924" i="1"/>
  <c r="C925" i="1" s="1"/>
  <c r="P918" i="1"/>
  <c r="K919" i="1"/>
  <c r="L919" i="1" s="1"/>
  <c r="M919" i="1" s="1"/>
  <c r="N919" i="1" s="1"/>
  <c r="J920" i="1"/>
  <c r="T918" i="1" l="1"/>
  <c r="B918" i="1"/>
  <c r="G926" i="1"/>
  <c r="H926" i="1" s="1"/>
  <c r="H925" i="1"/>
  <c r="Q925" i="1"/>
  <c r="C926" i="1" s="1"/>
  <c r="R926" i="1"/>
  <c r="S926" i="1"/>
  <c r="A927" i="1"/>
  <c r="D927" i="1" s="1"/>
  <c r="E926" i="1"/>
  <c r="F927" i="1" s="1"/>
  <c r="O926" i="1"/>
  <c r="P919" i="1"/>
  <c r="K920" i="1"/>
  <c r="L920" i="1" s="1"/>
  <c r="M920" i="1" s="1"/>
  <c r="N920" i="1" s="1"/>
  <c r="J921" i="1"/>
  <c r="B919" i="1" l="1"/>
  <c r="G927" i="1"/>
  <c r="H927" i="1" s="1"/>
  <c r="Q926" i="1"/>
  <c r="C927" i="1" s="1"/>
  <c r="S927" i="1"/>
  <c r="A928" i="1"/>
  <c r="D928" i="1" s="1"/>
  <c r="E927" i="1"/>
  <c r="F928" i="1" s="1"/>
  <c r="O927" i="1"/>
  <c r="R927" i="1"/>
  <c r="P920" i="1"/>
  <c r="K921" i="1"/>
  <c r="L921" i="1" s="1"/>
  <c r="M921" i="1" s="1"/>
  <c r="N921" i="1" s="1"/>
  <c r="J922" i="1"/>
  <c r="B920" i="1" l="1"/>
  <c r="G928" i="1"/>
  <c r="H928" i="1" s="1"/>
  <c r="O928" i="1"/>
  <c r="A929" i="1"/>
  <c r="D929" i="1" s="1"/>
  <c r="E928" i="1"/>
  <c r="F929" i="1" s="1"/>
  <c r="Q927" i="1"/>
  <c r="C928" i="1" s="1"/>
  <c r="S928" i="1"/>
  <c r="R928" i="1"/>
  <c r="P921" i="1"/>
  <c r="K922" i="1"/>
  <c r="L922" i="1" s="1"/>
  <c r="M922" i="1" s="1"/>
  <c r="N922" i="1" s="1"/>
  <c r="J923" i="1"/>
  <c r="B921" i="1" l="1"/>
  <c r="G929" i="1"/>
  <c r="H929" i="1" s="1"/>
  <c r="R929" i="1"/>
  <c r="Q928" i="1"/>
  <c r="C929" i="1" s="1"/>
  <c r="T928" i="1"/>
  <c r="S929" i="1"/>
  <c r="A930" i="1"/>
  <c r="D930" i="1" s="1"/>
  <c r="E929" i="1"/>
  <c r="F930" i="1" s="1"/>
  <c r="O929" i="1"/>
  <c r="P922" i="1"/>
  <c r="K923" i="1"/>
  <c r="L923" i="1" s="1"/>
  <c r="M923" i="1" s="1"/>
  <c r="N923" i="1" s="1"/>
  <c r="J924" i="1"/>
  <c r="B922" i="1" l="1"/>
  <c r="G930" i="1"/>
  <c r="H930" i="1" s="1"/>
  <c r="Q929" i="1"/>
  <c r="C930" i="1" s="1"/>
  <c r="T929" i="1"/>
  <c r="R930" i="1"/>
  <c r="A931" i="1"/>
  <c r="D931" i="1" s="1"/>
  <c r="E930" i="1"/>
  <c r="F931" i="1" s="1"/>
  <c r="O930" i="1"/>
  <c r="S930" i="1"/>
  <c r="P923" i="1"/>
  <c r="K924" i="1"/>
  <c r="L924" i="1" s="1"/>
  <c r="M924" i="1" s="1"/>
  <c r="N924" i="1" s="1"/>
  <c r="J925" i="1"/>
  <c r="B923" i="1" l="1"/>
  <c r="G931" i="1"/>
  <c r="H931" i="1" s="1"/>
  <c r="S931" i="1"/>
  <c r="Q930" i="1"/>
  <c r="C931" i="1" s="1"/>
  <c r="T930" i="1"/>
  <c r="R931" i="1"/>
  <c r="O931" i="1"/>
  <c r="A932" i="1"/>
  <c r="D932" i="1" s="1"/>
  <c r="E931" i="1"/>
  <c r="F932" i="1" s="1"/>
  <c r="P924" i="1"/>
  <c r="K925" i="1"/>
  <c r="L925" i="1" s="1"/>
  <c r="M925" i="1" s="1"/>
  <c r="N925" i="1" s="1"/>
  <c r="J926" i="1"/>
  <c r="B924" i="1" l="1"/>
  <c r="G932" i="1"/>
  <c r="H932" i="1" s="1"/>
  <c r="A933" i="1"/>
  <c r="D933" i="1" s="1"/>
  <c r="E932" i="1"/>
  <c r="F933" i="1" s="1"/>
  <c r="O932" i="1"/>
  <c r="Q931" i="1"/>
  <c r="C932" i="1" s="1"/>
  <c r="T931" i="1"/>
  <c r="R932" i="1"/>
  <c r="S932" i="1"/>
  <c r="P925" i="1"/>
  <c r="T924" i="1"/>
  <c r="K926" i="1"/>
  <c r="L926" i="1" s="1"/>
  <c r="M926" i="1" s="1"/>
  <c r="N926" i="1" s="1"/>
  <c r="J927" i="1"/>
  <c r="T925" i="1" l="1"/>
  <c r="B925" i="1"/>
  <c r="G933" i="1"/>
  <c r="H933" i="1" s="1"/>
  <c r="R933" i="1"/>
  <c r="Q932" i="1"/>
  <c r="C933" i="1" s="1"/>
  <c r="T932" i="1"/>
  <c r="S933" i="1"/>
  <c r="A934" i="1"/>
  <c r="D934" i="1" s="1"/>
  <c r="E933" i="1"/>
  <c r="F934" i="1" s="1"/>
  <c r="O933" i="1"/>
  <c r="P926" i="1"/>
  <c r="K927" i="1"/>
  <c r="L927" i="1" s="1"/>
  <c r="M927" i="1" s="1"/>
  <c r="N927" i="1" s="1"/>
  <c r="J928" i="1"/>
  <c r="B926" i="1" l="1"/>
  <c r="G934" i="1"/>
  <c r="H934" i="1" s="1"/>
  <c r="Q933" i="1"/>
  <c r="C934" i="1" s="1"/>
  <c r="T933" i="1"/>
  <c r="T926" i="1"/>
  <c r="O934" i="1"/>
  <c r="A935" i="1"/>
  <c r="D935" i="1" s="1"/>
  <c r="E934" i="1"/>
  <c r="F935" i="1" s="1"/>
  <c r="S934" i="1"/>
  <c r="R934" i="1"/>
  <c r="P927" i="1"/>
  <c r="K928" i="1"/>
  <c r="L928" i="1" s="1"/>
  <c r="M928" i="1" s="1"/>
  <c r="N928" i="1" s="1"/>
  <c r="J929" i="1"/>
  <c r="T927" i="1" l="1"/>
  <c r="B927" i="1"/>
  <c r="G935" i="1"/>
  <c r="H935" i="1" s="1"/>
  <c r="R935" i="1"/>
  <c r="Q934" i="1"/>
  <c r="C935" i="1" s="1"/>
  <c r="T934" i="1"/>
  <c r="S935" i="1"/>
  <c r="A936" i="1"/>
  <c r="D936" i="1" s="1"/>
  <c r="E935" i="1"/>
  <c r="F936" i="1" s="1"/>
  <c r="O935" i="1"/>
  <c r="P928" i="1"/>
  <c r="K929" i="1"/>
  <c r="L929" i="1" s="1"/>
  <c r="M929" i="1" s="1"/>
  <c r="N929" i="1" s="1"/>
  <c r="J930" i="1"/>
  <c r="B928" i="1" l="1"/>
  <c r="G936" i="1"/>
  <c r="H936" i="1" s="1"/>
  <c r="A937" i="1"/>
  <c r="D937" i="1" s="1"/>
  <c r="E936" i="1"/>
  <c r="F937" i="1" s="1"/>
  <c r="O936" i="1"/>
  <c r="Q935" i="1"/>
  <c r="C936" i="1" s="1"/>
  <c r="T935" i="1"/>
  <c r="S936" i="1"/>
  <c r="R936" i="1"/>
  <c r="P929" i="1"/>
  <c r="K930" i="1"/>
  <c r="L930" i="1" s="1"/>
  <c r="M930" i="1" s="1"/>
  <c r="N930" i="1" s="1"/>
  <c r="J931" i="1"/>
  <c r="G937" i="1" l="1"/>
  <c r="H937" i="1" s="1"/>
  <c r="B929" i="1"/>
  <c r="S937" i="1"/>
  <c r="R937" i="1"/>
  <c r="A938" i="1"/>
  <c r="D938" i="1" s="1"/>
  <c r="E937" i="1"/>
  <c r="F938" i="1" s="1"/>
  <c r="O937" i="1"/>
  <c r="S938" i="1" s="1"/>
  <c r="Q936" i="1"/>
  <c r="C937" i="1" s="1"/>
  <c r="T936" i="1"/>
  <c r="P930" i="1"/>
  <c r="K931" i="1"/>
  <c r="L931" i="1" s="1"/>
  <c r="M931" i="1" s="1"/>
  <c r="N931" i="1" s="1"/>
  <c r="J932" i="1"/>
  <c r="B930" i="1" l="1"/>
  <c r="G938" i="1"/>
  <c r="R938" i="1"/>
  <c r="Q937" i="1"/>
  <c r="C938" i="1" s="1"/>
  <c r="T937" i="1"/>
  <c r="A939" i="1"/>
  <c r="D939" i="1" s="1"/>
  <c r="E938" i="1"/>
  <c r="F939" i="1" s="1"/>
  <c r="O938" i="1"/>
  <c r="P931" i="1"/>
  <c r="K932" i="1"/>
  <c r="L932" i="1" s="1"/>
  <c r="M932" i="1" s="1"/>
  <c r="N932" i="1" s="1"/>
  <c r="J933" i="1"/>
  <c r="B931" i="1" l="1"/>
  <c r="G939" i="1"/>
  <c r="H938" i="1"/>
  <c r="Q938" i="1"/>
  <c r="C939" i="1" s="1"/>
  <c r="T938" i="1"/>
  <c r="A940" i="1"/>
  <c r="D940" i="1" s="1"/>
  <c r="E939" i="1"/>
  <c r="F940" i="1" s="1"/>
  <c r="O939" i="1"/>
  <c r="S939" i="1"/>
  <c r="R939" i="1"/>
  <c r="P932" i="1"/>
  <c r="K933" i="1"/>
  <c r="L933" i="1" s="1"/>
  <c r="M933" i="1" s="1"/>
  <c r="N933" i="1" s="1"/>
  <c r="J934" i="1"/>
  <c r="B932" i="1" l="1"/>
  <c r="R940" i="1"/>
  <c r="G940" i="1"/>
  <c r="H939" i="1"/>
  <c r="S940" i="1"/>
  <c r="A941" i="1"/>
  <c r="D941" i="1" s="1"/>
  <c r="E940" i="1"/>
  <c r="F941" i="1" s="1"/>
  <c r="O940" i="1"/>
  <c r="Q939" i="1"/>
  <c r="C940" i="1" s="1"/>
  <c r="T939" i="1"/>
  <c r="P933" i="1"/>
  <c r="K934" i="1"/>
  <c r="L934" i="1" s="1"/>
  <c r="M934" i="1" s="1"/>
  <c r="N934" i="1" s="1"/>
  <c r="J935" i="1"/>
  <c r="B933" i="1" l="1"/>
  <c r="R941" i="1"/>
  <c r="G941" i="1"/>
  <c r="H941" i="1" s="1"/>
  <c r="H940" i="1"/>
  <c r="Q940" i="1"/>
  <c r="C941" i="1" s="1"/>
  <c r="T940" i="1"/>
  <c r="S941" i="1"/>
  <c r="O941" i="1"/>
  <c r="A942" i="1"/>
  <c r="D942" i="1" s="1"/>
  <c r="E941" i="1"/>
  <c r="F942" i="1" s="1"/>
  <c r="P934" i="1"/>
  <c r="K935" i="1"/>
  <c r="L935" i="1" s="1"/>
  <c r="M935" i="1" s="1"/>
  <c r="N935" i="1" s="1"/>
  <c r="J936" i="1"/>
  <c r="B934" i="1" l="1"/>
  <c r="G942" i="1"/>
  <c r="H942" i="1" s="1"/>
  <c r="Q941" i="1"/>
  <c r="C942" i="1" s="1"/>
  <c r="T941" i="1"/>
  <c r="S942" i="1"/>
  <c r="A943" i="1"/>
  <c r="D943" i="1" s="1"/>
  <c r="E942" i="1"/>
  <c r="F943" i="1" s="1"/>
  <c r="O942" i="1"/>
  <c r="R942" i="1"/>
  <c r="P935" i="1"/>
  <c r="K936" i="1"/>
  <c r="L936" i="1" s="1"/>
  <c r="M936" i="1" s="1"/>
  <c r="N936" i="1" s="1"/>
  <c r="J937" i="1"/>
  <c r="B935" i="1" l="1"/>
  <c r="G943" i="1"/>
  <c r="H943" i="1" s="1"/>
  <c r="R943" i="1"/>
  <c r="A944" i="1"/>
  <c r="D944" i="1" s="1"/>
  <c r="E943" i="1"/>
  <c r="F944" i="1" s="1"/>
  <c r="O943" i="1"/>
  <c r="R944" i="1" s="1"/>
  <c r="Q942" i="1"/>
  <c r="C943" i="1" s="1"/>
  <c r="T942" i="1"/>
  <c r="S943" i="1"/>
  <c r="P936" i="1"/>
  <c r="K937" i="1"/>
  <c r="L937" i="1" s="1"/>
  <c r="M937" i="1" s="1"/>
  <c r="N937" i="1" s="1"/>
  <c r="J938" i="1"/>
  <c r="B936" i="1" l="1"/>
  <c r="G944" i="1"/>
  <c r="S944" i="1"/>
  <c r="A945" i="1"/>
  <c r="D945" i="1" s="1"/>
  <c r="E944" i="1"/>
  <c r="F945" i="1" s="1"/>
  <c r="O944" i="1"/>
  <c r="Q943" i="1"/>
  <c r="C944" i="1" s="1"/>
  <c r="T943" i="1"/>
  <c r="P937" i="1"/>
  <c r="K938" i="1"/>
  <c r="L938" i="1" s="1"/>
  <c r="M938" i="1" s="1"/>
  <c r="N938" i="1" s="1"/>
  <c r="J939" i="1"/>
  <c r="B937" i="1" l="1"/>
  <c r="G945" i="1"/>
  <c r="H944" i="1"/>
  <c r="S945" i="1"/>
  <c r="R945" i="1"/>
  <c r="A946" i="1"/>
  <c r="D946" i="1" s="1"/>
  <c r="E945" i="1"/>
  <c r="F946" i="1" s="1"/>
  <c r="O945" i="1"/>
  <c r="Q944" i="1"/>
  <c r="C945" i="1" s="1"/>
  <c r="T944" i="1"/>
  <c r="P938" i="1"/>
  <c r="K939" i="1"/>
  <c r="L939" i="1" s="1"/>
  <c r="M939" i="1" s="1"/>
  <c r="N939" i="1" s="1"/>
  <c r="J940" i="1"/>
  <c r="B938" i="1" l="1"/>
  <c r="G946" i="1"/>
  <c r="H945" i="1"/>
  <c r="R946" i="1"/>
  <c r="Q945" i="1"/>
  <c r="C946" i="1" s="1"/>
  <c r="T945" i="1"/>
  <c r="S946" i="1"/>
  <c r="A947" i="1"/>
  <c r="D947" i="1" s="1"/>
  <c r="E946" i="1"/>
  <c r="F947" i="1" s="1"/>
  <c r="O946" i="1"/>
  <c r="P939" i="1"/>
  <c r="K940" i="1"/>
  <c r="L940" i="1" s="1"/>
  <c r="M940" i="1" s="1"/>
  <c r="N940" i="1" s="1"/>
  <c r="J941" i="1"/>
  <c r="B939" i="1" l="1"/>
  <c r="G947" i="1"/>
  <c r="H946" i="1"/>
  <c r="Q946" i="1"/>
  <c r="C947" i="1" s="1"/>
  <c r="T946" i="1"/>
  <c r="R947" i="1"/>
  <c r="A948" i="1"/>
  <c r="D948" i="1" s="1"/>
  <c r="E947" i="1"/>
  <c r="F948" i="1" s="1"/>
  <c r="O947" i="1"/>
  <c r="S947" i="1"/>
  <c r="P940" i="1"/>
  <c r="K941" i="1"/>
  <c r="L941" i="1" s="1"/>
  <c r="M941" i="1" s="1"/>
  <c r="N941" i="1" s="1"/>
  <c r="J942" i="1"/>
  <c r="B940" i="1" l="1"/>
  <c r="G948" i="1"/>
  <c r="H947" i="1"/>
  <c r="O948" i="1"/>
  <c r="A949" i="1"/>
  <c r="D949" i="1" s="1"/>
  <c r="E948" i="1"/>
  <c r="F949" i="1" s="1"/>
  <c r="Q947" i="1"/>
  <c r="C948" i="1" s="1"/>
  <c r="T947" i="1"/>
  <c r="R948" i="1"/>
  <c r="S948" i="1"/>
  <c r="P941" i="1"/>
  <c r="K942" i="1"/>
  <c r="L942" i="1" s="1"/>
  <c r="M942" i="1" s="1"/>
  <c r="N942" i="1" s="1"/>
  <c r="J943" i="1"/>
  <c r="B941" i="1" l="1"/>
  <c r="S949" i="1"/>
  <c r="G949" i="1"/>
  <c r="R949" i="1"/>
  <c r="H948" i="1"/>
  <c r="Q948" i="1"/>
  <c r="C949" i="1" s="1"/>
  <c r="T948" i="1"/>
  <c r="E949" i="1"/>
  <c r="F950" i="1" s="1"/>
  <c r="O949" i="1"/>
  <c r="A950" i="1"/>
  <c r="D950" i="1" s="1"/>
  <c r="P942" i="1"/>
  <c r="K943" i="1"/>
  <c r="L943" i="1" s="1"/>
  <c r="M943" i="1" s="1"/>
  <c r="N943" i="1" s="1"/>
  <c r="J944" i="1"/>
  <c r="S950" i="1" l="1"/>
  <c r="B942" i="1"/>
  <c r="G950" i="1"/>
  <c r="H950" i="1" s="1"/>
  <c r="H949" i="1"/>
  <c r="Q949" i="1"/>
  <c r="C950" i="1" s="1"/>
  <c r="T949" i="1"/>
  <c r="A951" i="1"/>
  <c r="D951" i="1" s="1"/>
  <c r="E950" i="1"/>
  <c r="F951" i="1" s="1"/>
  <c r="O950" i="1"/>
  <c r="R950" i="1"/>
  <c r="P943" i="1"/>
  <c r="K944" i="1"/>
  <c r="L944" i="1" s="1"/>
  <c r="M944" i="1" s="1"/>
  <c r="N944" i="1" s="1"/>
  <c r="J945" i="1"/>
  <c r="B943" i="1" l="1"/>
  <c r="G951" i="1"/>
  <c r="Q950" i="1"/>
  <c r="C951" i="1" s="1"/>
  <c r="T950" i="1"/>
  <c r="R951" i="1"/>
  <c r="O951" i="1"/>
  <c r="A952" i="1"/>
  <c r="D952" i="1" s="1"/>
  <c r="E951" i="1"/>
  <c r="F952" i="1" s="1"/>
  <c r="S951" i="1"/>
  <c r="P944" i="1"/>
  <c r="K945" i="1"/>
  <c r="L945" i="1" s="1"/>
  <c r="M945" i="1" s="1"/>
  <c r="N945" i="1" s="1"/>
  <c r="J946" i="1"/>
  <c r="B944" i="1" l="1"/>
  <c r="G952" i="1"/>
  <c r="H952" i="1" s="1"/>
  <c r="H951" i="1"/>
  <c r="Q951" i="1"/>
  <c r="C952" i="1" s="1"/>
  <c r="T951" i="1"/>
  <c r="R952" i="1"/>
  <c r="S952" i="1"/>
  <c r="A953" i="1"/>
  <c r="D953" i="1" s="1"/>
  <c r="E952" i="1"/>
  <c r="F953" i="1" s="1"/>
  <c r="O952" i="1"/>
  <c r="P945" i="1"/>
  <c r="K946" i="1"/>
  <c r="L946" i="1" s="1"/>
  <c r="M946" i="1" s="1"/>
  <c r="N946" i="1" s="1"/>
  <c r="J947" i="1"/>
  <c r="B945" i="1" l="1"/>
  <c r="G953" i="1"/>
  <c r="S953" i="1"/>
  <c r="Q952" i="1"/>
  <c r="C953" i="1" s="1"/>
  <c r="T952" i="1"/>
  <c r="R953" i="1"/>
  <c r="E953" i="1"/>
  <c r="F954" i="1" s="1"/>
  <c r="O953" i="1"/>
  <c r="A954" i="1"/>
  <c r="D954" i="1" s="1"/>
  <c r="P946" i="1"/>
  <c r="K947" i="1"/>
  <c r="L947" i="1" s="1"/>
  <c r="M947" i="1" s="1"/>
  <c r="N947" i="1" s="1"/>
  <c r="J948" i="1"/>
  <c r="B946" i="1" l="1"/>
  <c r="G954" i="1"/>
  <c r="H954" i="1" s="1"/>
  <c r="H953" i="1"/>
  <c r="R954" i="1"/>
  <c r="S954" i="1"/>
  <c r="Q953" i="1"/>
  <c r="C954" i="1" s="1"/>
  <c r="T953" i="1"/>
  <c r="E954" i="1"/>
  <c r="F955" i="1" s="1"/>
  <c r="O954" i="1"/>
  <c r="A955" i="1"/>
  <c r="D955" i="1" s="1"/>
  <c r="P947" i="1"/>
  <c r="K948" i="1"/>
  <c r="L948" i="1" s="1"/>
  <c r="M948" i="1" s="1"/>
  <c r="N948" i="1" s="1"/>
  <c r="J949" i="1"/>
  <c r="B947" i="1" l="1"/>
  <c r="G955" i="1"/>
  <c r="R955" i="1"/>
  <c r="Q954" i="1"/>
  <c r="C955" i="1" s="1"/>
  <c r="T954" i="1"/>
  <c r="A956" i="1"/>
  <c r="D956" i="1" s="1"/>
  <c r="E955" i="1"/>
  <c r="F956" i="1" s="1"/>
  <c r="O955" i="1"/>
  <c r="S955" i="1"/>
  <c r="P948" i="1"/>
  <c r="K949" i="1"/>
  <c r="L949" i="1" s="1"/>
  <c r="M949" i="1" s="1"/>
  <c r="N949" i="1" s="1"/>
  <c r="J950" i="1"/>
  <c r="B948" i="1" l="1"/>
  <c r="G956" i="1"/>
  <c r="H956" i="1" s="1"/>
  <c r="H955" i="1"/>
  <c r="S956" i="1"/>
  <c r="A957" i="1"/>
  <c r="D957" i="1" s="1"/>
  <c r="E956" i="1"/>
  <c r="F957" i="1" s="1"/>
  <c r="O956" i="1"/>
  <c r="S957" i="1" s="1"/>
  <c r="R956" i="1"/>
  <c r="Q955" i="1"/>
  <c r="C956" i="1" s="1"/>
  <c r="T955" i="1"/>
  <c r="P949" i="1"/>
  <c r="K950" i="1"/>
  <c r="L950" i="1" s="1"/>
  <c r="M950" i="1" s="1"/>
  <c r="N950" i="1" s="1"/>
  <c r="J951" i="1"/>
  <c r="B949" i="1" l="1"/>
  <c r="G957" i="1"/>
  <c r="R957" i="1"/>
  <c r="A958" i="1"/>
  <c r="D958" i="1" s="1"/>
  <c r="E957" i="1"/>
  <c r="F958" i="1" s="1"/>
  <c r="O957" i="1"/>
  <c r="Q956" i="1"/>
  <c r="C957" i="1" s="1"/>
  <c r="T956" i="1"/>
  <c r="P950" i="1"/>
  <c r="K951" i="1"/>
  <c r="L951" i="1" s="1"/>
  <c r="M951" i="1" s="1"/>
  <c r="N951" i="1" s="1"/>
  <c r="J952" i="1"/>
  <c r="B950" i="1" l="1"/>
  <c r="G958" i="1"/>
  <c r="H958" i="1" s="1"/>
  <c r="H957" i="1"/>
  <c r="R958" i="1"/>
  <c r="A959" i="1"/>
  <c r="D959" i="1" s="1"/>
  <c r="E958" i="1"/>
  <c r="F959" i="1" s="1"/>
  <c r="O958" i="1"/>
  <c r="R959" i="1" s="1"/>
  <c r="Q957" i="1"/>
  <c r="C958" i="1" s="1"/>
  <c r="T957" i="1"/>
  <c r="S958" i="1"/>
  <c r="P951" i="1"/>
  <c r="K952" i="1"/>
  <c r="L952" i="1" s="1"/>
  <c r="M952" i="1" s="1"/>
  <c r="N952" i="1" s="1"/>
  <c r="J953" i="1"/>
  <c r="B951" i="1" l="1"/>
  <c r="G959" i="1"/>
  <c r="S959" i="1"/>
  <c r="O959" i="1"/>
  <c r="A960" i="1"/>
  <c r="D960" i="1" s="1"/>
  <c r="E959" i="1"/>
  <c r="F960" i="1" s="1"/>
  <c r="Q958" i="1"/>
  <c r="C959" i="1" s="1"/>
  <c r="T958" i="1"/>
  <c r="P952" i="1"/>
  <c r="K953" i="1"/>
  <c r="L953" i="1" s="1"/>
  <c r="M953" i="1" s="1"/>
  <c r="N953" i="1" s="1"/>
  <c r="J954" i="1"/>
  <c r="B952" i="1" l="1"/>
  <c r="G960" i="1"/>
  <c r="H959" i="1"/>
  <c r="Q959" i="1"/>
  <c r="C960" i="1" s="1"/>
  <c r="T959" i="1"/>
  <c r="R960" i="1"/>
  <c r="S960" i="1"/>
  <c r="E960" i="1"/>
  <c r="F961" i="1" s="1"/>
  <c r="O960" i="1"/>
  <c r="A961" i="1"/>
  <c r="D961" i="1" s="1"/>
  <c r="P953" i="1"/>
  <c r="K954" i="1"/>
  <c r="L954" i="1" s="1"/>
  <c r="M954" i="1" s="1"/>
  <c r="N954" i="1" s="1"/>
  <c r="J955" i="1"/>
  <c r="B953" i="1" l="1"/>
  <c r="G961" i="1"/>
  <c r="H960" i="1"/>
  <c r="E961" i="1"/>
  <c r="F962" i="1" s="1"/>
  <c r="O961" i="1"/>
  <c r="A962" i="1"/>
  <c r="D962" i="1" s="1"/>
  <c r="R961" i="1"/>
  <c r="Q960" i="1"/>
  <c r="C961" i="1" s="1"/>
  <c r="T960" i="1"/>
  <c r="S961" i="1"/>
  <c r="P954" i="1"/>
  <c r="K955" i="1"/>
  <c r="L955" i="1" s="1"/>
  <c r="M955" i="1" s="1"/>
  <c r="N955" i="1" s="1"/>
  <c r="J956" i="1"/>
  <c r="B954" i="1" l="1"/>
  <c r="R962" i="1"/>
  <c r="S962" i="1"/>
  <c r="G962" i="1"/>
  <c r="H961" i="1"/>
  <c r="Q961" i="1"/>
  <c r="C962" i="1" s="1"/>
  <c r="T961" i="1"/>
  <c r="E962" i="1"/>
  <c r="F963" i="1" s="1"/>
  <c r="O962" i="1"/>
  <c r="A963" i="1"/>
  <c r="D963" i="1" s="1"/>
  <c r="P955" i="1"/>
  <c r="K956" i="1"/>
  <c r="L956" i="1" s="1"/>
  <c r="M956" i="1" s="1"/>
  <c r="N956" i="1" s="1"/>
  <c r="J957" i="1"/>
  <c r="B955" i="1" l="1"/>
  <c r="G963" i="1"/>
  <c r="H963" i="1" s="1"/>
  <c r="H962" i="1"/>
  <c r="Q962" i="1"/>
  <c r="C963" i="1" s="1"/>
  <c r="T962" i="1"/>
  <c r="S963" i="1"/>
  <c r="E963" i="1"/>
  <c r="F964" i="1" s="1"/>
  <c r="O963" i="1"/>
  <c r="A964" i="1"/>
  <c r="D964" i="1" s="1"/>
  <c r="R963" i="1"/>
  <c r="P956" i="1"/>
  <c r="K957" i="1"/>
  <c r="L957" i="1" s="1"/>
  <c r="M957" i="1" s="1"/>
  <c r="N957" i="1" s="1"/>
  <c r="J958" i="1"/>
  <c r="B956" i="1" l="1"/>
  <c r="R964" i="1"/>
  <c r="G964" i="1"/>
  <c r="A965" i="1"/>
  <c r="D965" i="1" s="1"/>
  <c r="E964" i="1"/>
  <c r="F965" i="1" s="1"/>
  <c r="O964" i="1"/>
  <c r="S964" i="1"/>
  <c r="Q963" i="1"/>
  <c r="C964" i="1" s="1"/>
  <c r="T963" i="1"/>
  <c r="P957" i="1"/>
  <c r="K958" i="1"/>
  <c r="L958" i="1" s="1"/>
  <c r="M958" i="1" s="1"/>
  <c r="N958" i="1" s="1"/>
  <c r="J959" i="1"/>
  <c r="B957" i="1" l="1"/>
  <c r="S965" i="1"/>
  <c r="G965" i="1"/>
  <c r="H965" i="1" s="1"/>
  <c r="H964" i="1"/>
  <c r="Q964" i="1"/>
  <c r="C965" i="1" s="1"/>
  <c r="T964" i="1"/>
  <c r="R965" i="1"/>
  <c r="A966" i="1"/>
  <c r="D966" i="1" s="1"/>
  <c r="E965" i="1"/>
  <c r="F966" i="1" s="1"/>
  <c r="O965" i="1"/>
  <c r="P958" i="1"/>
  <c r="K959" i="1"/>
  <c r="L959" i="1" s="1"/>
  <c r="M959" i="1" s="1"/>
  <c r="N959" i="1" s="1"/>
  <c r="J960" i="1"/>
  <c r="B958" i="1" l="1"/>
  <c r="G966" i="1"/>
  <c r="A967" i="1"/>
  <c r="D967" i="1" s="1"/>
  <c r="E966" i="1"/>
  <c r="F967" i="1" s="1"/>
  <c r="O966" i="1"/>
  <c r="R966" i="1"/>
  <c r="Q965" i="1"/>
  <c r="C966" i="1" s="1"/>
  <c r="T965" i="1"/>
  <c r="S966" i="1"/>
  <c r="P959" i="1"/>
  <c r="K960" i="1"/>
  <c r="L960" i="1" s="1"/>
  <c r="M960" i="1" s="1"/>
  <c r="N960" i="1" s="1"/>
  <c r="J961" i="1"/>
  <c r="B959" i="1" l="1"/>
  <c r="G967" i="1"/>
  <c r="H967" i="1" s="1"/>
  <c r="H966" i="1"/>
  <c r="S967" i="1"/>
  <c r="R967" i="1"/>
  <c r="A968" i="1"/>
  <c r="D968" i="1" s="1"/>
  <c r="E967" i="1"/>
  <c r="F968" i="1" s="1"/>
  <c r="O967" i="1"/>
  <c r="T966" i="1"/>
  <c r="Q966" i="1"/>
  <c r="C967" i="1" s="1"/>
  <c r="P960" i="1"/>
  <c r="K961" i="1"/>
  <c r="L961" i="1" s="1"/>
  <c r="M961" i="1" s="1"/>
  <c r="N961" i="1" s="1"/>
  <c r="J962" i="1"/>
  <c r="B960" i="1" l="1"/>
  <c r="G968" i="1"/>
  <c r="H968" i="1" s="1"/>
  <c r="R968" i="1"/>
  <c r="Q967" i="1"/>
  <c r="C968" i="1" s="1"/>
  <c r="T967" i="1"/>
  <c r="S968" i="1"/>
  <c r="A969" i="1"/>
  <c r="D969" i="1" s="1"/>
  <c r="E968" i="1"/>
  <c r="F969" i="1" s="1"/>
  <c r="O968" i="1"/>
  <c r="P961" i="1"/>
  <c r="K962" i="1"/>
  <c r="L962" i="1" s="1"/>
  <c r="M962" i="1" s="1"/>
  <c r="N962" i="1" s="1"/>
  <c r="J963" i="1"/>
  <c r="B961" i="1" l="1"/>
  <c r="G969" i="1"/>
  <c r="H969" i="1" s="1"/>
  <c r="Q968" i="1"/>
  <c r="C969" i="1" s="1"/>
  <c r="T968" i="1"/>
  <c r="R969" i="1"/>
  <c r="A970" i="1"/>
  <c r="D970" i="1" s="1"/>
  <c r="E969" i="1"/>
  <c r="F970" i="1" s="1"/>
  <c r="O969" i="1"/>
  <c r="S969" i="1"/>
  <c r="P962" i="1"/>
  <c r="K963" i="1"/>
  <c r="L963" i="1" s="1"/>
  <c r="M963" i="1" s="1"/>
  <c r="N963" i="1" s="1"/>
  <c r="J964" i="1"/>
  <c r="B962" i="1" l="1"/>
  <c r="G970" i="1"/>
  <c r="H970" i="1" s="1"/>
  <c r="Q969" i="1"/>
  <c r="C970" i="1" s="1"/>
  <c r="T969" i="1"/>
  <c r="R970" i="1"/>
  <c r="S970" i="1"/>
  <c r="O970" i="1"/>
  <c r="A971" i="1"/>
  <c r="D971" i="1" s="1"/>
  <c r="E970" i="1"/>
  <c r="F971" i="1" s="1"/>
  <c r="P963" i="1"/>
  <c r="K964" i="1"/>
  <c r="L964" i="1" s="1"/>
  <c r="M964" i="1" s="1"/>
  <c r="N964" i="1" s="1"/>
  <c r="J965" i="1"/>
  <c r="B963" i="1" l="1"/>
  <c r="G971" i="1"/>
  <c r="H971" i="1" s="1"/>
  <c r="A972" i="1"/>
  <c r="D972" i="1" s="1"/>
  <c r="E971" i="1"/>
  <c r="F972" i="1" s="1"/>
  <c r="O971" i="1"/>
  <c r="S971" i="1"/>
  <c r="R971" i="1"/>
  <c r="Q970" i="1"/>
  <c r="C971" i="1" s="1"/>
  <c r="T970" i="1"/>
  <c r="P964" i="1"/>
  <c r="K965" i="1"/>
  <c r="L965" i="1" s="1"/>
  <c r="M965" i="1" s="1"/>
  <c r="N965" i="1" s="1"/>
  <c r="J966" i="1"/>
  <c r="B964" i="1" l="1"/>
  <c r="G972" i="1"/>
  <c r="H972" i="1" s="1"/>
  <c r="R972" i="1"/>
  <c r="S972" i="1"/>
  <c r="A973" i="1"/>
  <c r="D973" i="1" s="1"/>
  <c r="E972" i="1"/>
  <c r="F973" i="1" s="1"/>
  <c r="O972" i="1"/>
  <c r="Q971" i="1"/>
  <c r="C972" i="1" s="1"/>
  <c r="T971" i="1"/>
  <c r="P965" i="1"/>
  <c r="K966" i="1"/>
  <c r="L966" i="1" s="1"/>
  <c r="M966" i="1" s="1"/>
  <c r="N966" i="1" s="1"/>
  <c r="J967" i="1"/>
  <c r="B965" i="1" l="1"/>
  <c r="G973" i="1"/>
  <c r="H973" i="1" s="1"/>
  <c r="R973" i="1"/>
  <c r="A974" i="1"/>
  <c r="D974" i="1" s="1"/>
  <c r="E973" i="1"/>
  <c r="F974" i="1" s="1"/>
  <c r="O973" i="1"/>
  <c r="R974" i="1" s="1"/>
  <c r="S973" i="1"/>
  <c r="Q972" i="1"/>
  <c r="C973" i="1" s="1"/>
  <c r="T972" i="1"/>
  <c r="P966" i="1"/>
  <c r="K967" i="1"/>
  <c r="L967" i="1" s="1"/>
  <c r="M967" i="1" s="1"/>
  <c r="N967" i="1" s="1"/>
  <c r="J968" i="1"/>
  <c r="B966" i="1" l="1"/>
  <c r="G974" i="1"/>
  <c r="S974" i="1"/>
  <c r="A975" i="1"/>
  <c r="D975" i="1" s="1"/>
  <c r="E974" i="1"/>
  <c r="F975" i="1" s="1"/>
  <c r="O974" i="1"/>
  <c r="S975" i="1" s="1"/>
  <c r="Q973" i="1"/>
  <c r="C974" i="1" s="1"/>
  <c r="T973" i="1"/>
  <c r="P967" i="1"/>
  <c r="K968" i="1"/>
  <c r="L968" i="1" s="1"/>
  <c r="M968" i="1" s="1"/>
  <c r="N968" i="1" s="1"/>
  <c r="J969" i="1"/>
  <c r="B967" i="1" l="1"/>
  <c r="G975" i="1"/>
  <c r="H974" i="1"/>
  <c r="Q974" i="1"/>
  <c r="C975" i="1" s="1"/>
  <c r="T974" i="1"/>
  <c r="R975" i="1"/>
  <c r="A976" i="1"/>
  <c r="D976" i="1" s="1"/>
  <c r="E975" i="1"/>
  <c r="F976" i="1" s="1"/>
  <c r="O975" i="1"/>
  <c r="P968" i="1"/>
  <c r="K969" i="1"/>
  <c r="L969" i="1" s="1"/>
  <c r="M969" i="1" s="1"/>
  <c r="N969" i="1" s="1"/>
  <c r="J970" i="1"/>
  <c r="B968" i="1" l="1"/>
  <c r="G976" i="1"/>
  <c r="H976" i="1" s="1"/>
  <c r="H975" i="1"/>
  <c r="O976" i="1"/>
  <c r="A977" i="1"/>
  <c r="D977" i="1" s="1"/>
  <c r="E976" i="1"/>
  <c r="F977" i="1" s="1"/>
  <c r="Q975" i="1"/>
  <c r="C976" i="1" s="1"/>
  <c r="T975" i="1"/>
  <c r="R976" i="1"/>
  <c r="S976" i="1"/>
  <c r="P969" i="1"/>
  <c r="K970" i="1"/>
  <c r="L970" i="1" s="1"/>
  <c r="M970" i="1" s="1"/>
  <c r="N970" i="1" s="1"/>
  <c r="J971" i="1"/>
  <c r="B969" i="1" l="1"/>
  <c r="R977" i="1"/>
  <c r="G977" i="1"/>
  <c r="Q976" i="1"/>
  <c r="C977" i="1" s="1"/>
  <c r="T976" i="1"/>
  <c r="S977" i="1"/>
  <c r="A978" i="1"/>
  <c r="D978" i="1" s="1"/>
  <c r="E977" i="1"/>
  <c r="F978" i="1" s="1"/>
  <c r="O977" i="1"/>
  <c r="P970" i="1"/>
  <c r="K971" i="1"/>
  <c r="L971" i="1" s="1"/>
  <c r="M971" i="1" s="1"/>
  <c r="N971" i="1" s="1"/>
  <c r="J972" i="1"/>
  <c r="B970" i="1" l="1"/>
  <c r="G978" i="1"/>
  <c r="H978" i="1" s="1"/>
  <c r="H977" i="1"/>
  <c r="A979" i="1"/>
  <c r="D979" i="1" s="1"/>
  <c r="E978" i="1"/>
  <c r="F979" i="1" s="1"/>
  <c r="O978" i="1"/>
  <c r="S978" i="1"/>
  <c r="Q977" i="1"/>
  <c r="C978" i="1" s="1"/>
  <c r="T977" i="1"/>
  <c r="R978" i="1"/>
  <c r="P971" i="1"/>
  <c r="K972" i="1"/>
  <c r="L972" i="1" s="1"/>
  <c r="M972" i="1" s="1"/>
  <c r="N972" i="1" s="1"/>
  <c r="J973" i="1"/>
  <c r="B971" i="1" l="1"/>
  <c r="R979" i="1"/>
  <c r="G979" i="1"/>
  <c r="Q978" i="1"/>
  <c r="C979" i="1" s="1"/>
  <c r="S979" i="1"/>
  <c r="O979" i="1"/>
  <c r="A980" i="1"/>
  <c r="D980" i="1" s="1"/>
  <c r="E979" i="1"/>
  <c r="F980" i="1" s="1"/>
  <c r="P972" i="1"/>
  <c r="K973" i="1"/>
  <c r="L973" i="1" s="1"/>
  <c r="M973" i="1" s="1"/>
  <c r="N973" i="1" s="1"/>
  <c r="J974" i="1"/>
  <c r="B972" i="1" l="1"/>
  <c r="G980" i="1"/>
  <c r="H980" i="1" s="1"/>
  <c r="H979" i="1"/>
  <c r="E980" i="1"/>
  <c r="F981" i="1" s="1"/>
  <c r="O980" i="1"/>
  <c r="A981" i="1"/>
  <c r="D981" i="1" s="1"/>
  <c r="Q979" i="1"/>
  <c r="C980" i="1" s="1"/>
  <c r="T979" i="1"/>
  <c r="S980" i="1"/>
  <c r="R980" i="1"/>
  <c r="P973" i="1"/>
  <c r="K974" i="1"/>
  <c r="L974" i="1" s="1"/>
  <c r="M974" i="1" s="1"/>
  <c r="N974" i="1" s="1"/>
  <c r="J975" i="1"/>
  <c r="B973" i="1" l="1"/>
  <c r="R981" i="1"/>
  <c r="G981" i="1"/>
  <c r="S981" i="1"/>
  <c r="O981" i="1"/>
  <c r="R982" i="1" s="1"/>
  <c r="A982" i="1"/>
  <c r="D982" i="1" s="1"/>
  <c r="E981" i="1"/>
  <c r="F982" i="1" s="1"/>
  <c r="Q980" i="1"/>
  <c r="C981" i="1" s="1"/>
  <c r="T980" i="1"/>
  <c r="P974" i="1"/>
  <c r="K975" i="1"/>
  <c r="L975" i="1" s="1"/>
  <c r="M975" i="1" s="1"/>
  <c r="N975" i="1" s="1"/>
  <c r="J976" i="1"/>
  <c r="B974" i="1" l="1"/>
  <c r="S982" i="1"/>
  <c r="G982" i="1"/>
  <c r="H982" i="1" s="1"/>
  <c r="H981" i="1"/>
  <c r="A983" i="1"/>
  <c r="D983" i="1" s="1"/>
  <c r="E982" i="1"/>
  <c r="F983" i="1" s="1"/>
  <c r="O982" i="1"/>
  <c r="S983" i="1" s="1"/>
  <c r="T981" i="1"/>
  <c r="Q981" i="1"/>
  <c r="C982" i="1" s="1"/>
  <c r="P975" i="1"/>
  <c r="K976" i="1"/>
  <c r="L976" i="1" s="1"/>
  <c r="M976" i="1" s="1"/>
  <c r="N976" i="1" s="1"/>
  <c r="J977" i="1"/>
  <c r="B975" i="1" l="1"/>
  <c r="G983" i="1"/>
  <c r="A984" i="1"/>
  <c r="D984" i="1" s="1"/>
  <c r="E983" i="1"/>
  <c r="F984" i="1" s="1"/>
  <c r="O983" i="1"/>
  <c r="Q982" i="1"/>
  <c r="C983" i="1" s="1"/>
  <c r="T982" i="1"/>
  <c r="R983" i="1"/>
  <c r="P976" i="1"/>
  <c r="K977" i="1"/>
  <c r="L977" i="1" s="1"/>
  <c r="M977" i="1" s="1"/>
  <c r="N977" i="1" s="1"/>
  <c r="J978" i="1"/>
  <c r="B976" i="1" l="1"/>
  <c r="R984" i="1"/>
  <c r="G984" i="1"/>
  <c r="H984" i="1" s="1"/>
  <c r="H983" i="1"/>
  <c r="A985" i="1"/>
  <c r="D985" i="1" s="1"/>
  <c r="E984" i="1"/>
  <c r="F985" i="1" s="1"/>
  <c r="O984" i="1"/>
  <c r="Q983" i="1"/>
  <c r="C984" i="1" s="1"/>
  <c r="S984" i="1"/>
  <c r="P977" i="1"/>
  <c r="K978" i="1"/>
  <c r="L978" i="1" s="1"/>
  <c r="M978" i="1" s="1"/>
  <c r="N978" i="1" s="1"/>
  <c r="J979" i="1"/>
  <c r="R985" i="1" l="1"/>
  <c r="B977" i="1"/>
  <c r="G985" i="1"/>
  <c r="S985" i="1"/>
  <c r="A986" i="1"/>
  <c r="D986" i="1" s="1"/>
  <c r="E985" i="1"/>
  <c r="F986" i="1" s="1"/>
  <c r="O985" i="1"/>
  <c r="Q984" i="1"/>
  <c r="C985" i="1" s="1"/>
  <c r="T984" i="1"/>
  <c r="P978" i="1"/>
  <c r="K979" i="1"/>
  <c r="L979" i="1" s="1"/>
  <c r="M979" i="1" s="1"/>
  <c r="N979" i="1" s="1"/>
  <c r="J980" i="1"/>
  <c r="T978" i="1" l="1"/>
  <c r="B978" i="1"/>
  <c r="S986" i="1"/>
  <c r="G986" i="1"/>
  <c r="H986" i="1" s="1"/>
  <c r="H985" i="1"/>
  <c r="A987" i="1"/>
  <c r="D987" i="1" s="1"/>
  <c r="E986" i="1"/>
  <c r="F987" i="1" s="1"/>
  <c r="O986" i="1"/>
  <c r="Q985" i="1"/>
  <c r="C986" i="1" s="1"/>
  <c r="T985" i="1"/>
  <c r="R986" i="1"/>
  <c r="P979" i="1"/>
  <c r="K980" i="1"/>
  <c r="L980" i="1" s="1"/>
  <c r="M980" i="1" s="1"/>
  <c r="N980" i="1" s="1"/>
  <c r="J981" i="1"/>
  <c r="B979" i="1" l="1"/>
  <c r="G987" i="1"/>
  <c r="H987" i="1" s="1"/>
  <c r="R987" i="1"/>
  <c r="Q986" i="1"/>
  <c r="C987" i="1" s="1"/>
  <c r="T986" i="1"/>
  <c r="S987" i="1"/>
  <c r="A988" i="1"/>
  <c r="D988" i="1" s="1"/>
  <c r="E987" i="1"/>
  <c r="F988" i="1" s="1"/>
  <c r="O987" i="1"/>
  <c r="P980" i="1"/>
  <c r="K981" i="1"/>
  <c r="L981" i="1" s="1"/>
  <c r="M981" i="1" s="1"/>
  <c r="N981" i="1" s="1"/>
  <c r="J982" i="1"/>
  <c r="B980" i="1" l="1"/>
  <c r="G988" i="1"/>
  <c r="Q987" i="1"/>
  <c r="C988" i="1" s="1"/>
  <c r="T987" i="1"/>
  <c r="R988" i="1"/>
  <c r="A989" i="1"/>
  <c r="D989" i="1" s="1"/>
  <c r="E988" i="1"/>
  <c r="F989" i="1" s="1"/>
  <c r="O988" i="1"/>
  <c r="S988" i="1"/>
  <c r="P981" i="1"/>
  <c r="K982" i="1"/>
  <c r="L982" i="1" s="1"/>
  <c r="M982" i="1" s="1"/>
  <c r="N982" i="1" s="1"/>
  <c r="J983" i="1"/>
  <c r="B981" i="1" l="1"/>
  <c r="G989" i="1"/>
  <c r="H988" i="1"/>
  <c r="Q988" i="1"/>
  <c r="C989" i="1" s="1"/>
  <c r="T988" i="1"/>
  <c r="R989" i="1"/>
  <c r="S989" i="1"/>
  <c r="E989" i="1"/>
  <c r="F990" i="1" s="1"/>
  <c r="O989" i="1"/>
  <c r="A990" i="1"/>
  <c r="D990" i="1" s="1"/>
  <c r="P982" i="1"/>
  <c r="K983" i="1"/>
  <c r="L983" i="1" s="1"/>
  <c r="M983" i="1" s="1"/>
  <c r="N983" i="1" s="1"/>
  <c r="J984" i="1"/>
  <c r="B982" i="1" l="1"/>
  <c r="G990" i="1"/>
  <c r="H989" i="1"/>
  <c r="Q989" i="1"/>
  <c r="C990" i="1" s="1"/>
  <c r="T989" i="1"/>
  <c r="S990" i="1"/>
  <c r="R990" i="1"/>
  <c r="A991" i="1"/>
  <c r="D991" i="1" s="1"/>
  <c r="E990" i="1"/>
  <c r="F991" i="1" s="1"/>
  <c r="O990" i="1"/>
  <c r="P983" i="1"/>
  <c r="K984" i="1"/>
  <c r="L984" i="1" s="1"/>
  <c r="M984" i="1" s="1"/>
  <c r="N984" i="1" s="1"/>
  <c r="J985" i="1"/>
  <c r="T983" i="1" l="1"/>
  <c r="B983" i="1"/>
  <c r="G991" i="1"/>
  <c r="H991" i="1" s="1"/>
  <c r="H990" i="1"/>
  <c r="T990" i="1"/>
  <c r="Q990" i="1"/>
  <c r="C991" i="1" s="1"/>
  <c r="S991" i="1"/>
  <c r="E991" i="1"/>
  <c r="F992" i="1" s="1"/>
  <c r="O991" i="1"/>
  <c r="A992" i="1"/>
  <c r="D992" i="1" s="1"/>
  <c r="R991" i="1"/>
  <c r="P984" i="1"/>
  <c r="K985" i="1"/>
  <c r="L985" i="1" s="1"/>
  <c r="M985" i="1" s="1"/>
  <c r="N985" i="1" s="1"/>
  <c r="J986" i="1"/>
  <c r="B984" i="1" l="1"/>
  <c r="G992" i="1"/>
  <c r="Q991" i="1"/>
  <c r="C992" i="1" s="1"/>
  <c r="T991" i="1"/>
  <c r="R992" i="1"/>
  <c r="A993" i="1"/>
  <c r="D993" i="1" s="1"/>
  <c r="E992" i="1"/>
  <c r="F993" i="1" s="1"/>
  <c r="O992" i="1"/>
  <c r="S992" i="1"/>
  <c r="P985" i="1"/>
  <c r="K986" i="1"/>
  <c r="L986" i="1" s="1"/>
  <c r="M986" i="1" s="1"/>
  <c r="N986" i="1" s="1"/>
  <c r="J987" i="1"/>
  <c r="B985" i="1" l="1"/>
  <c r="G993" i="1"/>
  <c r="H993" i="1" s="1"/>
  <c r="H992" i="1"/>
  <c r="R993" i="1"/>
  <c r="S993" i="1"/>
  <c r="A994" i="1"/>
  <c r="D994" i="1" s="1"/>
  <c r="E993" i="1"/>
  <c r="F994" i="1" s="1"/>
  <c r="O993" i="1"/>
  <c r="Q992" i="1"/>
  <c r="C993" i="1" s="1"/>
  <c r="T992" i="1"/>
  <c r="P986" i="1"/>
  <c r="K987" i="1"/>
  <c r="L987" i="1" s="1"/>
  <c r="M987" i="1" s="1"/>
  <c r="N987" i="1" s="1"/>
  <c r="J988" i="1"/>
  <c r="B986" i="1" l="1"/>
  <c r="S994" i="1"/>
  <c r="G994" i="1"/>
  <c r="O994" i="1"/>
  <c r="S995" i="1" s="1"/>
  <c r="A995" i="1"/>
  <c r="D995" i="1" s="1"/>
  <c r="E994" i="1"/>
  <c r="F995" i="1" s="1"/>
  <c r="T993" i="1"/>
  <c r="Q993" i="1"/>
  <c r="C994" i="1" s="1"/>
  <c r="R994" i="1"/>
  <c r="P987" i="1"/>
  <c r="K988" i="1"/>
  <c r="L988" i="1" s="1"/>
  <c r="M988" i="1" s="1"/>
  <c r="N988" i="1" s="1"/>
  <c r="J989" i="1"/>
  <c r="B987" i="1" l="1"/>
  <c r="G995" i="1"/>
  <c r="H995" i="1" s="1"/>
  <c r="H994" i="1"/>
  <c r="R995" i="1"/>
  <c r="A996" i="1"/>
  <c r="D996" i="1" s="1"/>
  <c r="E995" i="1"/>
  <c r="F996" i="1" s="1"/>
  <c r="O995" i="1"/>
  <c r="Q994" i="1"/>
  <c r="C995" i="1" s="1"/>
  <c r="T994" i="1"/>
  <c r="P988" i="1"/>
  <c r="K989" i="1"/>
  <c r="L989" i="1" s="1"/>
  <c r="M989" i="1" s="1"/>
  <c r="N989" i="1" s="1"/>
  <c r="J990" i="1"/>
  <c r="B988" i="1" l="1"/>
  <c r="R996" i="1"/>
  <c r="G996" i="1"/>
  <c r="Q995" i="1"/>
  <c r="C996" i="1" s="1"/>
  <c r="T995" i="1"/>
  <c r="S996" i="1"/>
  <c r="A997" i="1"/>
  <c r="D997" i="1" s="1"/>
  <c r="E996" i="1"/>
  <c r="F997" i="1" s="1"/>
  <c r="O996" i="1"/>
  <c r="P989" i="1"/>
  <c r="K990" i="1"/>
  <c r="L990" i="1" s="1"/>
  <c r="M990" i="1" s="1"/>
  <c r="N990" i="1" s="1"/>
  <c r="J991" i="1"/>
  <c r="B989" i="1" l="1"/>
  <c r="G997" i="1"/>
  <c r="H997" i="1" s="1"/>
  <c r="H996" i="1"/>
  <c r="Q996" i="1"/>
  <c r="C997" i="1" s="1"/>
  <c r="T996" i="1"/>
  <c r="S997" i="1"/>
  <c r="R997" i="1"/>
  <c r="E997" i="1"/>
  <c r="F998" i="1" s="1"/>
  <c r="O997" i="1"/>
  <c r="A998" i="1"/>
  <c r="D998" i="1" s="1"/>
  <c r="P990" i="1"/>
  <c r="K991" i="1"/>
  <c r="L991" i="1" s="1"/>
  <c r="M991" i="1" s="1"/>
  <c r="N991" i="1" s="1"/>
  <c r="J992" i="1"/>
  <c r="B990" i="1" l="1"/>
  <c r="G998" i="1"/>
  <c r="H998" i="1" s="1"/>
  <c r="R998" i="1"/>
  <c r="A999" i="1"/>
  <c r="D999" i="1" s="1"/>
  <c r="E998" i="1"/>
  <c r="F999" i="1" s="1"/>
  <c r="O998" i="1"/>
  <c r="Q997" i="1"/>
  <c r="C998" i="1" s="1"/>
  <c r="T997" i="1"/>
  <c r="S998" i="1"/>
  <c r="P991" i="1"/>
  <c r="K992" i="1"/>
  <c r="L992" i="1" s="1"/>
  <c r="M992" i="1" s="1"/>
  <c r="N992" i="1" s="1"/>
  <c r="J993" i="1"/>
  <c r="B991" i="1" l="1"/>
  <c r="R999" i="1"/>
  <c r="G999" i="1"/>
  <c r="A1000" i="1"/>
  <c r="D1000" i="1" s="1"/>
  <c r="E999" i="1"/>
  <c r="F1000" i="1" s="1"/>
  <c r="O999" i="1"/>
  <c r="Q998" i="1"/>
  <c r="C999" i="1" s="1"/>
  <c r="T998" i="1"/>
  <c r="S999" i="1"/>
  <c r="P992" i="1"/>
  <c r="K993" i="1"/>
  <c r="L993" i="1" s="1"/>
  <c r="M993" i="1" s="1"/>
  <c r="N993" i="1" s="1"/>
  <c r="J994" i="1"/>
  <c r="B992" i="1" l="1"/>
  <c r="S1000" i="1"/>
  <c r="G1000" i="1"/>
  <c r="H1000" i="1" s="1"/>
  <c r="H999" i="1"/>
  <c r="A1001" i="1"/>
  <c r="D1001" i="1" s="1"/>
  <c r="E1000" i="1"/>
  <c r="F1001" i="1" s="1"/>
  <c r="O1000" i="1"/>
  <c r="S1001" i="1" s="1"/>
  <c r="Q999" i="1"/>
  <c r="C1000" i="1" s="1"/>
  <c r="T999" i="1"/>
  <c r="R1000" i="1"/>
  <c r="P993" i="1"/>
  <c r="K994" i="1"/>
  <c r="L994" i="1" s="1"/>
  <c r="M994" i="1" s="1"/>
  <c r="N994" i="1" s="1"/>
  <c r="J995" i="1"/>
  <c r="B993" i="1" l="1"/>
  <c r="G1001" i="1"/>
  <c r="R1001" i="1"/>
  <c r="Q1000" i="1"/>
  <c r="C1001" i="1" s="1"/>
  <c r="T1000" i="1"/>
  <c r="A1002" i="1"/>
  <c r="D1002" i="1" s="1"/>
  <c r="E1001" i="1"/>
  <c r="F1002" i="1" s="1"/>
  <c r="O1001" i="1"/>
  <c r="P994" i="1"/>
  <c r="K995" i="1"/>
  <c r="L995" i="1" s="1"/>
  <c r="M995" i="1" s="1"/>
  <c r="N995" i="1" s="1"/>
  <c r="J996" i="1"/>
  <c r="B994" i="1" l="1"/>
  <c r="G1002" i="1"/>
  <c r="H1002" i="1" s="1"/>
  <c r="H1001" i="1"/>
  <c r="A1003" i="1"/>
  <c r="D1003" i="1" s="1"/>
  <c r="E1002" i="1"/>
  <c r="F1003" i="1" s="1"/>
  <c r="O1002" i="1"/>
  <c r="Q1001" i="1"/>
  <c r="C1002" i="1" s="1"/>
  <c r="T1001" i="1"/>
  <c r="R1002" i="1"/>
  <c r="S1002" i="1"/>
  <c r="P995" i="1"/>
  <c r="K996" i="1"/>
  <c r="L996" i="1" s="1"/>
  <c r="M996" i="1" s="1"/>
  <c r="N996" i="1" s="1"/>
  <c r="J997" i="1"/>
  <c r="B995" i="1" l="1"/>
  <c r="R1003" i="1"/>
  <c r="G1003" i="1"/>
  <c r="S1003" i="1"/>
  <c r="Q1002" i="1"/>
  <c r="C1003" i="1" s="1"/>
  <c r="T1002" i="1"/>
  <c r="A1004" i="1"/>
  <c r="D1004" i="1" s="1"/>
  <c r="E1003" i="1"/>
  <c r="F1004" i="1" s="1"/>
  <c r="O1003" i="1"/>
  <c r="P996" i="1"/>
  <c r="K997" i="1"/>
  <c r="L997" i="1" s="1"/>
  <c r="M997" i="1" s="1"/>
  <c r="N997" i="1" s="1"/>
  <c r="J998" i="1"/>
  <c r="S1004" i="1" l="1"/>
  <c r="B996" i="1"/>
  <c r="G1004" i="1"/>
  <c r="H1003" i="1"/>
  <c r="A1005" i="1"/>
  <c r="D1005" i="1" s="1"/>
  <c r="E1004" i="1"/>
  <c r="F1005" i="1" s="1"/>
  <c r="O1004" i="1"/>
  <c r="Q1003" i="1"/>
  <c r="C1004" i="1" s="1"/>
  <c r="T1003" i="1"/>
  <c r="R1004" i="1"/>
  <c r="P997" i="1"/>
  <c r="K998" i="1"/>
  <c r="L998" i="1" s="1"/>
  <c r="M998" i="1" s="1"/>
  <c r="N998" i="1" s="1"/>
  <c r="J999" i="1"/>
  <c r="S1005" i="1" l="1"/>
  <c r="B997" i="1"/>
  <c r="G1005" i="1"/>
  <c r="H1004" i="1"/>
  <c r="R1005" i="1"/>
  <c r="O1005" i="1"/>
  <c r="A1006" i="1"/>
  <c r="D1006" i="1" s="1"/>
  <c r="E1005" i="1"/>
  <c r="F1006" i="1" s="1"/>
  <c r="Q1004" i="1"/>
  <c r="C1005" i="1" s="1"/>
  <c r="T1004" i="1"/>
  <c r="P998" i="1"/>
  <c r="K999" i="1"/>
  <c r="L999" i="1" s="1"/>
  <c r="M999" i="1" s="1"/>
  <c r="N999" i="1" s="1"/>
  <c r="J1000" i="1"/>
  <c r="B998" i="1" l="1"/>
  <c r="G1006" i="1"/>
  <c r="H1005" i="1"/>
  <c r="Q1005" i="1"/>
  <c r="C1006" i="1" s="1"/>
  <c r="T1005" i="1"/>
  <c r="R1006" i="1"/>
  <c r="A1007" i="1"/>
  <c r="D1007" i="1" s="1"/>
  <c r="E1006" i="1"/>
  <c r="F1007" i="1" s="1"/>
  <c r="O1006" i="1"/>
  <c r="S1006" i="1"/>
  <c r="P999" i="1"/>
  <c r="K1000" i="1"/>
  <c r="L1000" i="1" s="1"/>
  <c r="M1000" i="1" s="1"/>
  <c r="N1000" i="1" s="1"/>
  <c r="J1001" i="1"/>
  <c r="B999" i="1" l="1"/>
  <c r="G1007" i="1"/>
  <c r="H1006" i="1"/>
  <c r="S1007" i="1"/>
  <c r="A1008" i="1"/>
  <c r="D1008" i="1" s="1"/>
  <c r="E1007" i="1"/>
  <c r="F1008" i="1" s="1"/>
  <c r="O1007" i="1"/>
  <c r="R1007" i="1"/>
  <c r="Q1006" i="1"/>
  <c r="C1007" i="1" s="1"/>
  <c r="T1006" i="1"/>
  <c r="P1000" i="1"/>
  <c r="K1001" i="1"/>
  <c r="L1001" i="1" s="1"/>
  <c r="M1001" i="1" s="1"/>
  <c r="N1001" i="1" s="1"/>
  <c r="J1002" i="1"/>
  <c r="B1000" i="1" l="1"/>
  <c r="G1008" i="1"/>
  <c r="H1007" i="1"/>
  <c r="R1008" i="1"/>
  <c r="E1008" i="1"/>
  <c r="F1009" i="1" s="1"/>
  <c r="O1008" i="1"/>
  <c r="A1009" i="1"/>
  <c r="D1009" i="1" s="1"/>
  <c r="T1007" i="1"/>
  <c r="Q1007" i="1"/>
  <c r="C1008" i="1" s="1"/>
  <c r="S1008" i="1"/>
  <c r="P1001" i="1"/>
  <c r="K1002" i="1"/>
  <c r="L1002" i="1" s="1"/>
  <c r="M1002" i="1" s="1"/>
  <c r="N1002" i="1" s="1"/>
  <c r="J1003" i="1"/>
  <c r="B1001" i="1" l="1"/>
  <c r="R1009" i="1"/>
  <c r="G1009" i="1"/>
  <c r="H1009" i="1" s="1"/>
  <c r="H1008" i="1"/>
  <c r="S1009" i="1"/>
  <c r="A1010" i="1"/>
  <c r="D1010" i="1" s="1"/>
  <c r="E1009" i="1"/>
  <c r="F1010" i="1" s="1"/>
  <c r="O1009" i="1"/>
  <c r="Q1008" i="1"/>
  <c r="C1009" i="1" s="1"/>
  <c r="T1008" i="1"/>
  <c r="P1002" i="1"/>
  <c r="K1003" i="1"/>
  <c r="L1003" i="1" s="1"/>
  <c r="M1003" i="1" s="1"/>
  <c r="N1003" i="1" s="1"/>
  <c r="J1004" i="1"/>
  <c r="B1002" i="1" l="1"/>
  <c r="G1010" i="1"/>
  <c r="T1009" i="1"/>
  <c r="Q1009" i="1"/>
  <c r="C1010" i="1" s="1"/>
  <c r="R1010" i="1"/>
  <c r="S1010" i="1"/>
  <c r="A1011" i="1"/>
  <c r="D1011" i="1" s="1"/>
  <c r="E1010" i="1"/>
  <c r="F1011" i="1" s="1"/>
  <c r="O1010" i="1"/>
  <c r="P1003" i="1"/>
  <c r="K1004" i="1"/>
  <c r="L1004" i="1" s="1"/>
  <c r="M1004" i="1" s="1"/>
  <c r="N1004" i="1" s="1"/>
  <c r="J1005" i="1"/>
  <c r="B1003" i="1" l="1"/>
  <c r="G1011" i="1"/>
  <c r="H1011" i="1" s="1"/>
  <c r="H1010" i="1"/>
  <c r="E1011" i="1"/>
  <c r="F1012" i="1" s="1"/>
  <c r="O1011" i="1"/>
  <c r="A1012" i="1"/>
  <c r="D1012" i="1" s="1"/>
  <c r="T1010" i="1"/>
  <c r="Q1010" i="1"/>
  <c r="C1011" i="1" s="1"/>
  <c r="S1011" i="1"/>
  <c r="R1011" i="1"/>
  <c r="P1004" i="1"/>
  <c r="K1005" i="1"/>
  <c r="L1005" i="1" s="1"/>
  <c r="M1005" i="1" s="1"/>
  <c r="N1005" i="1" s="1"/>
  <c r="J1006" i="1"/>
  <c r="B1004" i="1" l="1"/>
  <c r="R1012" i="1"/>
  <c r="G1012" i="1"/>
  <c r="S1012" i="1"/>
  <c r="A1013" i="1"/>
  <c r="D1013" i="1" s="1"/>
  <c r="E1012" i="1"/>
  <c r="F1013" i="1" s="1"/>
  <c r="O1012" i="1"/>
  <c r="Q1011" i="1"/>
  <c r="C1012" i="1" s="1"/>
  <c r="T1011" i="1"/>
  <c r="P1005" i="1"/>
  <c r="K1006" i="1"/>
  <c r="L1006" i="1" s="1"/>
  <c r="M1006" i="1" s="1"/>
  <c r="N1006" i="1" s="1"/>
  <c r="J1007" i="1"/>
  <c r="B1005" i="1" l="1"/>
  <c r="G1013" i="1"/>
  <c r="S1013" i="1"/>
  <c r="H1012" i="1"/>
  <c r="O1013" i="1"/>
  <c r="A1014" i="1"/>
  <c r="D1014" i="1" s="1"/>
  <c r="E1013" i="1"/>
  <c r="F1014" i="1" s="1"/>
  <c r="Q1012" i="1"/>
  <c r="C1013" i="1" s="1"/>
  <c r="T1012" i="1"/>
  <c r="R1013" i="1"/>
  <c r="P1006" i="1"/>
  <c r="K1007" i="1"/>
  <c r="L1007" i="1" s="1"/>
  <c r="M1007" i="1" s="1"/>
  <c r="N1007" i="1" s="1"/>
  <c r="J1008" i="1"/>
  <c r="B1006" i="1" l="1"/>
  <c r="R1014" i="1"/>
  <c r="G1014" i="1"/>
  <c r="H1013" i="1"/>
  <c r="Q1013" i="1"/>
  <c r="C1014" i="1" s="1"/>
  <c r="T1013" i="1"/>
  <c r="S1014" i="1"/>
  <c r="A1015" i="1"/>
  <c r="D1015" i="1" s="1"/>
  <c r="E1014" i="1"/>
  <c r="F1015" i="1" s="1"/>
  <c r="O1014" i="1"/>
  <c r="R1015" i="1" s="1"/>
  <c r="P1007" i="1"/>
  <c r="K1008" i="1"/>
  <c r="L1008" i="1" s="1"/>
  <c r="M1008" i="1" s="1"/>
  <c r="N1008" i="1" s="1"/>
  <c r="J1009" i="1"/>
  <c r="B1007" i="1" l="1"/>
  <c r="G1015" i="1"/>
  <c r="H1014" i="1"/>
  <c r="Q1014" i="1"/>
  <c r="C1015" i="1" s="1"/>
  <c r="T1014" i="1"/>
  <c r="S1015" i="1"/>
  <c r="A1016" i="1"/>
  <c r="D1016" i="1" s="1"/>
  <c r="E1015" i="1"/>
  <c r="F1016" i="1" s="1"/>
  <c r="O1015" i="1"/>
  <c r="P1008" i="1"/>
  <c r="K1009" i="1"/>
  <c r="L1009" i="1" s="1"/>
  <c r="M1009" i="1" s="1"/>
  <c r="N1009" i="1" s="1"/>
  <c r="J1010" i="1"/>
  <c r="B1008" i="1" l="1"/>
  <c r="G1016" i="1"/>
  <c r="H1016" i="1" s="1"/>
  <c r="H1015" i="1"/>
  <c r="A1017" i="1"/>
  <c r="D1017" i="1" s="1"/>
  <c r="E1016" i="1"/>
  <c r="F1017" i="1" s="1"/>
  <c r="O1016" i="1"/>
  <c r="Q1015" i="1"/>
  <c r="C1016" i="1" s="1"/>
  <c r="T1015" i="1"/>
  <c r="R1016" i="1"/>
  <c r="S1016" i="1"/>
  <c r="P1009" i="1"/>
  <c r="K1010" i="1"/>
  <c r="L1010" i="1" s="1"/>
  <c r="M1010" i="1" s="1"/>
  <c r="N1010" i="1" s="1"/>
  <c r="J1011" i="1"/>
  <c r="B1009" i="1" l="1"/>
  <c r="R1017" i="1"/>
  <c r="G1017" i="1"/>
  <c r="Q1016" i="1"/>
  <c r="C1017" i="1" s="1"/>
  <c r="T1016" i="1"/>
  <c r="S1017" i="1"/>
  <c r="A1018" i="1"/>
  <c r="D1018" i="1" s="1"/>
  <c r="E1017" i="1"/>
  <c r="F1018" i="1" s="1"/>
  <c r="O1017" i="1"/>
  <c r="P1010" i="1"/>
  <c r="K1011" i="1"/>
  <c r="L1011" i="1" s="1"/>
  <c r="M1011" i="1" s="1"/>
  <c r="N1011" i="1" s="1"/>
  <c r="J1012" i="1"/>
  <c r="B1010" i="1" l="1"/>
  <c r="G1018" i="1"/>
  <c r="H1018" i="1" s="1"/>
  <c r="H1017" i="1"/>
  <c r="Q1017" i="1"/>
  <c r="C1018" i="1" s="1"/>
  <c r="T1017" i="1"/>
  <c r="S1018" i="1"/>
  <c r="R1018" i="1"/>
  <c r="O1018" i="1"/>
  <c r="A1019" i="1"/>
  <c r="D1019" i="1" s="1"/>
  <c r="E1018" i="1"/>
  <c r="F1019" i="1" s="1"/>
  <c r="P1011" i="1"/>
  <c r="K1012" i="1"/>
  <c r="L1012" i="1" s="1"/>
  <c r="M1012" i="1" s="1"/>
  <c r="N1012" i="1" s="1"/>
  <c r="J1013" i="1"/>
  <c r="B1011" i="1" l="1"/>
  <c r="G1019" i="1"/>
  <c r="H1019" i="1" s="1"/>
  <c r="Q1018" i="1"/>
  <c r="C1019" i="1" s="1"/>
  <c r="S1019" i="1"/>
  <c r="R1019" i="1"/>
  <c r="A1020" i="1"/>
  <c r="D1020" i="1" s="1"/>
  <c r="E1019" i="1"/>
  <c r="F1020" i="1" s="1"/>
  <c r="O1019" i="1"/>
  <c r="P1012" i="1"/>
  <c r="K1013" i="1"/>
  <c r="L1013" i="1" s="1"/>
  <c r="M1013" i="1" s="1"/>
  <c r="N1013" i="1" s="1"/>
  <c r="J1014" i="1"/>
  <c r="B1012" i="1" l="1"/>
  <c r="G1020" i="1"/>
  <c r="H1020" i="1" s="1"/>
  <c r="R1020" i="1"/>
  <c r="Q1019" i="1"/>
  <c r="C1020" i="1" s="1"/>
  <c r="T1019" i="1"/>
  <c r="S1020" i="1"/>
  <c r="E1020" i="1"/>
  <c r="F1021" i="1" s="1"/>
  <c r="A1021" i="1"/>
  <c r="D1021" i="1" s="1"/>
  <c r="O1020" i="1"/>
  <c r="P1013" i="1"/>
  <c r="K1014" i="1"/>
  <c r="L1014" i="1" s="1"/>
  <c r="M1014" i="1" s="1"/>
  <c r="N1014" i="1" s="1"/>
  <c r="J1015" i="1"/>
  <c r="B1013" i="1" l="1"/>
  <c r="G1021" i="1"/>
  <c r="H1021" i="1" s="1"/>
  <c r="Q1020" i="1"/>
  <c r="C1021" i="1" s="1"/>
  <c r="T1020" i="1"/>
  <c r="A1022" i="1"/>
  <c r="D1022" i="1" s="1"/>
  <c r="E1021" i="1"/>
  <c r="F1022" i="1" s="1"/>
  <c r="O1021" i="1"/>
  <c r="R1021" i="1"/>
  <c r="S1021" i="1"/>
  <c r="P1014" i="1"/>
  <c r="K1015" i="1"/>
  <c r="L1015" i="1" s="1"/>
  <c r="M1015" i="1" s="1"/>
  <c r="N1015" i="1" s="1"/>
  <c r="J1016" i="1"/>
  <c r="B1014" i="1" l="1"/>
  <c r="G1022" i="1"/>
  <c r="H1022" i="1" s="1"/>
  <c r="R1022" i="1"/>
  <c r="S1022" i="1"/>
  <c r="O1022" i="1"/>
  <c r="A1023" i="1"/>
  <c r="D1023" i="1" s="1"/>
  <c r="E1022" i="1"/>
  <c r="F1023" i="1" s="1"/>
  <c r="Q1021" i="1"/>
  <c r="C1022" i="1" s="1"/>
  <c r="T1021" i="1"/>
  <c r="P1015" i="1"/>
  <c r="K1016" i="1"/>
  <c r="L1016" i="1" s="1"/>
  <c r="M1016" i="1" s="1"/>
  <c r="N1016" i="1" s="1"/>
  <c r="J1017" i="1"/>
  <c r="B1015" i="1" l="1"/>
  <c r="G1023" i="1"/>
  <c r="H1023" i="1" s="1"/>
  <c r="Q1022" i="1"/>
  <c r="C1023" i="1" s="1"/>
  <c r="T1022" i="1"/>
  <c r="S1023" i="1"/>
  <c r="R1023" i="1"/>
  <c r="A1024" i="1"/>
  <c r="D1024" i="1" s="1"/>
  <c r="E1023" i="1"/>
  <c r="F1024" i="1" s="1"/>
  <c r="O1023" i="1"/>
  <c r="P1016" i="1"/>
  <c r="K1017" i="1"/>
  <c r="L1017" i="1" s="1"/>
  <c r="M1017" i="1" s="1"/>
  <c r="N1017" i="1" s="1"/>
  <c r="J1018" i="1"/>
  <c r="B1016" i="1" l="1"/>
  <c r="G1024" i="1"/>
  <c r="H1024" i="1" s="1"/>
  <c r="Q1023" i="1"/>
  <c r="C1024" i="1" s="1"/>
  <c r="T1023" i="1"/>
  <c r="R1024" i="1"/>
  <c r="S1024" i="1"/>
  <c r="A1025" i="1"/>
  <c r="D1025" i="1" s="1"/>
  <c r="E1024" i="1"/>
  <c r="F1025" i="1" s="1"/>
  <c r="O1024" i="1"/>
  <c r="P1017" i="1"/>
  <c r="K1018" i="1"/>
  <c r="L1018" i="1" s="1"/>
  <c r="M1018" i="1" s="1"/>
  <c r="N1018" i="1" s="1"/>
  <c r="J1019" i="1"/>
  <c r="B1017" i="1" l="1"/>
  <c r="G1025" i="1"/>
  <c r="H1025" i="1" s="1"/>
  <c r="R1025" i="1"/>
  <c r="A1026" i="1"/>
  <c r="D1026" i="1" s="1"/>
  <c r="E1025" i="1"/>
  <c r="F1026" i="1" s="1"/>
  <c r="O1025" i="1"/>
  <c r="Q1024" i="1"/>
  <c r="C1025" i="1" s="1"/>
  <c r="T1024" i="1"/>
  <c r="S1025" i="1"/>
  <c r="P1018" i="1"/>
  <c r="K1019" i="1"/>
  <c r="L1019" i="1" s="1"/>
  <c r="M1019" i="1" s="1"/>
  <c r="N1019" i="1" s="1"/>
  <c r="J1020" i="1"/>
  <c r="G1026" i="1" l="1"/>
  <c r="H1026" i="1" s="1"/>
  <c r="T1018" i="1"/>
  <c r="B1018" i="1"/>
  <c r="Q1025" i="1"/>
  <c r="C1026" i="1" s="1"/>
  <c r="T1025" i="1"/>
  <c r="R1026" i="1"/>
  <c r="S1026" i="1"/>
  <c r="A1027" i="1"/>
  <c r="D1027" i="1" s="1"/>
  <c r="O1026" i="1"/>
  <c r="E1026" i="1"/>
  <c r="F1027" i="1" s="1"/>
  <c r="P1019" i="1"/>
  <c r="K1020" i="1"/>
  <c r="L1020" i="1" s="1"/>
  <c r="M1020" i="1" s="1"/>
  <c r="N1020" i="1" s="1"/>
  <c r="J1021" i="1"/>
  <c r="G1027" i="1" l="1"/>
  <c r="H1027" i="1" s="1"/>
  <c r="B1019" i="1"/>
  <c r="Q1026" i="1"/>
  <c r="C1027" i="1" s="1"/>
  <c r="T1026" i="1"/>
  <c r="R1027" i="1"/>
  <c r="A1028" i="1"/>
  <c r="D1028" i="1" s="1"/>
  <c r="E1027" i="1"/>
  <c r="F1028" i="1" s="1"/>
  <c r="O1027" i="1"/>
  <c r="S1027" i="1"/>
  <c r="P1020" i="1"/>
  <c r="K1021" i="1"/>
  <c r="L1021" i="1" s="1"/>
  <c r="M1021" i="1" s="1"/>
  <c r="N1021" i="1" s="1"/>
  <c r="J1022" i="1"/>
  <c r="G1028" i="1" l="1"/>
  <c r="H1028" i="1" s="1"/>
  <c r="B1020" i="1"/>
  <c r="Q1027" i="1"/>
  <c r="C1028" i="1" s="1"/>
  <c r="T1027" i="1"/>
  <c r="S1028" i="1"/>
  <c r="A1029" i="1"/>
  <c r="D1029" i="1" s="1"/>
  <c r="E1028" i="1"/>
  <c r="F1029" i="1" s="1"/>
  <c r="O1028" i="1"/>
  <c r="R1028" i="1"/>
  <c r="P1021" i="1"/>
  <c r="K1022" i="1"/>
  <c r="L1022" i="1" s="1"/>
  <c r="M1022" i="1" s="1"/>
  <c r="N1022" i="1" s="1"/>
  <c r="J1023" i="1"/>
  <c r="G1029" i="1" l="1"/>
  <c r="H1029" i="1" s="1"/>
  <c r="B1021" i="1"/>
  <c r="E1029" i="1"/>
  <c r="F1030" i="1" s="1"/>
  <c r="O1029" i="1"/>
  <c r="A1030" i="1"/>
  <c r="D1030" i="1" s="1"/>
  <c r="T1028" i="1"/>
  <c r="Q1028" i="1"/>
  <c r="C1029" i="1" s="1"/>
  <c r="S1029" i="1"/>
  <c r="R1029" i="1"/>
  <c r="P1022" i="1"/>
  <c r="K1023" i="1"/>
  <c r="L1023" i="1" s="1"/>
  <c r="M1023" i="1" s="1"/>
  <c r="N1023" i="1" s="1"/>
  <c r="J1024" i="1"/>
  <c r="G1030" i="1" l="1"/>
  <c r="H1030" i="1" s="1"/>
  <c r="B1022" i="1"/>
  <c r="R1030" i="1"/>
  <c r="S1030" i="1"/>
  <c r="Q1029" i="1"/>
  <c r="C1030" i="1" s="1"/>
  <c r="T1029" i="1"/>
  <c r="A1031" i="1"/>
  <c r="D1031" i="1" s="1"/>
  <c r="E1030" i="1"/>
  <c r="F1031" i="1" s="1"/>
  <c r="O1030" i="1"/>
  <c r="P1023" i="1"/>
  <c r="K1024" i="1"/>
  <c r="L1024" i="1" s="1"/>
  <c r="M1024" i="1" s="1"/>
  <c r="N1024" i="1" s="1"/>
  <c r="J1025" i="1"/>
  <c r="B1023" i="1" l="1"/>
  <c r="S1031" i="1"/>
  <c r="G1031" i="1"/>
  <c r="R1031" i="1"/>
  <c r="A1032" i="1"/>
  <c r="D1032" i="1" s="1"/>
  <c r="E1031" i="1"/>
  <c r="F1032" i="1" s="1"/>
  <c r="O1031" i="1"/>
  <c r="Q1030" i="1"/>
  <c r="C1031" i="1" s="1"/>
  <c r="T1030" i="1"/>
  <c r="P1024" i="1"/>
  <c r="K1025" i="1"/>
  <c r="L1025" i="1" s="1"/>
  <c r="M1025" i="1" s="1"/>
  <c r="N1025" i="1" s="1"/>
  <c r="J1026" i="1"/>
  <c r="B1024" i="1" l="1"/>
  <c r="G1032" i="1"/>
  <c r="H1032" i="1" s="1"/>
  <c r="H1031" i="1"/>
  <c r="A1033" i="1"/>
  <c r="D1033" i="1" s="1"/>
  <c r="E1032" i="1"/>
  <c r="F1033" i="1" s="1"/>
  <c r="O1032" i="1"/>
  <c r="T1031" i="1"/>
  <c r="Q1031" i="1"/>
  <c r="C1032" i="1" s="1"/>
  <c r="S1032" i="1"/>
  <c r="R1032" i="1"/>
  <c r="P1025" i="1"/>
  <c r="K1026" i="1"/>
  <c r="L1026" i="1" s="1"/>
  <c r="M1026" i="1" s="1"/>
  <c r="N1026" i="1" s="1"/>
  <c r="J1027" i="1"/>
  <c r="B1025" i="1" l="1"/>
  <c r="R1033" i="1"/>
  <c r="G1033" i="1"/>
  <c r="S1033" i="1"/>
  <c r="O1033" i="1"/>
  <c r="R1034" i="1" s="1"/>
  <c r="A1034" i="1"/>
  <c r="D1034" i="1" s="1"/>
  <c r="E1033" i="1"/>
  <c r="F1034" i="1" s="1"/>
  <c r="T1032" i="1"/>
  <c r="Q1032" i="1"/>
  <c r="C1033" i="1" s="1"/>
  <c r="P1026" i="1"/>
  <c r="K1027" i="1"/>
  <c r="L1027" i="1" s="1"/>
  <c r="M1027" i="1" s="1"/>
  <c r="N1027" i="1" s="1"/>
  <c r="J1028" i="1"/>
  <c r="B1026" i="1" l="1"/>
  <c r="G1034" i="1"/>
  <c r="H1034" i="1" s="1"/>
  <c r="H1033" i="1"/>
  <c r="O1034" i="1"/>
  <c r="A1035" i="1"/>
  <c r="D1035" i="1" s="1"/>
  <c r="E1034" i="1"/>
  <c r="F1035" i="1" s="1"/>
  <c r="Q1033" i="1"/>
  <c r="C1034" i="1" s="1"/>
  <c r="T1033" i="1"/>
  <c r="S1034" i="1"/>
  <c r="P1027" i="1"/>
  <c r="K1028" i="1"/>
  <c r="L1028" i="1" s="1"/>
  <c r="M1028" i="1" s="1"/>
  <c r="N1028" i="1" s="1"/>
  <c r="J1029" i="1"/>
  <c r="B1027" i="1" l="1"/>
  <c r="G1035" i="1"/>
  <c r="S1035" i="1"/>
  <c r="O1035" i="1"/>
  <c r="A1036" i="1"/>
  <c r="D1036" i="1" s="1"/>
  <c r="E1035" i="1"/>
  <c r="F1036" i="1" s="1"/>
  <c r="Q1034" i="1"/>
  <c r="C1035" i="1" s="1"/>
  <c r="T1034" i="1"/>
  <c r="R1035" i="1"/>
  <c r="P1028" i="1"/>
  <c r="K1029" i="1"/>
  <c r="L1029" i="1" s="1"/>
  <c r="M1029" i="1" s="1"/>
  <c r="N1029" i="1" s="1"/>
  <c r="J1030" i="1"/>
  <c r="B1028" i="1" l="1"/>
  <c r="G1036" i="1"/>
  <c r="R1036" i="1"/>
  <c r="H1035" i="1"/>
  <c r="S1036" i="1"/>
  <c r="E1036" i="1"/>
  <c r="F1037" i="1" s="1"/>
  <c r="A1037" i="1"/>
  <c r="D1037" i="1" s="1"/>
  <c r="O1036" i="1"/>
  <c r="Q1035" i="1"/>
  <c r="C1036" i="1" s="1"/>
  <c r="T1035" i="1"/>
  <c r="P1029" i="1"/>
  <c r="K1030" i="1"/>
  <c r="L1030" i="1" s="1"/>
  <c r="M1030" i="1" s="1"/>
  <c r="N1030" i="1" s="1"/>
  <c r="J1031" i="1"/>
  <c r="B1029" i="1" l="1"/>
  <c r="G1037" i="1"/>
  <c r="H1036" i="1"/>
  <c r="Q1036" i="1"/>
  <c r="C1037" i="1" s="1"/>
  <c r="T1036" i="1"/>
  <c r="S1037" i="1"/>
  <c r="R1037" i="1"/>
  <c r="E1037" i="1"/>
  <c r="F1038" i="1" s="1"/>
  <c r="A1038" i="1"/>
  <c r="D1038" i="1" s="1"/>
  <c r="O1037" i="1"/>
  <c r="P1030" i="1"/>
  <c r="K1031" i="1"/>
  <c r="L1031" i="1" s="1"/>
  <c r="M1031" i="1" s="1"/>
  <c r="N1031" i="1" s="1"/>
  <c r="J1032" i="1"/>
  <c r="B1030" i="1" l="1"/>
  <c r="G1038" i="1"/>
  <c r="H1037" i="1"/>
  <c r="E1038" i="1"/>
  <c r="F1039" i="1" s="1"/>
  <c r="O1038" i="1"/>
  <c r="A1039" i="1"/>
  <c r="D1039" i="1" s="1"/>
  <c r="R1038" i="1"/>
  <c r="Q1037" i="1"/>
  <c r="C1038" i="1" s="1"/>
  <c r="T1037" i="1"/>
  <c r="S1038" i="1"/>
  <c r="P1031" i="1"/>
  <c r="K1032" i="1"/>
  <c r="L1032" i="1" s="1"/>
  <c r="M1032" i="1" s="1"/>
  <c r="N1032" i="1" s="1"/>
  <c r="J1033" i="1"/>
  <c r="B1031" i="1" l="1"/>
  <c r="S1039" i="1"/>
  <c r="G1039" i="1"/>
  <c r="H1039" i="1" s="1"/>
  <c r="H1038" i="1"/>
  <c r="R1039" i="1"/>
  <c r="Q1038" i="1"/>
  <c r="C1039" i="1" s="1"/>
  <c r="T1038" i="1"/>
  <c r="O1039" i="1"/>
  <c r="E1039" i="1"/>
  <c r="F1040" i="1" s="1"/>
  <c r="A1040" i="1"/>
  <c r="D1040" i="1" s="1"/>
  <c r="P1032" i="1"/>
  <c r="K1033" i="1"/>
  <c r="L1033" i="1" s="1"/>
  <c r="M1033" i="1" s="1"/>
  <c r="N1033" i="1" s="1"/>
  <c r="J1034" i="1"/>
  <c r="S1040" i="1" l="1"/>
  <c r="B1032" i="1"/>
  <c r="G1040" i="1"/>
  <c r="R1040" i="1"/>
  <c r="O1040" i="1"/>
  <c r="E1040" i="1"/>
  <c r="F1041" i="1" s="1"/>
  <c r="A1041" i="1"/>
  <c r="D1041" i="1" s="1"/>
  <c r="Q1039" i="1"/>
  <c r="C1040" i="1" s="1"/>
  <c r="T1039" i="1"/>
  <c r="P1033" i="1"/>
  <c r="K1034" i="1"/>
  <c r="L1034" i="1" s="1"/>
  <c r="M1034" i="1" s="1"/>
  <c r="N1034" i="1" s="1"/>
  <c r="J1035" i="1"/>
  <c r="B1033" i="1" l="1"/>
  <c r="G1041" i="1"/>
  <c r="H1041" i="1" s="1"/>
  <c r="H1040" i="1"/>
  <c r="Q1040" i="1"/>
  <c r="C1041" i="1" s="1"/>
  <c r="T1040" i="1"/>
  <c r="A1042" i="1"/>
  <c r="D1042" i="1" s="1"/>
  <c r="E1041" i="1"/>
  <c r="F1042" i="1" s="1"/>
  <c r="O1041" i="1"/>
  <c r="R1041" i="1"/>
  <c r="S1041" i="1"/>
  <c r="P1034" i="1"/>
  <c r="K1035" i="1"/>
  <c r="L1035" i="1" s="1"/>
  <c r="M1035" i="1" s="1"/>
  <c r="N1035" i="1" s="1"/>
  <c r="J1036" i="1"/>
  <c r="B1034" i="1" l="1"/>
  <c r="G1042" i="1"/>
  <c r="E1042" i="1"/>
  <c r="F1043" i="1" s="1"/>
  <c r="A1043" i="1"/>
  <c r="D1043" i="1" s="1"/>
  <c r="O1042" i="1"/>
  <c r="Q1041" i="1"/>
  <c r="C1042" i="1" s="1"/>
  <c r="T1041" i="1"/>
  <c r="S1042" i="1"/>
  <c r="R1042" i="1"/>
  <c r="P1035" i="1"/>
  <c r="K1036" i="1"/>
  <c r="L1036" i="1" s="1"/>
  <c r="M1036" i="1" s="1"/>
  <c r="N1036" i="1" s="1"/>
  <c r="J1037" i="1"/>
  <c r="B1035" i="1" l="1"/>
  <c r="G1043" i="1"/>
  <c r="H1042" i="1"/>
  <c r="S1043" i="1"/>
  <c r="R1043" i="1"/>
  <c r="O1043" i="1"/>
  <c r="A1044" i="1"/>
  <c r="D1044" i="1" s="1"/>
  <c r="E1043" i="1"/>
  <c r="F1044" i="1" s="1"/>
  <c r="Q1042" i="1"/>
  <c r="C1043" i="1" s="1"/>
  <c r="T1042" i="1"/>
  <c r="P1036" i="1"/>
  <c r="K1037" i="1"/>
  <c r="L1037" i="1" s="1"/>
  <c r="M1037" i="1" s="1"/>
  <c r="N1037" i="1" s="1"/>
  <c r="J1038" i="1"/>
  <c r="B1036" i="1" l="1"/>
  <c r="R1044" i="1"/>
  <c r="G1044" i="1"/>
  <c r="H1043" i="1"/>
  <c r="S1044" i="1"/>
  <c r="A1045" i="1"/>
  <c r="D1045" i="1" s="1"/>
  <c r="E1044" i="1"/>
  <c r="F1045" i="1" s="1"/>
  <c r="O1044" i="1"/>
  <c r="Q1043" i="1"/>
  <c r="C1044" i="1" s="1"/>
  <c r="T1043" i="1"/>
  <c r="P1037" i="1"/>
  <c r="K1038" i="1"/>
  <c r="L1038" i="1" s="1"/>
  <c r="M1038" i="1" s="1"/>
  <c r="N1038" i="1" s="1"/>
  <c r="J1039" i="1"/>
  <c r="B1037" i="1" l="1"/>
  <c r="G1045" i="1"/>
  <c r="H1045" i="1" s="1"/>
  <c r="H1044" i="1"/>
  <c r="S1045" i="1"/>
  <c r="Q1044" i="1"/>
  <c r="C1045" i="1" s="1"/>
  <c r="T1044" i="1"/>
  <c r="E1045" i="1"/>
  <c r="F1046" i="1" s="1"/>
  <c r="O1045" i="1"/>
  <c r="A1046" i="1"/>
  <c r="D1046" i="1" s="1"/>
  <c r="R1045" i="1"/>
  <c r="P1038" i="1"/>
  <c r="K1039" i="1"/>
  <c r="L1039" i="1" s="1"/>
  <c r="M1039" i="1" s="1"/>
  <c r="N1039" i="1" s="1"/>
  <c r="J1040" i="1"/>
  <c r="B1038" i="1" l="1"/>
  <c r="G1046" i="1"/>
  <c r="R1046" i="1"/>
  <c r="E1046" i="1"/>
  <c r="F1047" i="1" s="1"/>
  <c r="O1046" i="1"/>
  <c r="A1047" i="1"/>
  <c r="D1047" i="1" s="1"/>
  <c r="Q1045" i="1"/>
  <c r="C1046" i="1" s="1"/>
  <c r="T1045" i="1"/>
  <c r="S1046" i="1"/>
  <c r="P1039" i="1"/>
  <c r="K1040" i="1"/>
  <c r="L1040" i="1" s="1"/>
  <c r="M1040" i="1" s="1"/>
  <c r="N1040" i="1" s="1"/>
  <c r="J1041" i="1"/>
  <c r="B1039" i="1" l="1"/>
  <c r="G1047" i="1"/>
  <c r="R1047" i="1"/>
  <c r="H1046" i="1"/>
  <c r="S1047" i="1"/>
  <c r="Q1046" i="1"/>
  <c r="C1047" i="1" s="1"/>
  <c r="T1046" i="1"/>
  <c r="E1047" i="1"/>
  <c r="F1048" i="1" s="1"/>
  <c r="O1047" i="1"/>
  <c r="A1048" i="1"/>
  <c r="D1048" i="1" s="1"/>
  <c r="P1040" i="1"/>
  <c r="K1041" i="1"/>
  <c r="L1041" i="1" s="1"/>
  <c r="M1041" i="1" s="1"/>
  <c r="N1041" i="1" s="1"/>
  <c r="J1042" i="1"/>
  <c r="B1040" i="1" l="1"/>
  <c r="S1048" i="1"/>
  <c r="G1048" i="1"/>
  <c r="H1047" i="1"/>
  <c r="T1047" i="1"/>
  <c r="Q1047" i="1"/>
  <c r="C1048" i="1" s="1"/>
  <c r="E1048" i="1"/>
  <c r="F1049" i="1" s="1"/>
  <c r="O1048" i="1"/>
  <c r="A1049" i="1"/>
  <c r="D1049" i="1" s="1"/>
  <c r="R1048" i="1"/>
  <c r="P1041" i="1"/>
  <c r="K1042" i="1"/>
  <c r="L1042" i="1" s="1"/>
  <c r="M1042" i="1" s="1"/>
  <c r="N1042" i="1" s="1"/>
  <c r="J1043" i="1"/>
  <c r="S1049" i="1" l="1"/>
  <c r="B1041" i="1"/>
  <c r="G1049" i="1"/>
  <c r="H1048" i="1"/>
  <c r="R1049" i="1"/>
  <c r="A1050" i="1"/>
  <c r="D1050" i="1" s="1"/>
  <c r="E1049" i="1"/>
  <c r="F1050" i="1" s="1"/>
  <c r="O1049" i="1"/>
  <c r="Q1048" i="1"/>
  <c r="C1049" i="1" s="1"/>
  <c r="T1048" i="1"/>
  <c r="P1042" i="1"/>
  <c r="K1043" i="1"/>
  <c r="L1043" i="1" s="1"/>
  <c r="M1043" i="1" s="1"/>
  <c r="N1043" i="1" s="1"/>
  <c r="J1044" i="1"/>
  <c r="B1042" i="1" l="1"/>
  <c r="G1050" i="1"/>
  <c r="H1049" i="1"/>
  <c r="T1049" i="1"/>
  <c r="Q1049" i="1"/>
  <c r="C1050" i="1" s="1"/>
  <c r="R1050" i="1"/>
  <c r="A1051" i="1"/>
  <c r="D1051" i="1" s="1"/>
  <c r="O1050" i="1"/>
  <c r="E1050" i="1"/>
  <c r="F1051" i="1" s="1"/>
  <c r="S1050" i="1"/>
  <c r="P1043" i="1"/>
  <c r="K1044" i="1"/>
  <c r="L1044" i="1" s="1"/>
  <c r="M1044" i="1" s="1"/>
  <c r="N1044" i="1" s="1"/>
  <c r="J1045" i="1"/>
  <c r="B1043" i="1" l="1"/>
  <c r="G1051" i="1"/>
  <c r="H1051" i="1" s="1"/>
  <c r="H1050" i="1"/>
  <c r="S1051" i="1"/>
  <c r="A1052" i="1"/>
  <c r="D1052" i="1" s="1"/>
  <c r="O1051" i="1"/>
  <c r="S1052" i="1" s="1"/>
  <c r="E1051" i="1"/>
  <c r="F1052" i="1" s="1"/>
  <c r="R1051" i="1"/>
  <c r="Q1050" i="1"/>
  <c r="C1051" i="1" s="1"/>
  <c r="T1050" i="1"/>
  <c r="P1044" i="1"/>
  <c r="K1045" i="1"/>
  <c r="L1045" i="1" s="1"/>
  <c r="M1045" i="1" s="1"/>
  <c r="N1045" i="1" s="1"/>
  <c r="J1046" i="1"/>
  <c r="B1044" i="1" l="1"/>
  <c r="G1052" i="1"/>
  <c r="Q1051" i="1"/>
  <c r="C1052" i="1" s="1"/>
  <c r="T1051" i="1"/>
  <c r="R1052" i="1"/>
  <c r="A1053" i="1"/>
  <c r="D1053" i="1" s="1"/>
  <c r="E1052" i="1"/>
  <c r="F1053" i="1" s="1"/>
  <c r="O1052" i="1"/>
  <c r="P1045" i="1"/>
  <c r="K1046" i="1"/>
  <c r="L1046" i="1" s="1"/>
  <c r="M1046" i="1" s="1"/>
  <c r="N1046" i="1" s="1"/>
  <c r="J1047" i="1"/>
  <c r="B1045" i="1" l="1"/>
  <c r="G1053" i="1"/>
  <c r="H1052" i="1"/>
  <c r="T1052" i="1"/>
  <c r="Q1052" i="1"/>
  <c r="C1053" i="1" s="1"/>
  <c r="E1053" i="1"/>
  <c r="F1054" i="1" s="1"/>
  <c r="O1053" i="1"/>
  <c r="A1054" i="1"/>
  <c r="D1054" i="1" s="1"/>
  <c r="R1053" i="1"/>
  <c r="S1053" i="1"/>
  <c r="P1046" i="1"/>
  <c r="K1047" i="1"/>
  <c r="L1047" i="1" s="1"/>
  <c r="M1047" i="1" s="1"/>
  <c r="N1047" i="1" s="1"/>
  <c r="J1048" i="1"/>
  <c r="B1046" i="1" l="1"/>
  <c r="G1054" i="1"/>
  <c r="H1054" i="1" s="1"/>
  <c r="H1053" i="1"/>
  <c r="R1054" i="1"/>
  <c r="Q1053" i="1"/>
  <c r="C1054" i="1" s="1"/>
  <c r="T1053" i="1"/>
  <c r="S1054" i="1"/>
  <c r="A1055" i="1"/>
  <c r="D1055" i="1" s="1"/>
  <c r="E1054" i="1"/>
  <c r="F1055" i="1" s="1"/>
  <c r="O1054" i="1"/>
  <c r="P1047" i="1"/>
  <c r="K1048" i="1"/>
  <c r="L1048" i="1" s="1"/>
  <c r="M1048" i="1" s="1"/>
  <c r="N1048" i="1" s="1"/>
  <c r="J1049" i="1"/>
  <c r="B1047" i="1" l="1"/>
  <c r="G1055" i="1"/>
  <c r="S1055" i="1"/>
  <c r="Q1054" i="1"/>
  <c r="C1055" i="1" s="1"/>
  <c r="T1054" i="1"/>
  <c r="R1055" i="1"/>
  <c r="A1056" i="1"/>
  <c r="D1056" i="1" s="1"/>
  <c r="E1055" i="1"/>
  <c r="F1056" i="1" s="1"/>
  <c r="O1055" i="1"/>
  <c r="P1048" i="1"/>
  <c r="K1049" i="1"/>
  <c r="L1049" i="1" s="1"/>
  <c r="M1049" i="1" s="1"/>
  <c r="N1049" i="1" s="1"/>
  <c r="J1050" i="1"/>
  <c r="B1048" i="1" l="1"/>
  <c r="G1056" i="1"/>
  <c r="H1055" i="1"/>
  <c r="R1056" i="1"/>
  <c r="S1056" i="1"/>
  <c r="Q1055" i="1"/>
  <c r="C1056" i="1" s="1"/>
  <c r="T1055" i="1"/>
  <c r="A1057" i="1"/>
  <c r="D1057" i="1" s="1"/>
  <c r="E1056" i="1"/>
  <c r="F1057" i="1" s="1"/>
  <c r="O1056" i="1"/>
  <c r="P1049" i="1"/>
  <c r="K1050" i="1"/>
  <c r="L1050" i="1" s="1"/>
  <c r="M1050" i="1" s="1"/>
  <c r="N1050" i="1" s="1"/>
  <c r="J1051" i="1"/>
  <c r="B1049" i="1" l="1"/>
  <c r="G1057" i="1"/>
  <c r="H1057" i="1" s="1"/>
  <c r="H1056" i="1"/>
  <c r="Q1056" i="1"/>
  <c r="C1057" i="1" s="1"/>
  <c r="T1056" i="1"/>
  <c r="R1057" i="1"/>
  <c r="A1058" i="1"/>
  <c r="D1058" i="1" s="1"/>
  <c r="E1057" i="1"/>
  <c r="F1058" i="1" s="1"/>
  <c r="O1057" i="1"/>
  <c r="S1057" i="1"/>
  <c r="P1050" i="1"/>
  <c r="K1051" i="1"/>
  <c r="L1051" i="1" s="1"/>
  <c r="M1051" i="1" s="1"/>
  <c r="N1051" i="1" s="1"/>
  <c r="J1052" i="1"/>
  <c r="B1050" i="1" l="1"/>
  <c r="G1058" i="1"/>
  <c r="T1057" i="1"/>
  <c r="Q1057" i="1"/>
  <c r="C1058" i="1" s="1"/>
  <c r="S1058" i="1"/>
  <c r="A1059" i="1"/>
  <c r="D1059" i="1" s="1"/>
  <c r="O1058" i="1"/>
  <c r="E1058" i="1"/>
  <c r="F1059" i="1" s="1"/>
  <c r="R1058" i="1"/>
  <c r="P1051" i="1"/>
  <c r="K1052" i="1"/>
  <c r="L1052" i="1" s="1"/>
  <c r="M1052" i="1" s="1"/>
  <c r="N1052" i="1" s="1"/>
  <c r="J1053" i="1"/>
  <c r="B1051" i="1" l="1"/>
  <c r="G1059" i="1"/>
  <c r="H1059" i="1" s="1"/>
  <c r="H1058" i="1"/>
  <c r="S1059" i="1"/>
  <c r="Q1058" i="1"/>
  <c r="C1059" i="1" s="1"/>
  <c r="T1058" i="1"/>
  <c r="R1059" i="1"/>
  <c r="A1060" i="1"/>
  <c r="D1060" i="1" s="1"/>
  <c r="E1059" i="1"/>
  <c r="F1060" i="1" s="1"/>
  <c r="O1059" i="1"/>
  <c r="P1052" i="1"/>
  <c r="K1053" i="1"/>
  <c r="L1053" i="1" s="1"/>
  <c r="M1053" i="1" s="1"/>
  <c r="N1053" i="1" s="1"/>
  <c r="J1054" i="1"/>
  <c r="B1052" i="1" l="1"/>
  <c r="G1060" i="1"/>
  <c r="E1060" i="1"/>
  <c r="F1061" i="1" s="1"/>
  <c r="O1060" i="1"/>
  <c r="A1061" i="1"/>
  <c r="D1061" i="1" s="1"/>
  <c r="R1060" i="1"/>
  <c r="S1060" i="1"/>
  <c r="Q1059" i="1"/>
  <c r="C1060" i="1" s="1"/>
  <c r="T1059" i="1"/>
  <c r="P1053" i="1"/>
  <c r="K1054" i="1"/>
  <c r="L1054" i="1" s="1"/>
  <c r="M1054" i="1" s="1"/>
  <c r="N1054" i="1" s="1"/>
  <c r="J1055" i="1"/>
  <c r="B1053" i="1" l="1"/>
  <c r="G1061" i="1"/>
  <c r="R1061" i="1"/>
  <c r="H1060" i="1"/>
  <c r="S1061" i="1"/>
  <c r="E1061" i="1"/>
  <c r="F1062" i="1" s="1"/>
  <c r="O1061" i="1"/>
  <c r="A1062" i="1"/>
  <c r="D1062" i="1" s="1"/>
  <c r="Q1060" i="1"/>
  <c r="C1061" i="1" s="1"/>
  <c r="T1060" i="1"/>
  <c r="P1054" i="1"/>
  <c r="K1055" i="1"/>
  <c r="L1055" i="1" s="1"/>
  <c r="M1055" i="1" s="1"/>
  <c r="N1055" i="1" s="1"/>
  <c r="J1056" i="1"/>
  <c r="B1054" i="1" l="1"/>
  <c r="G1062" i="1"/>
  <c r="H1061" i="1"/>
  <c r="Q1061" i="1"/>
  <c r="C1062" i="1" s="1"/>
  <c r="T1061" i="1"/>
  <c r="R1062" i="1"/>
  <c r="A1063" i="1"/>
  <c r="D1063" i="1" s="1"/>
  <c r="E1062" i="1"/>
  <c r="F1063" i="1" s="1"/>
  <c r="O1062" i="1"/>
  <c r="S1062" i="1"/>
  <c r="P1055" i="1"/>
  <c r="K1056" i="1"/>
  <c r="L1056" i="1" s="1"/>
  <c r="M1056" i="1" s="1"/>
  <c r="N1056" i="1" s="1"/>
  <c r="J1057" i="1"/>
  <c r="B1055" i="1" l="1"/>
  <c r="G1063" i="1"/>
  <c r="H1062" i="1"/>
  <c r="S1063" i="1"/>
  <c r="Q1062" i="1"/>
  <c r="C1063" i="1" s="1"/>
  <c r="T1062" i="1"/>
  <c r="R1063" i="1"/>
  <c r="O1063" i="1"/>
  <c r="S1064" i="1" s="1"/>
  <c r="A1064" i="1"/>
  <c r="D1064" i="1" s="1"/>
  <c r="E1063" i="1"/>
  <c r="F1064" i="1" s="1"/>
  <c r="P1056" i="1"/>
  <c r="K1057" i="1"/>
  <c r="L1057" i="1" s="1"/>
  <c r="M1057" i="1" s="1"/>
  <c r="N1057" i="1" s="1"/>
  <c r="J1058" i="1"/>
  <c r="B1056" i="1" l="1"/>
  <c r="G1064" i="1"/>
  <c r="H1063" i="1"/>
  <c r="O1064" i="1"/>
  <c r="A1065" i="1"/>
  <c r="D1065" i="1" s="1"/>
  <c r="E1064" i="1"/>
  <c r="F1065" i="1" s="1"/>
  <c r="R1064" i="1"/>
  <c r="T1063" i="1"/>
  <c r="Q1063" i="1"/>
  <c r="C1064" i="1" s="1"/>
  <c r="P1057" i="1"/>
  <c r="K1058" i="1"/>
  <c r="L1058" i="1" s="1"/>
  <c r="M1058" i="1" s="1"/>
  <c r="N1058" i="1" s="1"/>
  <c r="J1059" i="1"/>
  <c r="B1057" i="1" l="1"/>
  <c r="G1065" i="1"/>
  <c r="H1064" i="1"/>
  <c r="R1065" i="1"/>
  <c r="T1064" i="1"/>
  <c r="Q1064" i="1"/>
  <c r="C1065" i="1" s="1"/>
  <c r="O1065" i="1"/>
  <c r="E1065" i="1"/>
  <c r="F1066" i="1" s="1"/>
  <c r="A1066" i="1"/>
  <c r="D1066" i="1" s="1"/>
  <c r="S1065" i="1"/>
  <c r="P1058" i="1"/>
  <c r="K1059" i="1"/>
  <c r="L1059" i="1" s="1"/>
  <c r="M1059" i="1" s="1"/>
  <c r="N1059" i="1" s="1"/>
  <c r="J1060" i="1"/>
  <c r="B1058" i="1" l="1"/>
  <c r="R1066" i="1"/>
  <c r="G1066" i="1"/>
  <c r="H1066" i="1" s="1"/>
  <c r="H1065" i="1"/>
  <c r="S1066" i="1"/>
  <c r="E1066" i="1"/>
  <c r="F1067" i="1" s="1"/>
  <c r="O1066" i="1"/>
  <c r="S1067" i="1" s="1"/>
  <c r="A1067" i="1"/>
  <c r="D1067" i="1" s="1"/>
  <c r="T1065" i="1"/>
  <c r="Q1065" i="1"/>
  <c r="C1066" i="1" s="1"/>
  <c r="P1059" i="1"/>
  <c r="K1060" i="1"/>
  <c r="L1060" i="1" s="1"/>
  <c r="M1060" i="1" s="1"/>
  <c r="N1060" i="1" s="1"/>
  <c r="J1061" i="1"/>
  <c r="B1059" i="1" l="1"/>
  <c r="G1067" i="1"/>
  <c r="E1067" i="1"/>
  <c r="F1068" i="1" s="1"/>
  <c r="O1067" i="1"/>
  <c r="S1068" i="1" s="1"/>
  <c r="A1068" i="1"/>
  <c r="D1068" i="1" s="1"/>
  <c r="T1066" i="1"/>
  <c r="Q1066" i="1"/>
  <c r="C1067" i="1" s="1"/>
  <c r="R1067" i="1"/>
  <c r="P1060" i="1"/>
  <c r="K1061" i="1"/>
  <c r="L1061" i="1" s="1"/>
  <c r="M1061" i="1" s="1"/>
  <c r="N1061" i="1" s="1"/>
  <c r="J1062" i="1"/>
  <c r="B1060" i="1" l="1"/>
  <c r="G1068" i="1"/>
  <c r="H1067" i="1"/>
  <c r="R1068" i="1"/>
  <c r="Q1067" i="1"/>
  <c r="C1068" i="1" s="1"/>
  <c r="T1067" i="1"/>
  <c r="A1069" i="1"/>
  <c r="D1069" i="1" s="1"/>
  <c r="E1068" i="1"/>
  <c r="F1069" i="1" s="1"/>
  <c r="O1068" i="1"/>
  <c r="P1061" i="1"/>
  <c r="K1062" i="1"/>
  <c r="L1062" i="1" s="1"/>
  <c r="M1062" i="1" s="1"/>
  <c r="N1062" i="1" s="1"/>
  <c r="J1063" i="1"/>
  <c r="B1061" i="1" l="1"/>
  <c r="R1069" i="1"/>
  <c r="G1069" i="1"/>
  <c r="H1068" i="1"/>
  <c r="Q1068" i="1"/>
  <c r="C1069" i="1" s="1"/>
  <c r="T1068" i="1"/>
  <c r="S1069" i="1"/>
  <c r="E1069" i="1"/>
  <c r="F1070" i="1" s="1"/>
  <c r="O1069" i="1"/>
  <c r="A1070" i="1"/>
  <c r="D1070" i="1" s="1"/>
  <c r="P1062" i="1"/>
  <c r="K1063" i="1"/>
  <c r="L1063" i="1" s="1"/>
  <c r="M1063" i="1" s="1"/>
  <c r="N1063" i="1" s="1"/>
  <c r="J1064" i="1"/>
  <c r="B1062" i="1" l="1"/>
  <c r="G1070" i="1"/>
  <c r="H1069" i="1"/>
  <c r="A1071" i="1"/>
  <c r="D1071" i="1" s="1"/>
  <c r="E1070" i="1"/>
  <c r="F1071" i="1" s="1"/>
  <c r="O1070" i="1"/>
  <c r="Q1069" i="1"/>
  <c r="C1070" i="1" s="1"/>
  <c r="S1070" i="1"/>
  <c r="R1070" i="1"/>
  <c r="P1063" i="1"/>
  <c r="K1064" i="1"/>
  <c r="L1064" i="1" s="1"/>
  <c r="M1064" i="1" s="1"/>
  <c r="N1064" i="1" s="1"/>
  <c r="J1065" i="1"/>
  <c r="B1063" i="1" l="1"/>
  <c r="G1071" i="1"/>
  <c r="H1071" i="1" s="1"/>
  <c r="H1070" i="1"/>
  <c r="S1071" i="1"/>
  <c r="R1071" i="1"/>
  <c r="A1072" i="1"/>
  <c r="D1072" i="1" s="1"/>
  <c r="E1071" i="1"/>
  <c r="F1072" i="1" s="1"/>
  <c r="O1071" i="1"/>
  <c r="Q1070" i="1"/>
  <c r="C1071" i="1" s="1"/>
  <c r="T1070" i="1"/>
  <c r="P1064" i="1"/>
  <c r="K1065" i="1"/>
  <c r="L1065" i="1" s="1"/>
  <c r="M1065" i="1" s="1"/>
  <c r="N1065" i="1" s="1"/>
  <c r="J1066" i="1"/>
  <c r="B1064" i="1" l="1"/>
  <c r="G1072" i="1"/>
  <c r="R1072" i="1"/>
  <c r="S1072" i="1"/>
  <c r="T1071" i="1"/>
  <c r="Q1071" i="1"/>
  <c r="C1072" i="1" s="1"/>
  <c r="A1073" i="1"/>
  <c r="D1073" i="1" s="1"/>
  <c r="E1072" i="1"/>
  <c r="F1073" i="1" s="1"/>
  <c r="O1072" i="1"/>
  <c r="P1065" i="1"/>
  <c r="K1066" i="1"/>
  <c r="L1066" i="1" s="1"/>
  <c r="M1066" i="1" s="1"/>
  <c r="N1066" i="1" s="1"/>
  <c r="J1067" i="1"/>
  <c r="B1065" i="1" l="1"/>
  <c r="G1073" i="1"/>
  <c r="H1072" i="1"/>
  <c r="T1072" i="1"/>
  <c r="Q1072" i="1"/>
  <c r="C1073" i="1" s="1"/>
  <c r="S1073" i="1"/>
  <c r="E1073" i="1"/>
  <c r="F1074" i="1" s="1"/>
  <c r="O1073" i="1"/>
  <c r="A1074" i="1"/>
  <c r="D1074" i="1" s="1"/>
  <c r="R1073" i="1"/>
  <c r="P1066" i="1"/>
  <c r="K1067" i="1"/>
  <c r="L1067" i="1" s="1"/>
  <c r="M1067" i="1" s="1"/>
  <c r="N1067" i="1" s="1"/>
  <c r="J1068" i="1"/>
  <c r="B1066" i="1" l="1"/>
  <c r="R1074" i="1"/>
  <c r="G1074" i="1"/>
  <c r="H1074" i="1" s="1"/>
  <c r="H1073" i="1"/>
  <c r="E1074" i="1"/>
  <c r="F1075" i="1" s="1"/>
  <c r="O1074" i="1"/>
  <c r="R1075" i="1" s="1"/>
  <c r="A1075" i="1"/>
  <c r="D1075" i="1" s="1"/>
  <c r="S1074" i="1"/>
  <c r="T1073" i="1"/>
  <c r="Q1073" i="1"/>
  <c r="C1074" i="1" s="1"/>
  <c r="P1067" i="1"/>
  <c r="K1068" i="1"/>
  <c r="L1068" i="1" s="1"/>
  <c r="M1068" i="1" s="1"/>
  <c r="N1068" i="1" s="1"/>
  <c r="J1069" i="1"/>
  <c r="B1067" i="1" l="1"/>
  <c r="G1075" i="1"/>
  <c r="H1075" i="1" s="1"/>
  <c r="S1075" i="1"/>
  <c r="A1076" i="1"/>
  <c r="D1076" i="1" s="1"/>
  <c r="E1075" i="1"/>
  <c r="F1076" i="1" s="1"/>
  <c r="O1075" i="1"/>
  <c r="R1076" i="1" s="1"/>
  <c r="Q1074" i="1"/>
  <c r="C1075" i="1" s="1"/>
  <c r="T1074" i="1"/>
  <c r="P1068" i="1"/>
  <c r="K1069" i="1"/>
  <c r="L1069" i="1" s="1"/>
  <c r="M1069" i="1" s="1"/>
  <c r="N1069" i="1" s="1"/>
  <c r="J1070" i="1"/>
  <c r="B1068" i="1" l="1"/>
  <c r="G1076" i="1"/>
  <c r="Q1075" i="1"/>
  <c r="C1076" i="1" s="1"/>
  <c r="T1075" i="1"/>
  <c r="S1076" i="1"/>
  <c r="O1076" i="1"/>
  <c r="R1077" i="1" s="1"/>
  <c r="A1077" i="1"/>
  <c r="D1077" i="1" s="1"/>
  <c r="E1076" i="1"/>
  <c r="F1077" i="1" s="1"/>
  <c r="P1069" i="1"/>
  <c r="K1070" i="1"/>
  <c r="L1070" i="1" s="1"/>
  <c r="M1070" i="1" s="1"/>
  <c r="N1070" i="1" s="1"/>
  <c r="J1071" i="1"/>
  <c r="T1069" i="1" l="1"/>
  <c r="B1069" i="1"/>
  <c r="G1077" i="1"/>
  <c r="H1077" i="1" s="1"/>
  <c r="H1076" i="1"/>
  <c r="O1077" i="1"/>
  <c r="R1078" i="1" s="1"/>
  <c r="A1078" i="1"/>
  <c r="D1078" i="1" s="1"/>
  <c r="E1077" i="1"/>
  <c r="F1078" i="1" s="1"/>
  <c r="Q1076" i="1"/>
  <c r="C1077" i="1" s="1"/>
  <c r="T1076" i="1"/>
  <c r="S1077" i="1"/>
  <c r="P1070" i="1"/>
  <c r="K1071" i="1"/>
  <c r="L1071" i="1" s="1"/>
  <c r="M1071" i="1" s="1"/>
  <c r="N1071" i="1" s="1"/>
  <c r="J1072" i="1"/>
  <c r="B1070" i="1" l="1"/>
  <c r="G1078" i="1"/>
  <c r="S1078" i="1"/>
  <c r="A1079" i="1"/>
  <c r="D1079" i="1" s="1"/>
  <c r="O1078" i="1"/>
  <c r="E1078" i="1"/>
  <c r="F1079" i="1" s="1"/>
  <c r="Q1077" i="1"/>
  <c r="C1078" i="1" s="1"/>
  <c r="T1077" i="1"/>
  <c r="P1071" i="1"/>
  <c r="K1072" i="1"/>
  <c r="L1072" i="1" s="1"/>
  <c r="M1072" i="1" s="1"/>
  <c r="N1072" i="1" s="1"/>
  <c r="J1073" i="1"/>
  <c r="B1071" i="1" l="1"/>
  <c r="G1079" i="1"/>
  <c r="H1078" i="1"/>
  <c r="Q1078" i="1"/>
  <c r="C1079" i="1" s="1"/>
  <c r="T1078" i="1"/>
  <c r="R1079" i="1"/>
  <c r="S1079" i="1"/>
  <c r="A1080" i="1"/>
  <c r="D1080" i="1" s="1"/>
  <c r="O1079" i="1"/>
  <c r="E1079" i="1"/>
  <c r="F1080" i="1" s="1"/>
  <c r="P1072" i="1"/>
  <c r="K1073" i="1"/>
  <c r="L1073" i="1" s="1"/>
  <c r="M1073" i="1" s="1"/>
  <c r="N1073" i="1" s="1"/>
  <c r="J1074" i="1"/>
  <c r="B1072" i="1" l="1"/>
  <c r="G1080" i="1"/>
  <c r="H1079" i="1"/>
  <c r="S1080" i="1"/>
  <c r="Q1079" i="1"/>
  <c r="C1080" i="1" s="1"/>
  <c r="T1079" i="1"/>
  <c r="R1080" i="1"/>
  <c r="A1081" i="1"/>
  <c r="D1081" i="1" s="1"/>
  <c r="E1080" i="1"/>
  <c r="F1081" i="1" s="1"/>
  <c r="O1080" i="1"/>
  <c r="P1073" i="1"/>
  <c r="K1074" i="1"/>
  <c r="L1074" i="1" s="1"/>
  <c r="M1074" i="1" s="1"/>
  <c r="N1074" i="1" s="1"/>
  <c r="J1075" i="1"/>
  <c r="B1073" i="1" l="1"/>
  <c r="G1081" i="1"/>
  <c r="H1081" i="1" s="1"/>
  <c r="H1080" i="1"/>
  <c r="A1082" i="1"/>
  <c r="D1082" i="1" s="1"/>
  <c r="O1081" i="1"/>
  <c r="E1081" i="1"/>
  <c r="F1082" i="1" s="1"/>
  <c r="Q1080" i="1"/>
  <c r="C1081" i="1" s="1"/>
  <c r="T1080" i="1"/>
  <c r="R1081" i="1"/>
  <c r="S1081" i="1"/>
  <c r="P1074" i="1"/>
  <c r="K1075" i="1"/>
  <c r="L1075" i="1" s="1"/>
  <c r="M1075" i="1" s="1"/>
  <c r="N1075" i="1" s="1"/>
  <c r="J1076" i="1"/>
  <c r="B1074" i="1" l="1"/>
  <c r="S1082" i="1"/>
  <c r="G1082" i="1"/>
  <c r="R1082" i="1"/>
  <c r="O1082" i="1"/>
  <c r="S1083" i="1" s="1"/>
  <c r="A1083" i="1"/>
  <c r="D1083" i="1" s="1"/>
  <c r="E1082" i="1"/>
  <c r="F1083" i="1" s="1"/>
  <c r="Q1081" i="1"/>
  <c r="C1082" i="1" s="1"/>
  <c r="T1081" i="1"/>
  <c r="P1075" i="1"/>
  <c r="K1076" i="1"/>
  <c r="L1076" i="1" s="1"/>
  <c r="M1076" i="1" s="1"/>
  <c r="N1076" i="1" s="1"/>
  <c r="J1077" i="1"/>
  <c r="B1075" i="1" l="1"/>
  <c r="G1083" i="1"/>
  <c r="H1082" i="1"/>
  <c r="R1083" i="1"/>
  <c r="A1084" i="1"/>
  <c r="D1084" i="1" s="1"/>
  <c r="E1083" i="1"/>
  <c r="F1084" i="1" s="1"/>
  <c r="O1083" i="1"/>
  <c r="Q1082" i="1"/>
  <c r="C1083" i="1" s="1"/>
  <c r="T1082" i="1"/>
  <c r="P1076" i="1"/>
  <c r="K1077" i="1"/>
  <c r="L1077" i="1" s="1"/>
  <c r="M1077" i="1" s="1"/>
  <c r="N1077" i="1" s="1"/>
  <c r="J1078" i="1"/>
  <c r="B1076" i="1" l="1"/>
  <c r="R1084" i="1"/>
  <c r="G1084" i="1"/>
  <c r="H1083" i="1"/>
  <c r="A1085" i="1"/>
  <c r="D1085" i="1" s="1"/>
  <c r="E1084" i="1"/>
  <c r="F1085" i="1" s="1"/>
  <c r="O1084" i="1"/>
  <c r="Q1083" i="1"/>
  <c r="C1084" i="1" s="1"/>
  <c r="T1083" i="1"/>
  <c r="S1084" i="1"/>
  <c r="P1077" i="1"/>
  <c r="K1078" i="1"/>
  <c r="L1078" i="1" s="1"/>
  <c r="M1078" i="1" s="1"/>
  <c r="N1078" i="1" s="1"/>
  <c r="J1079" i="1"/>
  <c r="B1077" i="1" l="1"/>
  <c r="G1085" i="1"/>
  <c r="H1085" i="1" s="1"/>
  <c r="H1084" i="1"/>
  <c r="Q1084" i="1"/>
  <c r="C1085" i="1" s="1"/>
  <c r="T1084" i="1"/>
  <c r="S1085" i="1"/>
  <c r="O1085" i="1"/>
  <c r="A1086" i="1"/>
  <c r="D1086" i="1" s="1"/>
  <c r="E1085" i="1"/>
  <c r="F1086" i="1" s="1"/>
  <c r="R1085" i="1"/>
  <c r="P1078" i="1"/>
  <c r="K1079" i="1"/>
  <c r="L1079" i="1" s="1"/>
  <c r="M1079" i="1" s="1"/>
  <c r="N1079" i="1" s="1"/>
  <c r="J1080" i="1"/>
  <c r="B1078" i="1" l="1"/>
  <c r="G1086" i="1"/>
  <c r="R1086" i="1"/>
  <c r="Q1085" i="1"/>
  <c r="C1086" i="1" s="1"/>
  <c r="T1085" i="1"/>
  <c r="S1086" i="1"/>
  <c r="E1086" i="1"/>
  <c r="F1087" i="1" s="1"/>
  <c r="A1087" i="1"/>
  <c r="D1087" i="1" s="1"/>
  <c r="O1086" i="1"/>
  <c r="P1079" i="1"/>
  <c r="K1080" i="1"/>
  <c r="L1080" i="1" s="1"/>
  <c r="M1080" i="1" s="1"/>
  <c r="N1080" i="1" s="1"/>
  <c r="J1081" i="1"/>
  <c r="R1087" i="1" l="1"/>
  <c r="B1079" i="1"/>
  <c r="G1087" i="1"/>
  <c r="H1086" i="1"/>
  <c r="E1087" i="1"/>
  <c r="F1088" i="1" s="1"/>
  <c r="O1087" i="1"/>
  <c r="A1088" i="1"/>
  <c r="D1088" i="1" s="1"/>
  <c r="S1087" i="1"/>
  <c r="T1086" i="1"/>
  <c r="Q1086" i="1"/>
  <c r="C1087" i="1" s="1"/>
  <c r="P1080" i="1"/>
  <c r="K1081" i="1"/>
  <c r="L1081" i="1" s="1"/>
  <c r="M1081" i="1" s="1"/>
  <c r="N1081" i="1" s="1"/>
  <c r="J1082" i="1"/>
  <c r="B1080" i="1" l="1"/>
  <c r="G1088" i="1"/>
  <c r="H1088" i="1" s="1"/>
  <c r="H1087" i="1"/>
  <c r="S1088" i="1"/>
  <c r="O1088" i="1"/>
  <c r="A1089" i="1"/>
  <c r="D1089" i="1" s="1"/>
  <c r="E1088" i="1"/>
  <c r="F1089" i="1" s="1"/>
  <c r="T1087" i="1"/>
  <c r="Q1087" i="1"/>
  <c r="C1088" i="1" s="1"/>
  <c r="R1088" i="1"/>
  <c r="P1081" i="1"/>
  <c r="K1082" i="1"/>
  <c r="L1082" i="1" s="1"/>
  <c r="M1082" i="1" s="1"/>
  <c r="N1082" i="1" s="1"/>
  <c r="J1083" i="1"/>
  <c r="B1081" i="1" l="1"/>
  <c r="R1089" i="1"/>
  <c r="G1089" i="1"/>
  <c r="O1089" i="1"/>
  <c r="R1090" i="1" s="1"/>
  <c r="A1090" i="1"/>
  <c r="D1090" i="1" s="1"/>
  <c r="E1089" i="1"/>
  <c r="F1090" i="1" s="1"/>
  <c r="S1089" i="1"/>
  <c r="T1088" i="1"/>
  <c r="Q1088" i="1"/>
  <c r="C1089" i="1" s="1"/>
  <c r="P1082" i="1"/>
  <c r="K1083" i="1"/>
  <c r="L1083" i="1" s="1"/>
  <c r="M1083" i="1" s="1"/>
  <c r="N1083" i="1" s="1"/>
  <c r="J1084" i="1"/>
  <c r="B1082" i="1" l="1"/>
  <c r="G1090" i="1"/>
  <c r="H1089" i="1"/>
  <c r="S1090" i="1"/>
  <c r="E1090" i="1"/>
  <c r="F1091" i="1" s="1"/>
  <c r="O1090" i="1"/>
  <c r="R1091" i="1" s="1"/>
  <c r="A1091" i="1"/>
  <c r="D1091" i="1" s="1"/>
  <c r="Q1089" i="1"/>
  <c r="C1090" i="1" s="1"/>
  <c r="T1089" i="1"/>
  <c r="P1083" i="1"/>
  <c r="K1084" i="1"/>
  <c r="L1084" i="1" s="1"/>
  <c r="M1084" i="1" s="1"/>
  <c r="N1084" i="1" s="1"/>
  <c r="J1085" i="1"/>
  <c r="B1083" i="1" l="1"/>
  <c r="G1091" i="1"/>
  <c r="H1091" i="1" s="1"/>
  <c r="H1090" i="1"/>
  <c r="A1092" i="1"/>
  <c r="D1092" i="1" s="1"/>
  <c r="E1091" i="1"/>
  <c r="F1092" i="1" s="1"/>
  <c r="O1091" i="1"/>
  <c r="S1091" i="1"/>
  <c r="T1090" i="1"/>
  <c r="Q1090" i="1"/>
  <c r="C1091" i="1" s="1"/>
  <c r="P1084" i="1"/>
  <c r="K1085" i="1"/>
  <c r="L1085" i="1" s="1"/>
  <c r="M1085" i="1" s="1"/>
  <c r="N1085" i="1" s="1"/>
  <c r="J1086" i="1"/>
  <c r="B1084" i="1" l="1"/>
  <c r="G1092" i="1"/>
  <c r="T1091" i="1"/>
  <c r="Q1091" i="1"/>
  <c r="C1092" i="1" s="1"/>
  <c r="S1092" i="1"/>
  <c r="A1093" i="1"/>
  <c r="D1093" i="1" s="1"/>
  <c r="E1092" i="1"/>
  <c r="F1093" i="1" s="1"/>
  <c r="O1092" i="1"/>
  <c r="R1092" i="1"/>
  <c r="P1085" i="1"/>
  <c r="K1086" i="1"/>
  <c r="L1086" i="1" s="1"/>
  <c r="M1086" i="1" s="1"/>
  <c r="N1086" i="1" s="1"/>
  <c r="J1087" i="1"/>
  <c r="B1085" i="1" l="1"/>
  <c r="G1093" i="1"/>
  <c r="H1092" i="1"/>
  <c r="A1094" i="1"/>
  <c r="D1094" i="1" s="1"/>
  <c r="E1093" i="1"/>
  <c r="F1094" i="1" s="1"/>
  <c r="O1093" i="1"/>
  <c r="S1093" i="1"/>
  <c r="Q1092" i="1"/>
  <c r="C1093" i="1" s="1"/>
  <c r="T1092" i="1"/>
  <c r="R1093" i="1"/>
  <c r="P1086" i="1"/>
  <c r="K1087" i="1"/>
  <c r="L1087" i="1" s="1"/>
  <c r="M1087" i="1" s="1"/>
  <c r="N1087" i="1" s="1"/>
  <c r="J1088" i="1"/>
  <c r="B1086" i="1" l="1"/>
  <c r="G1094" i="1"/>
  <c r="H1094" i="1" s="1"/>
  <c r="H1093" i="1"/>
  <c r="R1094" i="1"/>
  <c r="S1094" i="1"/>
  <c r="E1094" i="1"/>
  <c r="F1095" i="1" s="1"/>
  <c r="O1094" i="1"/>
  <c r="A1095" i="1"/>
  <c r="D1095" i="1" s="1"/>
  <c r="T1093" i="1"/>
  <c r="Q1093" i="1"/>
  <c r="C1094" i="1" s="1"/>
  <c r="P1087" i="1"/>
  <c r="K1088" i="1"/>
  <c r="L1088" i="1" s="1"/>
  <c r="M1088" i="1" s="1"/>
  <c r="N1088" i="1" s="1"/>
  <c r="J1089" i="1"/>
  <c r="B1087" i="1" l="1"/>
  <c r="G1095" i="1"/>
  <c r="R1095" i="1"/>
  <c r="S1095" i="1"/>
  <c r="A1096" i="1"/>
  <c r="D1096" i="1" s="1"/>
  <c r="E1095" i="1"/>
  <c r="F1096" i="1" s="1"/>
  <c r="O1095" i="1"/>
  <c r="R1096" i="1" s="1"/>
  <c r="T1094" i="1"/>
  <c r="Q1094" i="1"/>
  <c r="C1095" i="1" s="1"/>
  <c r="P1088" i="1"/>
  <c r="K1089" i="1"/>
  <c r="L1089" i="1" s="1"/>
  <c r="M1089" i="1" s="1"/>
  <c r="N1089" i="1" s="1"/>
  <c r="J1090" i="1"/>
  <c r="B1088" i="1" l="1"/>
  <c r="G1096" i="1"/>
  <c r="H1095" i="1"/>
  <c r="S1096" i="1"/>
  <c r="E1096" i="1"/>
  <c r="F1097" i="1" s="1"/>
  <c r="O1096" i="1"/>
  <c r="A1097" i="1"/>
  <c r="D1097" i="1" s="1"/>
  <c r="T1095" i="1"/>
  <c r="Q1095" i="1"/>
  <c r="C1096" i="1" s="1"/>
  <c r="P1089" i="1"/>
  <c r="K1090" i="1"/>
  <c r="L1090" i="1" s="1"/>
  <c r="M1090" i="1" s="1"/>
  <c r="N1090" i="1" s="1"/>
  <c r="J1091" i="1"/>
  <c r="B1089" i="1" l="1"/>
  <c r="G1097" i="1"/>
  <c r="H1096" i="1"/>
  <c r="E1097" i="1"/>
  <c r="F1098" i="1" s="1"/>
  <c r="O1097" i="1"/>
  <c r="A1098" i="1"/>
  <c r="D1098" i="1" s="1"/>
  <c r="S1097" i="1"/>
  <c r="T1096" i="1"/>
  <c r="Q1096" i="1"/>
  <c r="C1097" i="1" s="1"/>
  <c r="R1097" i="1"/>
  <c r="P1090" i="1"/>
  <c r="K1091" i="1"/>
  <c r="L1091" i="1" s="1"/>
  <c r="M1091" i="1" s="1"/>
  <c r="N1091" i="1" s="1"/>
  <c r="J1092" i="1"/>
  <c r="B1090" i="1" l="1"/>
  <c r="G1098" i="1"/>
  <c r="H1097" i="1"/>
  <c r="R1098" i="1"/>
  <c r="S1098" i="1"/>
  <c r="O1098" i="1"/>
  <c r="A1099" i="1"/>
  <c r="D1099" i="1" s="1"/>
  <c r="E1098" i="1"/>
  <c r="F1099" i="1" s="1"/>
  <c r="T1097" i="1"/>
  <c r="Q1097" i="1"/>
  <c r="C1098" i="1" s="1"/>
  <c r="P1091" i="1"/>
  <c r="K1092" i="1"/>
  <c r="L1092" i="1" s="1"/>
  <c r="M1092" i="1" s="1"/>
  <c r="N1092" i="1" s="1"/>
  <c r="J1093" i="1"/>
  <c r="B1091" i="1" l="1"/>
  <c r="S1099" i="1"/>
  <c r="G1099" i="1"/>
  <c r="H1099" i="1" s="1"/>
  <c r="H1098" i="1"/>
  <c r="R1099" i="1"/>
  <c r="A1100" i="1"/>
  <c r="D1100" i="1" s="1"/>
  <c r="E1099" i="1"/>
  <c r="F1100" i="1" s="1"/>
  <c r="O1099" i="1"/>
  <c r="S1100" i="1" s="1"/>
  <c r="Q1098" i="1"/>
  <c r="C1099" i="1" s="1"/>
  <c r="T1098" i="1"/>
  <c r="P1092" i="1"/>
  <c r="K1093" i="1"/>
  <c r="L1093" i="1" s="1"/>
  <c r="M1093" i="1" s="1"/>
  <c r="N1093" i="1" s="1"/>
  <c r="J1094" i="1"/>
  <c r="B1092" i="1" l="1"/>
  <c r="G1100" i="1"/>
  <c r="T1099" i="1"/>
  <c r="Q1099" i="1"/>
  <c r="C1100" i="1" s="1"/>
  <c r="E1100" i="1"/>
  <c r="F1101" i="1" s="1"/>
  <c r="O1100" i="1"/>
  <c r="A1101" i="1"/>
  <c r="D1101" i="1" s="1"/>
  <c r="R1100" i="1"/>
  <c r="P1093" i="1"/>
  <c r="K1094" i="1"/>
  <c r="L1094" i="1" s="1"/>
  <c r="M1094" i="1" s="1"/>
  <c r="N1094" i="1" s="1"/>
  <c r="J1095" i="1"/>
  <c r="B1093" i="1" l="1"/>
  <c r="G1101" i="1"/>
  <c r="H1101" i="1" s="1"/>
  <c r="H1100" i="1"/>
  <c r="Q1100" i="1"/>
  <c r="C1101" i="1" s="1"/>
  <c r="R1101" i="1"/>
  <c r="A1102" i="1"/>
  <c r="D1102" i="1" s="1"/>
  <c r="E1101" i="1"/>
  <c r="F1102" i="1" s="1"/>
  <c r="O1101" i="1"/>
  <c r="S1101" i="1"/>
  <c r="P1094" i="1"/>
  <c r="K1095" i="1"/>
  <c r="L1095" i="1" s="1"/>
  <c r="M1095" i="1" s="1"/>
  <c r="N1095" i="1" s="1"/>
  <c r="J1096" i="1"/>
  <c r="B1094" i="1" l="1"/>
  <c r="G1102" i="1"/>
  <c r="R1102" i="1"/>
  <c r="T1101" i="1"/>
  <c r="Q1101" i="1"/>
  <c r="C1102" i="1" s="1"/>
  <c r="S1102" i="1"/>
  <c r="A1103" i="1"/>
  <c r="D1103" i="1" s="1"/>
  <c r="E1102" i="1"/>
  <c r="F1103" i="1" s="1"/>
  <c r="O1102" i="1"/>
  <c r="P1095" i="1"/>
  <c r="K1096" i="1"/>
  <c r="L1096" i="1" s="1"/>
  <c r="M1096" i="1" s="1"/>
  <c r="N1096" i="1" s="1"/>
  <c r="J1097" i="1"/>
  <c r="B1095" i="1" l="1"/>
  <c r="G1103" i="1"/>
  <c r="H1103" i="1" s="1"/>
  <c r="H1102" i="1"/>
  <c r="A1104" i="1"/>
  <c r="D1104" i="1" s="1"/>
  <c r="E1103" i="1"/>
  <c r="F1104" i="1" s="1"/>
  <c r="O1103" i="1"/>
  <c r="S1103" i="1"/>
  <c r="T1102" i="1"/>
  <c r="Q1102" i="1"/>
  <c r="C1103" i="1" s="1"/>
  <c r="R1103" i="1"/>
  <c r="P1096" i="1"/>
  <c r="K1097" i="1"/>
  <c r="L1097" i="1" s="1"/>
  <c r="M1097" i="1" s="1"/>
  <c r="N1097" i="1" s="1"/>
  <c r="J1098" i="1"/>
  <c r="B1096" i="1" l="1"/>
  <c r="G1104" i="1"/>
  <c r="R1104" i="1"/>
  <c r="S1104" i="1"/>
  <c r="A1105" i="1"/>
  <c r="D1105" i="1" s="1"/>
  <c r="E1104" i="1"/>
  <c r="F1105" i="1" s="1"/>
  <c r="O1104" i="1"/>
  <c r="T1103" i="1"/>
  <c r="Q1103" i="1"/>
  <c r="C1104" i="1" s="1"/>
  <c r="P1097" i="1"/>
  <c r="K1098" i="1"/>
  <c r="L1098" i="1" s="1"/>
  <c r="M1098" i="1" s="1"/>
  <c r="N1098" i="1" s="1"/>
  <c r="J1099" i="1"/>
  <c r="B1097" i="1" l="1"/>
  <c r="G1105" i="1"/>
  <c r="H1104" i="1"/>
  <c r="R1105" i="1"/>
  <c r="A1106" i="1"/>
  <c r="D1106" i="1" s="1"/>
  <c r="E1105" i="1"/>
  <c r="F1106" i="1" s="1"/>
  <c r="O1105" i="1"/>
  <c r="T1104" i="1"/>
  <c r="Q1104" i="1"/>
  <c r="C1105" i="1" s="1"/>
  <c r="S1105" i="1"/>
  <c r="P1098" i="1"/>
  <c r="K1099" i="1"/>
  <c r="L1099" i="1" s="1"/>
  <c r="M1099" i="1" s="1"/>
  <c r="N1099" i="1" s="1"/>
  <c r="J1100" i="1"/>
  <c r="B1098" i="1" l="1"/>
  <c r="G1106" i="1"/>
  <c r="S1106" i="1"/>
  <c r="H1105" i="1"/>
  <c r="A1107" i="1"/>
  <c r="D1107" i="1" s="1"/>
  <c r="E1106" i="1"/>
  <c r="F1107" i="1" s="1"/>
  <c r="O1106" i="1"/>
  <c r="S1107" i="1" s="1"/>
  <c r="T1105" i="1"/>
  <c r="Q1105" i="1"/>
  <c r="C1106" i="1" s="1"/>
  <c r="R1106" i="1"/>
  <c r="P1099" i="1"/>
  <c r="K1100" i="1"/>
  <c r="L1100" i="1" s="1"/>
  <c r="M1100" i="1" s="1"/>
  <c r="N1100" i="1" s="1"/>
  <c r="J1101" i="1"/>
  <c r="B1099" i="1" l="1"/>
  <c r="G1107" i="1"/>
  <c r="H1106" i="1"/>
  <c r="R1107" i="1"/>
  <c r="A1108" i="1"/>
  <c r="E1107" i="1"/>
  <c r="F1108" i="1" s="1"/>
  <c r="O1107" i="1"/>
  <c r="Q1106" i="1"/>
  <c r="C1107" i="1" s="1"/>
  <c r="T1106" i="1"/>
  <c r="P1100" i="1"/>
  <c r="K1101" i="1"/>
  <c r="L1101" i="1" s="1"/>
  <c r="M1101" i="1" s="1"/>
  <c r="N1101" i="1" s="1"/>
  <c r="J1102" i="1"/>
  <c r="A1109" i="1" l="1"/>
  <c r="D1109" i="1" s="1"/>
  <c r="E1109" i="1" s="1"/>
  <c r="D1108" i="1"/>
  <c r="E1108" i="1" s="1"/>
  <c r="F1109" i="1" s="1"/>
  <c r="B1100" i="1"/>
  <c r="G1108" i="1"/>
  <c r="H1108" i="1" s="1"/>
  <c r="H1107" i="1"/>
  <c r="T1100" i="1"/>
  <c r="A1110" i="1"/>
  <c r="D1110" i="1" s="1"/>
  <c r="O1109" i="1"/>
  <c r="Q1107" i="1"/>
  <c r="C1108" i="1" s="1"/>
  <c r="T1107" i="1"/>
  <c r="O1108" i="1"/>
  <c r="R1108" i="1"/>
  <c r="S1108" i="1"/>
  <c r="P1101" i="1"/>
  <c r="K1102" i="1"/>
  <c r="L1102" i="1" s="1"/>
  <c r="M1102" i="1" s="1"/>
  <c r="N1102" i="1" s="1"/>
  <c r="J1103" i="1"/>
  <c r="B1101" i="1" l="1"/>
  <c r="F1110" i="1"/>
  <c r="G1109" i="1"/>
  <c r="G1110" i="1" s="1"/>
  <c r="Q1109" i="1"/>
  <c r="A1111" i="1"/>
  <c r="D1111" i="1" s="1"/>
  <c r="E1110" i="1"/>
  <c r="F1111" i="1" s="1"/>
  <c r="O1110" i="1"/>
  <c r="Q1108" i="1"/>
  <c r="R1109" i="1"/>
  <c r="S1109" i="1"/>
  <c r="P1102" i="1"/>
  <c r="K1103" i="1"/>
  <c r="L1103" i="1" s="1"/>
  <c r="J1104" i="1"/>
  <c r="B1102" i="1" l="1"/>
  <c r="H1109" i="1"/>
  <c r="C1109" i="1"/>
  <c r="C1110" i="1" s="1"/>
  <c r="G1111" i="1"/>
  <c r="H1110" i="1"/>
  <c r="Q1110" i="1"/>
  <c r="T1110" i="1"/>
  <c r="A1112" i="1"/>
  <c r="D1112" i="1" s="1"/>
  <c r="E1111" i="1"/>
  <c r="F1112" i="1" s="1"/>
  <c r="O1111" i="1"/>
  <c r="S1110" i="1"/>
  <c r="R1110" i="1"/>
  <c r="M1103" i="1"/>
  <c r="K1104" i="1"/>
  <c r="L1104" i="1" s="1"/>
  <c r="J1105" i="1"/>
  <c r="G1112" i="1" l="1"/>
  <c r="H1112" i="1" s="1"/>
  <c r="H1111" i="1"/>
  <c r="Q1111" i="1"/>
  <c r="T1111" i="1"/>
  <c r="A1113" i="1"/>
  <c r="D1113" i="1" s="1"/>
  <c r="E1112" i="1"/>
  <c r="F1113" i="1" s="1"/>
  <c r="O1112" i="1"/>
  <c r="C1111" i="1"/>
  <c r="S1111" i="1"/>
  <c r="R1111" i="1"/>
  <c r="M1104" i="1"/>
  <c r="N1103" i="1"/>
  <c r="K1105" i="1"/>
  <c r="L1105" i="1" s="1"/>
  <c r="J1106" i="1"/>
  <c r="G1113" i="1" l="1"/>
  <c r="H1113" i="1" s="1"/>
  <c r="Q1112" i="1"/>
  <c r="T1112" i="1"/>
  <c r="A1114" i="1"/>
  <c r="D1114" i="1" s="1"/>
  <c r="E1113" i="1"/>
  <c r="F1114" i="1" s="1"/>
  <c r="O1113" i="1"/>
  <c r="S1112" i="1"/>
  <c r="R1112" i="1"/>
  <c r="C1112" i="1"/>
  <c r="P1103" i="1"/>
  <c r="M1105" i="1"/>
  <c r="N1104" i="1"/>
  <c r="K1106" i="1"/>
  <c r="L1106" i="1" s="1"/>
  <c r="J1107" i="1"/>
  <c r="B1103" i="1" l="1"/>
  <c r="G1114" i="1"/>
  <c r="H1114" i="1" s="1"/>
  <c r="T1113" i="1"/>
  <c r="Q1113" i="1"/>
  <c r="A1115" i="1"/>
  <c r="D1115" i="1" s="1"/>
  <c r="E1114" i="1"/>
  <c r="F1115" i="1" s="1"/>
  <c r="O1114" i="1"/>
  <c r="C1113" i="1"/>
  <c r="S1113" i="1"/>
  <c r="R1113" i="1"/>
  <c r="N1105" i="1"/>
  <c r="M1106" i="1"/>
  <c r="P1104" i="1"/>
  <c r="K1107" i="1"/>
  <c r="L1107" i="1" s="1"/>
  <c r="J1108" i="1"/>
  <c r="J1109" i="1" s="1"/>
  <c r="B1104" i="1" l="1"/>
  <c r="G1115" i="1"/>
  <c r="H1115" i="1" s="1"/>
  <c r="T1114" i="1"/>
  <c r="Q1114" i="1"/>
  <c r="E1115" i="1"/>
  <c r="F1116" i="1" s="1"/>
  <c r="A1116" i="1"/>
  <c r="D1116" i="1" s="1"/>
  <c r="O1115" i="1"/>
  <c r="R1114" i="1"/>
  <c r="C1114" i="1"/>
  <c r="J1110" i="1"/>
  <c r="K1109" i="1"/>
  <c r="S1114" i="1"/>
  <c r="N1106" i="1"/>
  <c r="M1107" i="1"/>
  <c r="P1105" i="1"/>
  <c r="K1108" i="1"/>
  <c r="L1108" i="1" s="1"/>
  <c r="B1105" i="1" l="1"/>
  <c r="G1116" i="1"/>
  <c r="H1116" i="1" s="1"/>
  <c r="A1117" i="1"/>
  <c r="D1117" i="1" s="1"/>
  <c r="E1116" i="1"/>
  <c r="F1117" i="1" s="1"/>
  <c r="O1116" i="1"/>
  <c r="T1115" i="1"/>
  <c r="Q1115" i="1"/>
  <c r="L1109" i="1"/>
  <c r="R1115" i="1"/>
  <c r="K1110" i="1"/>
  <c r="L1110" i="1" s="1"/>
  <c r="J1111" i="1"/>
  <c r="S1115" i="1"/>
  <c r="C1115" i="1"/>
  <c r="M1108" i="1"/>
  <c r="N1107" i="1"/>
  <c r="P1106" i="1"/>
  <c r="B1106" i="1" l="1"/>
  <c r="G1117" i="1"/>
  <c r="H1117" i="1" s="1"/>
  <c r="T1116" i="1"/>
  <c r="Q1116" i="1"/>
  <c r="E1117" i="1"/>
  <c r="F1118" i="1" s="1"/>
  <c r="A1118" i="1"/>
  <c r="D1118" i="1" s="1"/>
  <c r="O1117" i="1"/>
  <c r="R1116" i="1"/>
  <c r="S1116" i="1"/>
  <c r="C1116" i="1"/>
  <c r="K1111" i="1"/>
  <c r="L1111" i="1" s="1"/>
  <c r="J1112" i="1"/>
  <c r="M1110" i="1"/>
  <c r="M1109" i="1"/>
  <c r="P1107" i="1"/>
  <c r="N1108" i="1"/>
  <c r="B1107" i="1" l="1"/>
  <c r="G1118" i="1"/>
  <c r="H1118" i="1" s="1"/>
  <c r="E1118" i="1"/>
  <c r="F1119" i="1" s="1"/>
  <c r="O1118" i="1"/>
  <c r="A1119" i="1"/>
  <c r="D1119" i="1" s="1"/>
  <c r="Q1117" i="1"/>
  <c r="T1117" i="1"/>
  <c r="C1117" i="1"/>
  <c r="R1117" i="1"/>
  <c r="M1111" i="1"/>
  <c r="N1110" i="1"/>
  <c r="N1109" i="1"/>
  <c r="K1112" i="1"/>
  <c r="L1112" i="1" s="1"/>
  <c r="J1113" i="1"/>
  <c r="S1117" i="1"/>
  <c r="P1108" i="1"/>
  <c r="B1108" i="1" l="1"/>
  <c r="G1119" i="1"/>
  <c r="H1119" i="1" s="1"/>
  <c r="T1118" i="1"/>
  <c r="Q1118" i="1"/>
  <c r="O1119" i="1"/>
  <c r="E1119" i="1"/>
  <c r="F1120" i="1" s="1"/>
  <c r="A1120" i="1"/>
  <c r="D1120" i="1" s="1"/>
  <c r="M1112" i="1"/>
  <c r="R1118" i="1"/>
  <c r="P1109" i="1"/>
  <c r="S1118" i="1"/>
  <c r="C1118" i="1"/>
  <c r="K1113" i="1"/>
  <c r="L1113" i="1" s="1"/>
  <c r="J1114" i="1"/>
  <c r="P1110" i="1"/>
  <c r="N1111" i="1"/>
  <c r="T1108" i="1"/>
  <c r="B1110" i="1" l="1"/>
  <c r="T1109" i="1"/>
  <c r="B1109" i="1"/>
  <c r="G1120" i="1"/>
  <c r="H1120" i="1" s="1"/>
  <c r="T1119" i="1"/>
  <c r="Q1119" i="1"/>
  <c r="O1120" i="1"/>
  <c r="E1120" i="1"/>
  <c r="F1121" i="1" s="1"/>
  <c r="A1121" i="1"/>
  <c r="D1121" i="1" s="1"/>
  <c r="M1113" i="1"/>
  <c r="S1119" i="1"/>
  <c r="R1119" i="1"/>
  <c r="C1119" i="1"/>
  <c r="P1111" i="1"/>
  <c r="K1114" i="1"/>
  <c r="L1114" i="1" s="1"/>
  <c r="J1115" i="1"/>
  <c r="N1112" i="1"/>
  <c r="B1111" i="1" l="1"/>
  <c r="G1121" i="1"/>
  <c r="H1121" i="1" s="1"/>
  <c r="A1122" i="1"/>
  <c r="D1122" i="1" s="1"/>
  <c r="O1121" i="1"/>
  <c r="E1121" i="1"/>
  <c r="F1122" i="1" s="1"/>
  <c r="T1120" i="1"/>
  <c r="Q1120" i="1"/>
  <c r="M1114" i="1"/>
  <c r="S1120" i="1"/>
  <c r="P1112" i="1"/>
  <c r="R1120" i="1"/>
  <c r="K1115" i="1"/>
  <c r="L1115" i="1" s="1"/>
  <c r="J1116" i="1"/>
  <c r="C1120" i="1"/>
  <c r="N1113" i="1"/>
  <c r="B1112" i="1" l="1"/>
  <c r="G1122" i="1"/>
  <c r="H1122" i="1" s="1"/>
  <c r="Q1121" i="1"/>
  <c r="T1121" i="1"/>
  <c r="E1122" i="1"/>
  <c r="F1123" i="1" s="1"/>
  <c r="O1122" i="1"/>
  <c r="A1123" i="1"/>
  <c r="D1123" i="1" s="1"/>
  <c r="R1121" i="1"/>
  <c r="S1121" i="1"/>
  <c r="P1113" i="1"/>
  <c r="K1116" i="1"/>
  <c r="L1116" i="1" s="1"/>
  <c r="J1117" i="1"/>
  <c r="M1115" i="1"/>
  <c r="C1121" i="1"/>
  <c r="N1114" i="1"/>
  <c r="B1113" i="1" l="1"/>
  <c r="G1123" i="1"/>
  <c r="H1123" i="1" s="1"/>
  <c r="Q1122" i="1"/>
  <c r="T1122" i="1"/>
  <c r="A1124" i="1"/>
  <c r="D1124" i="1" s="1"/>
  <c r="O1123" i="1"/>
  <c r="E1123" i="1"/>
  <c r="F1124" i="1" s="1"/>
  <c r="C1122" i="1"/>
  <c r="K1117" i="1"/>
  <c r="L1117" i="1" s="1"/>
  <c r="J1118" i="1"/>
  <c r="S1122" i="1"/>
  <c r="M1116" i="1"/>
  <c r="P1114" i="1"/>
  <c r="R1122" i="1"/>
  <c r="N1115" i="1"/>
  <c r="B1114" i="1" l="1"/>
  <c r="G1124" i="1"/>
  <c r="H1124" i="1" s="1"/>
  <c r="T1123" i="1"/>
  <c r="Q1123" i="1"/>
  <c r="A1125" i="1"/>
  <c r="D1125" i="1" s="1"/>
  <c r="E1124" i="1"/>
  <c r="F1125" i="1" s="1"/>
  <c r="O1124" i="1"/>
  <c r="M1117" i="1"/>
  <c r="P1115" i="1"/>
  <c r="S1123" i="1"/>
  <c r="C1123" i="1"/>
  <c r="N1116" i="1"/>
  <c r="R1123" i="1"/>
  <c r="K1118" i="1"/>
  <c r="L1118" i="1" s="1"/>
  <c r="J1119" i="1"/>
  <c r="B1115" i="1" l="1"/>
  <c r="G1125" i="1"/>
  <c r="H1125" i="1" s="1"/>
  <c r="T1124" i="1"/>
  <c r="Q1124" i="1"/>
  <c r="E1125" i="1"/>
  <c r="F1126" i="1" s="1"/>
  <c r="O1125" i="1"/>
  <c r="A1126" i="1"/>
  <c r="D1126" i="1" s="1"/>
  <c r="C1124" i="1"/>
  <c r="K1119" i="1"/>
  <c r="L1119" i="1" s="1"/>
  <c r="J1120" i="1"/>
  <c r="M1118" i="1"/>
  <c r="P1116" i="1"/>
  <c r="S1124" i="1"/>
  <c r="R1124" i="1"/>
  <c r="N1117" i="1"/>
  <c r="B1116" i="1" l="1"/>
  <c r="G1126" i="1"/>
  <c r="H1126" i="1" s="1"/>
  <c r="E1126" i="1"/>
  <c r="F1127" i="1" s="1"/>
  <c r="A1127" i="1"/>
  <c r="D1127" i="1" s="1"/>
  <c r="O1126" i="1"/>
  <c r="Q1125" i="1"/>
  <c r="T1125" i="1"/>
  <c r="M1119" i="1"/>
  <c r="P1117" i="1"/>
  <c r="S1125" i="1"/>
  <c r="C1125" i="1"/>
  <c r="N1118" i="1"/>
  <c r="R1125" i="1"/>
  <c r="K1120" i="1"/>
  <c r="L1120" i="1" s="1"/>
  <c r="J1121" i="1"/>
  <c r="B1117" i="1" l="1"/>
  <c r="G1127" i="1"/>
  <c r="H1127" i="1" s="1"/>
  <c r="Q1126" i="1"/>
  <c r="T1126" i="1"/>
  <c r="E1127" i="1"/>
  <c r="F1128" i="1" s="1"/>
  <c r="O1127" i="1"/>
  <c r="A1128" i="1"/>
  <c r="D1128" i="1" s="1"/>
  <c r="C1126" i="1"/>
  <c r="K1121" i="1"/>
  <c r="L1121" i="1" s="1"/>
  <c r="J1122" i="1"/>
  <c r="M1120" i="1"/>
  <c r="P1118" i="1"/>
  <c r="S1126" i="1"/>
  <c r="R1126" i="1"/>
  <c r="N1119" i="1"/>
  <c r="G1128" i="1" l="1"/>
  <c r="H1128" i="1" s="1"/>
  <c r="B1118" i="1"/>
  <c r="E1128" i="1"/>
  <c r="F1129" i="1" s="1"/>
  <c r="O1128" i="1"/>
  <c r="A1129" i="1"/>
  <c r="D1129" i="1" s="1"/>
  <c r="Q1127" i="1"/>
  <c r="T1127" i="1"/>
  <c r="M1121" i="1"/>
  <c r="P1119" i="1"/>
  <c r="S1127" i="1"/>
  <c r="C1127" i="1"/>
  <c r="N1120" i="1"/>
  <c r="R1127" i="1"/>
  <c r="K1122" i="1"/>
  <c r="L1122" i="1" s="1"/>
  <c r="J1123" i="1"/>
  <c r="G1129" i="1" l="1"/>
  <c r="H1129" i="1" s="1"/>
  <c r="B1119" i="1"/>
  <c r="E1129" i="1"/>
  <c r="F1130" i="1" s="1"/>
  <c r="A1130" i="1"/>
  <c r="D1130" i="1" s="1"/>
  <c r="O1129" i="1"/>
  <c r="T1128" i="1"/>
  <c r="Q1128" i="1"/>
  <c r="C1128" i="1"/>
  <c r="K1123" i="1"/>
  <c r="L1123" i="1" s="1"/>
  <c r="J1124" i="1"/>
  <c r="M1122" i="1"/>
  <c r="P1120" i="1"/>
  <c r="S1128" i="1"/>
  <c r="R1128" i="1"/>
  <c r="N1121" i="1"/>
  <c r="G1130" i="1" l="1"/>
  <c r="H1130" i="1" s="1"/>
  <c r="B1120" i="1"/>
  <c r="Q1129" i="1"/>
  <c r="T1129" i="1"/>
  <c r="O1130" i="1"/>
  <c r="A1131" i="1"/>
  <c r="D1131" i="1" s="1"/>
  <c r="E1130" i="1"/>
  <c r="F1131" i="1" s="1"/>
  <c r="M1123" i="1"/>
  <c r="P1121" i="1"/>
  <c r="S1129" i="1"/>
  <c r="N1122" i="1"/>
  <c r="C1129" i="1"/>
  <c r="R1129" i="1"/>
  <c r="K1124" i="1"/>
  <c r="L1124" i="1" s="1"/>
  <c r="J1125" i="1"/>
  <c r="G1131" i="1" l="1"/>
  <c r="H1131" i="1" s="1"/>
  <c r="B1121" i="1"/>
  <c r="O1131" i="1"/>
  <c r="E1131" i="1"/>
  <c r="F1132" i="1" s="1"/>
  <c r="A1132" i="1"/>
  <c r="D1132" i="1" s="1"/>
  <c r="Q1130" i="1"/>
  <c r="T1130" i="1"/>
  <c r="P1122" i="1"/>
  <c r="K1125" i="1"/>
  <c r="L1125" i="1" s="1"/>
  <c r="J1126" i="1"/>
  <c r="M1124" i="1"/>
  <c r="C1130" i="1"/>
  <c r="S1130" i="1"/>
  <c r="R1130" i="1"/>
  <c r="N1123" i="1"/>
  <c r="G1132" i="1" l="1"/>
  <c r="H1132" i="1" s="1"/>
  <c r="B1122" i="1"/>
  <c r="T1131" i="1"/>
  <c r="Q1131" i="1"/>
  <c r="E1132" i="1"/>
  <c r="F1133" i="1" s="1"/>
  <c r="O1132" i="1"/>
  <c r="A1133" i="1"/>
  <c r="D1133" i="1" s="1"/>
  <c r="C1131" i="1"/>
  <c r="K1126" i="1"/>
  <c r="L1126" i="1" s="1"/>
  <c r="J1127" i="1"/>
  <c r="M1125" i="1"/>
  <c r="P1123" i="1"/>
  <c r="S1131" i="1"/>
  <c r="R1131" i="1"/>
  <c r="N1124" i="1"/>
  <c r="G1133" i="1" l="1"/>
  <c r="H1133" i="1" s="1"/>
  <c r="B1123" i="1"/>
  <c r="Q1132" i="1"/>
  <c r="T1132" i="1"/>
  <c r="A1134" i="1"/>
  <c r="D1134" i="1" s="1"/>
  <c r="O1133" i="1"/>
  <c r="E1133" i="1"/>
  <c r="F1134" i="1" s="1"/>
  <c r="M1126" i="1"/>
  <c r="P1124" i="1"/>
  <c r="S1132" i="1"/>
  <c r="C1132" i="1"/>
  <c r="N1125" i="1"/>
  <c r="R1132" i="1"/>
  <c r="K1127" i="1"/>
  <c r="L1127" i="1" s="1"/>
  <c r="J1128" i="1"/>
  <c r="G1134" i="1" l="1"/>
  <c r="H1134" i="1" s="1"/>
  <c r="B1124" i="1"/>
  <c r="Q1133" i="1"/>
  <c r="T1133" i="1"/>
  <c r="O1134" i="1"/>
  <c r="A1135" i="1"/>
  <c r="D1135" i="1" s="1"/>
  <c r="E1134" i="1"/>
  <c r="F1135" i="1" s="1"/>
  <c r="C1133" i="1"/>
  <c r="K1128" i="1"/>
  <c r="L1128" i="1" s="1"/>
  <c r="J1129" i="1"/>
  <c r="M1127" i="1"/>
  <c r="P1125" i="1"/>
  <c r="S1133" i="1"/>
  <c r="R1133" i="1"/>
  <c r="N1126" i="1"/>
  <c r="G1135" i="1" l="1"/>
  <c r="H1135" i="1" s="1"/>
  <c r="B1125" i="1"/>
  <c r="E1135" i="1"/>
  <c r="F1136" i="1" s="1"/>
  <c r="A1136" i="1"/>
  <c r="D1136" i="1" s="1"/>
  <c r="O1135" i="1"/>
  <c r="T1134" i="1"/>
  <c r="Q1134" i="1"/>
  <c r="M1128" i="1"/>
  <c r="P1126" i="1"/>
  <c r="S1134" i="1"/>
  <c r="N1127" i="1"/>
  <c r="C1134" i="1"/>
  <c r="R1134" i="1"/>
  <c r="K1129" i="1"/>
  <c r="L1129" i="1" s="1"/>
  <c r="J1130" i="1"/>
  <c r="G1136" i="1" l="1"/>
  <c r="H1136" i="1" s="1"/>
  <c r="B1126" i="1"/>
  <c r="T1135" i="1"/>
  <c r="Q1135" i="1"/>
  <c r="E1136" i="1"/>
  <c r="F1137" i="1" s="1"/>
  <c r="A1137" i="1"/>
  <c r="D1137" i="1" s="1"/>
  <c r="O1136" i="1"/>
  <c r="P1127" i="1"/>
  <c r="K1130" i="1"/>
  <c r="L1130" i="1" s="1"/>
  <c r="J1131" i="1"/>
  <c r="M1129" i="1"/>
  <c r="C1135" i="1"/>
  <c r="S1135" i="1"/>
  <c r="R1135" i="1"/>
  <c r="N1128" i="1"/>
  <c r="G1137" i="1" l="1"/>
  <c r="H1137" i="1" s="1"/>
  <c r="B1127" i="1"/>
  <c r="T1136" i="1"/>
  <c r="Q1136" i="1"/>
  <c r="A1138" i="1"/>
  <c r="D1138" i="1" s="1"/>
  <c r="E1137" i="1"/>
  <c r="F1138" i="1" s="1"/>
  <c r="O1137" i="1"/>
  <c r="R1136" i="1"/>
  <c r="C1136" i="1"/>
  <c r="K1131" i="1"/>
  <c r="L1131" i="1" s="1"/>
  <c r="J1132" i="1"/>
  <c r="M1130" i="1"/>
  <c r="P1128" i="1"/>
  <c r="S1136" i="1"/>
  <c r="N1129" i="1"/>
  <c r="G1138" i="1" l="1"/>
  <c r="H1138" i="1" s="1"/>
  <c r="B1128" i="1"/>
  <c r="O1138" i="1"/>
  <c r="E1138" i="1"/>
  <c r="F1139" i="1" s="1"/>
  <c r="A1139" i="1"/>
  <c r="D1139" i="1" s="1"/>
  <c r="Q1137" i="1"/>
  <c r="T1137" i="1"/>
  <c r="S1137" i="1"/>
  <c r="C1137" i="1"/>
  <c r="P1129" i="1"/>
  <c r="N1130" i="1"/>
  <c r="K1132" i="1"/>
  <c r="L1132" i="1" s="1"/>
  <c r="J1133" i="1"/>
  <c r="R1137" i="1"/>
  <c r="M1131" i="1"/>
  <c r="G1139" i="1" l="1"/>
  <c r="H1139" i="1" s="1"/>
  <c r="B1129" i="1"/>
  <c r="T1138" i="1"/>
  <c r="Q1138" i="1"/>
  <c r="A1140" i="1"/>
  <c r="D1140" i="1" s="1"/>
  <c r="O1139" i="1"/>
  <c r="E1139" i="1"/>
  <c r="F1140" i="1" s="1"/>
  <c r="C1138" i="1"/>
  <c r="N1131" i="1"/>
  <c r="K1133" i="1"/>
  <c r="L1133" i="1" s="1"/>
  <c r="J1134" i="1"/>
  <c r="M1132" i="1"/>
  <c r="S1138" i="1"/>
  <c r="R1138" i="1"/>
  <c r="P1130" i="1"/>
  <c r="G1140" i="1" l="1"/>
  <c r="H1140" i="1" s="1"/>
  <c r="B1130" i="1"/>
  <c r="Q1139" i="1"/>
  <c r="T1139" i="1"/>
  <c r="E1140" i="1"/>
  <c r="F1141" i="1" s="1"/>
  <c r="O1140" i="1"/>
  <c r="A1141" i="1"/>
  <c r="D1141" i="1" s="1"/>
  <c r="R1139" i="1"/>
  <c r="P1131" i="1"/>
  <c r="N1132" i="1"/>
  <c r="S1139" i="1"/>
  <c r="K1134" i="1"/>
  <c r="L1134" i="1" s="1"/>
  <c r="J1135" i="1"/>
  <c r="C1139" i="1"/>
  <c r="M1133" i="1"/>
  <c r="G1141" i="1" l="1"/>
  <c r="H1141" i="1" s="1"/>
  <c r="B1131" i="1"/>
  <c r="A1142" i="1"/>
  <c r="D1142" i="1" s="1"/>
  <c r="E1141" i="1"/>
  <c r="F1142" i="1" s="1"/>
  <c r="O1141" i="1"/>
  <c r="Q1140" i="1"/>
  <c r="T1140" i="1"/>
  <c r="N1133" i="1"/>
  <c r="K1135" i="1"/>
  <c r="L1135" i="1" s="1"/>
  <c r="J1136" i="1"/>
  <c r="P1132" i="1"/>
  <c r="M1134" i="1"/>
  <c r="R1140" i="1"/>
  <c r="C1140" i="1"/>
  <c r="S1140" i="1"/>
  <c r="G1142" i="1" l="1"/>
  <c r="H1142" i="1" s="1"/>
  <c r="B1132" i="1"/>
  <c r="O1142" i="1"/>
  <c r="E1142" i="1"/>
  <c r="F1143" i="1" s="1"/>
  <c r="A1143" i="1"/>
  <c r="D1143" i="1" s="1"/>
  <c r="T1141" i="1"/>
  <c r="Q1141" i="1"/>
  <c r="N1134" i="1"/>
  <c r="K1136" i="1"/>
  <c r="L1136" i="1" s="1"/>
  <c r="J1137" i="1"/>
  <c r="M1135" i="1"/>
  <c r="R1141" i="1"/>
  <c r="P1133" i="1"/>
  <c r="S1141" i="1"/>
  <c r="C1141" i="1"/>
  <c r="G1143" i="1" l="1"/>
  <c r="H1143" i="1" s="1"/>
  <c r="B1133" i="1"/>
  <c r="T1142" i="1"/>
  <c r="Q1142" i="1"/>
  <c r="E1143" i="1"/>
  <c r="F1144" i="1" s="1"/>
  <c r="A1144" i="1"/>
  <c r="D1144" i="1" s="1"/>
  <c r="O1143" i="1"/>
  <c r="S1142" i="1"/>
  <c r="R1142" i="1"/>
  <c r="K1137" i="1"/>
  <c r="L1137" i="1" s="1"/>
  <c r="J1138" i="1"/>
  <c r="M1136" i="1"/>
  <c r="P1134" i="1"/>
  <c r="C1142" i="1"/>
  <c r="N1135" i="1"/>
  <c r="G1144" i="1" l="1"/>
  <c r="H1144" i="1" s="1"/>
  <c r="B1134" i="1"/>
  <c r="T1143" i="1"/>
  <c r="Q1143" i="1"/>
  <c r="O1144" i="1"/>
  <c r="A1145" i="1"/>
  <c r="D1145" i="1" s="1"/>
  <c r="E1144" i="1"/>
  <c r="F1145" i="1" s="1"/>
  <c r="N1136" i="1"/>
  <c r="P1135" i="1"/>
  <c r="K1138" i="1"/>
  <c r="L1138" i="1" s="1"/>
  <c r="J1139" i="1"/>
  <c r="S1143" i="1"/>
  <c r="M1137" i="1"/>
  <c r="C1143" i="1"/>
  <c r="R1143" i="1"/>
  <c r="G1145" i="1" l="1"/>
  <c r="H1145" i="1" s="1"/>
  <c r="B1135" i="1"/>
  <c r="O1145" i="1"/>
  <c r="A1146" i="1"/>
  <c r="D1146" i="1" s="1"/>
  <c r="E1145" i="1"/>
  <c r="F1146" i="1" s="1"/>
  <c r="Q1144" i="1"/>
  <c r="T1144" i="1"/>
  <c r="N1137" i="1"/>
  <c r="S1144" i="1"/>
  <c r="R1144" i="1"/>
  <c r="C1144" i="1"/>
  <c r="K1139" i="1"/>
  <c r="L1139" i="1" s="1"/>
  <c r="J1140" i="1"/>
  <c r="P1136" i="1"/>
  <c r="M1138" i="1"/>
  <c r="G1146" i="1" l="1"/>
  <c r="H1146" i="1" s="1"/>
  <c r="B1136" i="1"/>
  <c r="T1145" i="1"/>
  <c r="Q1145" i="1"/>
  <c r="E1146" i="1"/>
  <c r="F1147" i="1" s="1"/>
  <c r="A1147" i="1"/>
  <c r="D1147" i="1" s="1"/>
  <c r="O1146" i="1"/>
  <c r="S1145" i="1"/>
  <c r="K1140" i="1"/>
  <c r="L1140" i="1" s="1"/>
  <c r="J1141" i="1"/>
  <c r="R1145" i="1"/>
  <c r="M1139" i="1"/>
  <c r="P1137" i="1"/>
  <c r="N1138" i="1"/>
  <c r="C1145" i="1"/>
  <c r="G1147" i="1" l="1"/>
  <c r="H1147" i="1" s="1"/>
  <c r="B1137" i="1"/>
  <c r="T1146" i="1"/>
  <c r="Q1146" i="1"/>
  <c r="O1147" i="1"/>
  <c r="E1147" i="1"/>
  <c r="F1148" i="1" s="1"/>
  <c r="A1148" i="1"/>
  <c r="D1148" i="1" s="1"/>
  <c r="P1138" i="1"/>
  <c r="K1141" i="1"/>
  <c r="L1141" i="1" s="1"/>
  <c r="J1142" i="1"/>
  <c r="M1140" i="1"/>
  <c r="N1139" i="1"/>
  <c r="R1146" i="1"/>
  <c r="S1146" i="1"/>
  <c r="C1146" i="1"/>
  <c r="G1148" i="1" l="1"/>
  <c r="H1148" i="1" s="1"/>
  <c r="B1138" i="1"/>
  <c r="T1147" i="1"/>
  <c r="Q1147" i="1"/>
  <c r="A1149" i="1"/>
  <c r="D1149" i="1" s="1"/>
  <c r="O1148" i="1"/>
  <c r="E1148" i="1"/>
  <c r="F1149" i="1" s="1"/>
  <c r="M1141" i="1"/>
  <c r="C1147" i="1"/>
  <c r="R1147" i="1"/>
  <c r="N1140" i="1"/>
  <c r="S1147" i="1"/>
  <c r="P1139" i="1"/>
  <c r="K1142" i="1"/>
  <c r="L1142" i="1" s="1"/>
  <c r="J1143" i="1"/>
  <c r="G1149" i="1" l="1"/>
  <c r="H1149" i="1" s="1"/>
  <c r="B1139" i="1"/>
  <c r="T1148" i="1"/>
  <c r="Q1148" i="1"/>
  <c r="E1149" i="1"/>
  <c r="F1150" i="1" s="1"/>
  <c r="O1149" i="1"/>
  <c r="A1150" i="1"/>
  <c r="D1150" i="1" s="1"/>
  <c r="P1140" i="1"/>
  <c r="C1148" i="1"/>
  <c r="K1143" i="1"/>
  <c r="L1143" i="1" s="1"/>
  <c r="J1144" i="1"/>
  <c r="S1148" i="1"/>
  <c r="M1142" i="1"/>
  <c r="R1148" i="1"/>
  <c r="N1141" i="1"/>
  <c r="G1150" i="1" l="1"/>
  <c r="H1150" i="1" s="1"/>
  <c r="B1140" i="1"/>
  <c r="O1150" i="1"/>
  <c r="A1151" i="1"/>
  <c r="D1151" i="1" s="1"/>
  <c r="E1150" i="1"/>
  <c r="F1151" i="1" s="1"/>
  <c r="Q1149" i="1"/>
  <c r="T1149" i="1"/>
  <c r="P1141" i="1"/>
  <c r="K1144" i="1"/>
  <c r="L1144" i="1" s="1"/>
  <c r="J1145" i="1"/>
  <c r="M1143" i="1"/>
  <c r="N1142" i="1"/>
  <c r="R1149" i="1"/>
  <c r="S1149" i="1"/>
  <c r="C1149" i="1"/>
  <c r="G1151" i="1" l="1"/>
  <c r="H1151" i="1" s="1"/>
  <c r="B1141" i="1"/>
  <c r="O1151" i="1"/>
  <c r="A1152" i="1"/>
  <c r="D1152" i="1" s="1"/>
  <c r="E1151" i="1"/>
  <c r="F1152" i="1" s="1"/>
  <c r="Q1150" i="1"/>
  <c r="T1150" i="1"/>
  <c r="C1150" i="1"/>
  <c r="P1142" i="1"/>
  <c r="K1145" i="1"/>
  <c r="L1145" i="1" s="1"/>
  <c r="J1146" i="1"/>
  <c r="M1144" i="1"/>
  <c r="R1150" i="1"/>
  <c r="S1150" i="1"/>
  <c r="N1143" i="1"/>
  <c r="G1152" i="1" l="1"/>
  <c r="H1152" i="1" s="1"/>
  <c r="B1142" i="1"/>
  <c r="O1152" i="1"/>
  <c r="A1153" i="1"/>
  <c r="D1153" i="1" s="1"/>
  <c r="E1152" i="1"/>
  <c r="F1153" i="1" s="1"/>
  <c r="T1151" i="1"/>
  <c r="Q1151" i="1"/>
  <c r="S1151" i="1"/>
  <c r="P1143" i="1"/>
  <c r="N1144" i="1"/>
  <c r="R1151" i="1"/>
  <c r="K1146" i="1"/>
  <c r="L1146" i="1" s="1"/>
  <c r="J1147" i="1"/>
  <c r="C1151" i="1"/>
  <c r="M1145" i="1"/>
  <c r="G1153" i="1" l="1"/>
  <c r="H1153" i="1" s="1"/>
  <c r="B1143" i="1"/>
  <c r="O1153" i="1"/>
  <c r="A1154" i="1"/>
  <c r="D1154" i="1" s="1"/>
  <c r="E1153" i="1"/>
  <c r="F1154" i="1" s="1"/>
  <c r="T1152" i="1"/>
  <c r="Q1152" i="1"/>
  <c r="N1145" i="1"/>
  <c r="K1147" i="1"/>
  <c r="L1147" i="1" s="1"/>
  <c r="J1148" i="1"/>
  <c r="P1144" i="1"/>
  <c r="S1152" i="1"/>
  <c r="M1146" i="1"/>
  <c r="C1152" i="1"/>
  <c r="R1152" i="1"/>
  <c r="G1154" i="1" l="1"/>
  <c r="H1154" i="1" s="1"/>
  <c r="B1144" i="1"/>
  <c r="A1155" i="1"/>
  <c r="D1155" i="1" s="1"/>
  <c r="E1154" i="1"/>
  <c r="F1155" i="1" s="1"/>
  <c r="O1154" i="1"/>
  <c r="Q1153" i="1"/>
  <c r="T1153" i="1"/>
  <c r="R1153" i="1"/>
  <c r="S1153" i="1"/>
  <c r="K1148" i="1"/>
  <c r="L1148" i="1" s="1"/>
  <c r="J1149" i="1"/>
  <c r="M1147" i="1"/>
  <c r="P1145" i="1"/>
  <c r="C1153" i="1"/>
  <c r="N1146" i="1"/>
  <c r="G1155" i="1" l="1"/>
  <c r="H1155" i="1" s="1"/>
  <c r="B1145" i="1"/>
  <c r="Q1154" i="1"/>
  <c r="T1154" i="1"/>
  <c r="O1155" i="1"/>
  <c r="A1156" i="1"/>
  <c r="D1156" i="1" s="1"/>
  <c r="E1155" i="1"/>
  <c r="F1156" i="1" s="1"/>
  <c r="N1147" i="1"/>
  <c r="P1146" i="1"/>
  <c r="K1149" i="1"/>
  <c r="L1149" i="1" s="1"/>
  <c r="J1150" i="1"/>
  <c r="M1148" i="1"/>
  <c r="R1154" i="1"/>
  <c r="C1154" i="1"/>
  <c r="S1154" i="1"/>
  <c r="G1156" i="1" l="1"/>
  <c r="H1156" i="1" s="1"/>
  <c r="B1146" i="1"/>
  <c r="E1156" i="1"/>
  <c r="F1157" i="1" s="1"/>
  <c r="O1156" i="1"/>
  <c r="A1157" i="1"/>
  <c r="D1157" i="1" s="1"/>
  <c r="Q1155" i="1"/>
  <c r="T1155" i="1"/>
  <c r="C1155" i="1"/>
  <c r="N1148" i="1"/>
  <c r="S1155" i="1"/>
  <c r="R1155" i="1"/>
  <c r="K1150" i="1"/>
  <c r="L1150" i="1" s="1"/>
  <c r="J1151" i="1"/>
  <c r="P1147" i="1"/>
  <c r="M1149" i="1"/>
  <c r="G1157" i="1" l="1"/>
  <c r="H1157" i="1" s="1"/>
  <c r="B1147" i="1"/>
  <c r="Q1156" i="1"/>
  <c r="T1156" i="1"/>
  <c r="O1157" i="1"/>
  <c r="A1158" i="1"/>
  <c r="D1158" i="1" s="1"/>
  <c r="E1157" i="1"/>
  <c r="F1158" i="1" s="1"/>
  <c r="P1148" i="1"/>
  <c r="N1149" i="1"/>
  <c r="K1151" i="1"/>
  <c r="L1151" i="1" s="1"/>
  <c r="J1152" i="1"/>
  <c r="S1156" i="1"/>
  <c r="M1150" i="1"/>
  <c r="C1156" i="1"/>
  <c r="R1156" i="1"/>
  <c r="G1158" i="1" l="1"/>
  <c r="H1158" i="1" s="1"/>
  <c r="B1148" i="1"/>
  <c r="O1158" i="1"/>
  <c r="A1159" i="1"/>
  <c r="D1159" i="1" s="1"/>
  <c r="E1158" i="1"/>
  <c r="F1159" i="1" s="1"/>
  <c r="Q1157" i="1"/>
  <c r="T1157" i="1"/>
  <c r="N1150" i="1"/>
  <c r="C1157" i="1"/>
  <c r="S1157" i="1"/>
  <c r="P1149" i="1"/>
  <c r="R1157" i="1"/>
  <c r="K1152" i="1"/>
  <c r="L1152" i="1" s="1"/>
  <c r="J1153" i="1"/>
  <c r="M1151" i="1"/>
  <c r="G1159" i="1" l="1"/>
  <c r="H1159" i="1" s="1"/>
  <c r="B1149" i="1"/>
  <c r="A1160" i="1"/>
  <c r="D1160" i="1" s="1"/>
  <c r="E1159" i="1"/>
  <c r="F1160" i="1" s="1"/>
  <c r="O1159" i="1"/>
  <c r="Q1158" i="1"/>
  <c r="T1158" i="1"/>
  <c r="M1152" i="1"/>
  <c r="R1158" i="1"/>
  <c r="S1158" i="1"/>
  <c r="P1150" i="1"/>
  <c r="N1151" i="1"/>
  <c r="K1153" i="1"/>
  <c r="L1153" i="1" s="1"/>
  <c r="J1154" i="1"/>
  <c r="C1158" i="1"/>
  <c r="G1160" i="1" l="1"/>
  <c r="H1160" i="1" s="1"/>
  <c r="B1150" i="1"/>
  <c r="A1161" i="1"/>
  <c r="D1161" i="1" s="1"/>
  <c r="E1160" i="1"/>
  <c r="F1161" i="1" s="1"/>
  <c r="O1160" i="1"/>
  <c r="G1161" i="1" s="1"/>
  <c r="Q1159" i="1"/>
  <c r="T1159" i="1"/>
  <c r="M1153" i="1"/>
  <c r="R1159" i="1"/>
  <c r="C1159" i="1"/>
  <c r="P1151" i="1"/>
  <c r="S1159" i="1"/>
  <c r="K1154" i="1"/>
  <c r="L1154" i="1" s="1"/>
  <c r="J1155" i="1"/>
  <c r="N1152" i="1"/>
  <c r="B1151" i="1" l="1"/>
  <c r="H1161" i="1"/>
  <c r="Q1160" i="1"/>
  <c r="E1161" i="1"/>
  <c r="F1162" i="1" s="1"/>
  <c r="O1161" i="1"/>
  <c r="G1162" i="1" s="1"/>
  <c r="A1162" i="1"/>
  <c r="D1162" i="1" s="1"/>
  <c r="M1154" i="1"/>
  <c r="R1160" i="1"/>
  <c r="P1152" i="1"/>
  <c r="S1160" i="1"/>
  <c r="C1160" i="1"/>
  <c r="K1155" i="1"/>
  <c r="L1155" i="1" s="1"/>
  <c r="J1156" i="1"/>
  <c r="N1153" i="1"/>
  <c r="B1152" i="1" l="1"/>
  <c r="H1162" i="1"/>
  <c r="E1162" i="1"/>
  <c r="F1163" i="1" s="1"/>
  <c r="O1162" i="1"/>
  <c r="G1163" i="1" s="1"/>
  <c r="A1163" i="1"/>
  <c r="D1163" i="1" s="1"/>
  <c r="Q1161" i="1"/>
  <c r="T1161" i="1"/>
  <c r="M1155" i="1"/>
  <c r="S1161" i="1"/>
  <c r="R1161" i="1"/>
  <c r="P1153" i="1"/>
  <c r="C1161" i="1"/>
  <c r="K1156" i="1"/>
  <c r="L1156" i="1" s="1"/>
  <c r="J1157" i="1"/>
  <c r="N1154" i="1"/>
  <c r="B1153" i="1" l="1"/>
  <c r="H1163" i="1"/>
  <c r="Q1162" i="1"/>
  <c r="T1162" i="1"/>
  <c r="E1163" i="1"/>
  <c r="F1164" i="1" s="1"/>
  <c r="O1163" i="1"/>
  <c r="G1164" i="1" s="1"/>
  <c r="A1164" i="1"/>
  <c r="D1164" i="1" s="1"/>
  <c r="M1156" i="1"/>
  <c r="S1162" i="1"/>
  <c r="P1154" i="1"/>
  <c r="C1162" i="1"/>
  <c r="R1162" i="1"/>
  <c r="K1157" i="1"/>
  <c r="L1157" i="1" s="1"/>
  <c r="J1158" i="1"/>
  <c r="N1155" i="1"/>
  <c r="B1154" i="1" l="1"/>
  <c r="H1164" i="1"/>
  <c r="O1164" i="1"/>
  <c r="G1165" i="1" s="1"/>
  <c r="A1165" i="1"/>
  <c r="D1165" i="1" s="1"/>
  <c r="E1164" i="1"/>
  <c r="F1165" i="1" s="1"/>
  <c r="T1163" i="1"/>
  <c r="Q1163" i="1"/>
  <c r="M1157" i="1"/>
  <c r="C1163" i="1"/>
  <c r="S1163" i="1"/>
  <c r="P1155" i="1"/>
  <c r="R1163" i="1"/>
  <c r="K1158" i="1"/>
  <c r="L1158" i="1" s="1"/>
  <c r="J1159" i="1"/>
  <c r="N1156" i="1"/>
  <c r="B1155" i="1" l="1"/>
  <c r="H1165" i="1"/>
  <c r="E1165" i="1"/>
  <c r="F1166" i="1" s="1"/>
  <c r="O1165" i="1"/>
  <c r="G1166" i="1" s="1"/>
  <c r="A1166" i="1"/>
  <c r="D1166" i="1" s="1"/>
  <c r="Q1164" i="1"/>
  <c r="T1164" i="1"/>
  <c r="M1158" i="1"/>
  <c r="C1164" i="1"/>
  <c r="P1156" i="1"/>
  <c r="R1164" i="1"/>
  <c r="S1164" i="1"/>
  <c r="K1159" i="1"/>
  <c r="L1159" i="1" s="1"/>
  <c r="J1160" i="1"/>
  <c r="N1157" i="1"/>
  <c r="B1156" i="1" l="1"/>
  <c r="H1166" i="1"/>
  <c r="Q1165" i="1"/>
  <c r="T1165" i="1"/>
  <c r="O1166" i="1"/>
  <c r="G1167" i="1" s="1"/>
  <c r="A1167" i="1"/>
  <c r="D1167" i="1" s="1"/>
  <c r="E1166" i="1"/>
  <c r="F1167" i="1" s="1"/>
  <c r="M1159" i="1"/>
  <c r="R1165" i="1"/>
  <c r="C1165" i="1"/>
  <c r="P1157" i="1"/>
  <c r="S1165" i="1"/>
  <c r="K1160" i="1"/>
  <c r="L1160" i="1" s="1"/>
  <c r="J1161" i="1"/>
  <c r="N1158" i="1"/>
  <c r="B1157" i="1" l="1"/>
  <c r="H1167" i="1"/>
  <c r="A1168" i="1"/>
  <c r="D1168" i="1" s="1"/>
  <c r="E1167" i="1"/>
  <c r="F1168" i="1" s="1"/>
  <c r="O1167" i="1"/>
  <c r="G1168" i="1" s="1"/>
  <c r="Q1166" i="1"/>
  <c r="M1160" i="1"/>
  <c r="R1166" i="1"/>
  <c r="P1158" i="1"/>
  <c r="S1166" i="1"/>
  <c r="C1166" i="1"/>
  <c r="K1161" i="1"/>
  <c r="L1161" i="1" s="1"/>
  <c r="J1162" i="1"/>
  <c r="N1159" i="1"/>
  <c r="B1158" i="1" l="1"/>
  <c r="H1168" i="1"/>
  <c r="Q1167" i="1"/>
  <c r="T1167" i="1"/>
  <c r="A1169" i="1"/>
  <c r="D1169" i="1" s="1"/>
  <c r="E1168" i="1"/>
  <c r="F1169" i="1" s="1"/>
  <c r="O1168" i="1"/>
  <c r="G1169" i="1" s="1"/>
  <c r="M1161" i="1"/>
  <c r="S1167" i="1"/>
  <c r="R1167" i="1"/>
  <c r="P1159" i="1"/>
  <c r="C1167" i="1"/>
  <c r="K1162" i="1"/>
  <c r="L1162" i="1" s="1"/>
  <c r="J1163" i="1"/>
  <c r="N1160" i="1"/>
  <c r="B1159" i="1" l="1"/>
  <c r="H1169" i="1"/>
  <c r="Q1168" i="1"/>
  <c r="T1168" i="1"/>
  <c r="O1169" i="1"/>
  <c r="G1170" i="1" s="1"/>
  <c r="A1170" i="1"/>
  <c r="D1170" i="1" s="1"/>
  <c r="E1169" i="1"/>
  <c r="F1170" i="1" s="1"/>
  <c r="M1162" i="1"/>
  <c r="S1168" i="1"/>
  <c r="P1160" i="1"/>
  <c r="C1168" i="1"/>
  <c r="R1168" i="1"/>
  <c r="K1163" i="1"/>
  <c r="L1163" i="1" s="1"/>
  <c r="J1164" i="1"/>
  <c r="N1161" i="1"/>
  <c r="B1160" i="1" l="1"/>
  <c r="T1160" i="1"/>
  <c r="H1170" i="1"/>
  <c r="A1171" i="1"/>
  <c r="D1171" i="1" s="1"/>
  <c r="E1170" i="1"/>
  <c r="F1171" i="1" s="1"/>
  <c r="O1170" i="1"/>
  <c r="G1171" i="1" s="1"/>
  <c r="T1169" i="1"/>
  <c r="Q1169" i="1"/>
  <c r="M1163" i="1"/>
  <c r="C1169" i="1"/>
  <c r="S1169" i="1"/>
  <c r="K1164" i="1"/>
  <c r="L1164" i="1" s="1"/>
  <c r="J1165" i="1"/>
  <c r="P1161" i="1"/>
  <c r="R1169" i="1"/>
  <c r="N1162" i="1"/>
  <c r="B1161" i="1" l="1"/>
  <c r="H1171" i="1"/>
  <c r="Q1170" i="1"/>
  <c r="T1170" i="1"/>
  <c r="O1171" i="1"/>
  <c r="G1172" i="1" s="1"/>
  <c r="A1172" i="1"/>
  <c r="D1172" i="1" s="1"/>
  <c r="E1171" i="1"/>
  <c r="F1172" i="1" s="1"/>
  <c r="R1170" i="1"/>
  <c r="K1165" i="1"/>
  <c r="L1165" i="1" s="1"/>
  <c r="J1166" i="1"/>
  <c r="C1170" i="1"/>
  <c r="M1164" i="1"/>
  <c r="P1162" i="1"/>
  <c r="S1170" i="1"/>
  <c r="N1163" i="1"/>
  <c r="B1162" i="1" l="1"/>
  <c r="H1172" i="1"/>
  <c r="Q1171" i="1"/>
  <c r="T1171" i="1"/>
  <c r="A1173" i="1"/>
  <c r="D1173" i="1" s="1"/>
  <c r="E1172" i="1"/>
  <c r="F1173" i="1" s="1"/>
  <c r="O1172" i="1"/>
  <c r="G1173" i="1" s="1"/>
  <c r="M1165" i="1"/>
  <c r="N1164" i="1"/>
  <c r="P1163" i="1"/>
  <c r="C1171" i="1"/>
  <c r="R1171" i="1"/>
  <c r="S1171" i="1"/>
  <c r="K1166" i="1"/>
  <c r="L1166" i="1" s="1"/>
  <c r="J1167" i="1"/>
  <c r="B1163" i="1" l="1"/>
  <c r="H1173" i="1"/>
  <c r="T1172" i="1"/>
  <c r="Q1172" i="1"/>
  <c r="O1173" i="1"/>
  <c r="G1174" i="1" s="1"/>
  <c r="A1174" i="1"/>
  <c r="D1174" i="1" s="1"/>
  <c r="E1173" i="1"/>
  <c r="F1174" i="1" s="1"/>
  <c r="C1172" i="1"/>
  <c r="P1164" i="1"/>
  <c r="K1167" i="1"/>
  <c r="L1167" i="1" s="1"/>
  <c r="J1168" i="1"/>
  <c r="M1166" i="1"/>
  <c r="R1172" i="1"/>
  <c r="S1172" i="1"/>
  <c r="N1165" i="1"/>
  <c r="B1164" i="1" l="1"/>
  <c r="H1174" i="1"/>
  <c r="A1175" i="1"/>
  <c r="D1175" i="1" s="1"/>
  <c r="E1174" i="1"/>
  <c r="F1175" i="1" s="1"/>
  <c r="O1174" i="1"/>
  <c r="G1175" i="1" s="1"/>
  <c r="Q1173" i="1"/>
  <c r="T1173" i="1"/>
  <c r="N1166" i="1"/>
  <c r="P1165" i="1"/>
  <c r="R1173" i="1"/>
  <c r="K1168" i="1"/>
  <c r="L1168" i="1" s="1"/>
  <c r="J1169" i="1"/>
  <c r="C1173" i="1"/>
  <c r="M1167" i="1"/>
  <c r="S1173" i="1"/>
  <c r="B1165" i="1" l="1"/>
  <c r="H1175" i="1"/>
  <c r="O1175" i="1"/>
  <c r="G1176" i="1" s="1"/>
  <c r="A1176" i="1"/>
  <c r="D1176" i="1" s="1"/>
  <c r="E1175" i="1"/>
  <c r="F1176" i="1" s="1"/>
  <c r="T1174" i="1"/>
  <c r="Q1174" i="1"/>
  <c r="N1167" i="1"/>
  <c r="K1169" i="1"/>
  <c r="L1169" i="1" s="1"/>
  <c r="J1170" i="1"/>
  <c r="M1168" i="1"/>
  <c r="S1174" i="1"/>
  <c r="C1174" i="1"/>
  <c r="R1174" i="1"/>
  <c r="P1166" i="1"/>
  <c r="T1166" i="1" l="1"/>
  <c r="B1166" i="1"/>
  <c r="H1176" i="1"/>
  <c r="A1177" i="1"/>
  <c r="D1177" i="1" s="1"/>
  <c r="E1176" i="1"/>
  <c r="F1177" i="1" s="1"/>
  <c r="O1176" i="1"/>
  <c r="G1177" i="1" s="1"/>
  <c r="Q1175" i="1"/>
  <c r="T1175" i="1"/>
  <c r="R1175" i="1"/>
  <c r="S1175" i="1"/>
  <c r="K1170" i="1"/>
  <c r="L1170" i="1" s="1"/>
  <c r="J1171" i="1"/>
  <c r="M1169" i="1"/>
  <c r="C1175" i="1"/>
  <c r="P1167" i="1"/>
  <c r="N1168" i="1"/>
  <c r="B1167" i="1" l="1"/>
  <c r="H1177" i="1"/>
  <c r="T1176" i="1"/>
  <c r="Q1176" i="1"/>
  <c r="E1177" i="1"/>
  <c r="F1178" i="1" s="1"/>
  <c r="O1177" i="1"/>
  <c r="G1178" i="1" s="1"/>
  <c r="A1178" i="1"/>
  <c r="D1178" i="1" s="1"/>
  <c r="N1169" i="1"/>
  <c r="P1168" i="1"/>
  <c r="C1176" i="1"/>
  <c r="K1171" i="1"/>
  <c r="L1171" i="1" s="1"/>
  <c r="J1172" i="1"/>
  <c r="R1176" i="1"/>
  <c r="M1170" i="1"/>
  <c r="S1176" i="1"/>
  <c r="B1168" i="1" l="1"/>
  <c r="H1178" i="1"/>
  <c r="A1179" i="1"/>
  <c r="D1179" i="1" s="1"/>
  <c r="O1178" i="1"/>
  <c r="G1179" i="1" s="1"/>
  <c r="E1178" i="1"/>
  <c r="F1179" i="1" s="1"/>
  <c r="Q1177" i="1"/>
  <c r="T1177" i="1"/>
  <c r="K1172" i="1"/>
  <c r="L1172" i="1" s="1"/>
  <c r="J1173" i="1"/>
  <c r="M1171" i="1"/>
  <c r="S1177" i="1"/>
  <c r="R1177" i="1"/>
  <c r="C1177" i="1"/>
  <c r="P1169" i="1"/>
  <c r="N1170" i="1"/>
  <c r="B1169" i="1" l="1"/>
  <c r="H1179" i="1"/>
  <c r="Q1178" i="1"/>
  <c r="T1178" i="1"/>
  <c r="A1180" i="1"/>
  <c r="D1180" i="1" s="1"/>
  <c r="E1179" i="1"/>
  <c r="F1180" i="1" s="1"/>
  <c r="O1179" i="1"/>
  <c r="G1180" i="1" s="1"/>
  <c r="N1171" i="1"/>
  <c r="P1170" i="1"/>
  <c r="C1178" i="1"/>
  <c r="S1178" i="1"/>
  <c r="K1173" i="1"/>
  <c r="L1173" i="1" s="1"/>
  <c r="J1174" i="1"/>
  <c r="M1172" i="1"/>
  <c r="R1178" i="1"/>
  <c r="B1170" i="1" l="1"/>
  <c r="H1180" i="1"/>
  <c r="A1181" i="1"/>
  <c r="D1181" i="1" s="1"/>
  <c r="E1180" i="1"/>
  <c r="F1181" i="1" s="1"/>
  <c r="O1180" i="1"/>
  <c r="G1181" i="1" s="1"/>
  <c r="Q1179" i="1"/>
  <c r="T1179" i="1"/>
  <c r="S1179" i="1"/>
  <c r="N1172" i="1"/>
  <c r="R1179" i="1"/>
  <c r="K1174" i="1"/>
  <c r="L1174" i="1" s="1"/>
  <c r="J1175" i="1"/>
  <c r="C1179" i="1"/>
  <c r="P1171" i="1"/>
  <c r="M1173" i="1"/>
  <c r="B1171" i="1" l="1"/>
  <c r="H1181" i="1"/>
  <c r="Q1180" i="1"/>
  <c r="T1180" i="1"/>
  <c r="O1181" i="1"/>
  <c r="G1182" i="1" s="1"/>
  <c r="A1182" i="1"/>
  <c r="D1182" i="1" s="1"/>
  <c r="E1181" i="1"/>
  <c r="F1182" i="1" s="1"/>
  <c r="M1174" i="1"/>
  <c r="C1180" i="1"/>
  <c r="R1180" i="1"/>
  <c r="N1173" i="1"/>
  <c r="S1180" i="1"/>
  <c r="K1175" i="1"/>
  <c r="L1175" i="1" s="1"/>
  <c r="J1176" i="1"/>
  <c r="P1172" i="1"/>
  <c r="B1172" i="1" l="1"/>
  <c r="H1182" i="1"/>
  <c r="Q1181" i="1"/>
  <c r="T1181" i="1"/>
  <c r="O1182" i="1"/>
  <c r="G1183" i="1" s="1"/>
  <c r="A1183" i="1"/>
  <c r="D1183" i="1" s="1"/>
  <c r="E1182" i="1"/>
  <c r="F1183" i="1" s="1"/>
  <c r="M1175" i="1"/>
  <c r="P1173" i="1"/>
  <c r="C1181" i="1"/>
  <c r="S1181" i="1"/>
  <c r="R1181" i="1"/>
  <c r="K1176" i="1"/>
  <c r="L1176" i="1" s="1"/>
  <c r="J1177" i="1"/>
  <c r="N1174" i="1"/>
  <c r="B1173" i="1" l="1"/>
  <c r="H1183" i="1"/>
  <c r="A1184" i="1"/>
  <c r="D1184" i="1" s="1"/>
  <c r="E1183" i="1"/>
  <c r="F1184" i="1" s="1"/>
  <c r="O1183" i="1"/>
  <c r="G1184" i="1" s="1"/>
  <c r="Q1182" i="1"/>
  <c r="T1182" i="1"/>
  <c r="M1176" i="1"/>
  <c r="S1182" i="1"/>
  <c r="P1174" i="1"/>
  <c r="R1182" i="1"/>
  <c r="C1182" i="1"/>
  <c r="K1177" i="1"/>
  <c r="L1177" i="1" s="1"/>
  <c r="J1178" i="1"/>
  <c r="N1175" i="1"/>
  <c r="B1174" i="1" l="1"/>
  <c r="H1184" i="1"/>
  <c r="Q1183" i="1"/>
  <c r="T1183" i="1"/>
  <c r="A1185" i="1"/>
  <c r="D1185" i="1" s="1"/>
  <c r="E1184" i="1"/>
  <c r="F1185" i="1" s="1"/>
  <c r="O1184" i="1"/>
  <c r="G1185" i="1" s="1"/>
  <c r="M1177" i="1"/>
  <c r="R1183" i="1"/>
  <c r="S1183" i="1"/>
  <c r="P1175" i="1"/>
  <c r="C1183" i="1"/>
  <c r="K1178" i="1"/>
  <c r="L1178" i="1" s="1"/>
  <c r="J1179" i="1"/>
  <c r="N1176" i="1"/>
  <c r="B1175" i="1" l="1"/>
  <c r="H1185" i="1"/>
  <c r="A1186" i="1"/>
  <c r="D1186" i="1" s="1"/>
  <c r="E1185" i="1"/>
  <c r="F1186" i="1" s="1"/>
  <c r="O1185" i="1"/>
  <c r="G1186" i="1" s="1"/>
  <c r="Q1184" i="1"/>
  <c r="T1184" i="1"/>
  <c r="M1178" i="1"/>
  <c r="R1184" i="1"/>
  <c r="P1176" i="1"/>
  <c r="C1184" i="1"/>
  <c r="S1184" i="1"/>
  <c r="K1179" i="1"/>
  <c r="L1179" i="1" s="1"/>
  <c r="J1180" i="1"/>
  <c r="N1177" i="1"/>
  <c r="B1176" i="1" l="1"/>
  <c r="H1186" i="1"/>
  <c r="T1185" i="1"/>
  <c r="Q1185" i="1"/>
  <c r="A1187" i="1"/>
  <c r="D1187" i="1" s="1"/>
  <c r="E1186" i="1"/>
  <c r="F1187" i="1" s="1"/>
  <c r="O1186" i="1"/>
  <c r="G1187" i="1" s="1"/>
  <c r="M1179" i="1"/>
  <c r="C1185" i="1"/>
  <c r="R1185" i="1"/>
  <c r="P1177" i="1"/>
  <c r="S1185" i="1"/>
  <c r="K1180" i="1"/>
  <c r="L1180" i="1" s="1"/>
  <c r="J1181" i="1"/>
  <c r="N1178" i="1"/>
  <c r="B1177" i="1" l="1"/>
  <c r="H1187" i="1"/>
  <c r="Q1186" i="1"/>
  <c r="T1186" i="1"/>
  <c r="A1188" i="1"/>
  <c r="D1188" i="1" s="1"/>
  <c r="E1187" i="1"/>
  <c r="F1188" i="1" s="1"/>
  <c r="O1187" i="1"/>
  <c r="G1188" i="1" s="1"/>
  <c r="M1180" i="1"/>
  <c r="C1186" i="1"/>
  <c r="P1178" i="1"/>
  <c r="S1186" i="1"/>
  <c r="R1186" i="1"/>
  <c r="K1181" i="1"/>
  <c r="L1181" i="1" s="1"/>
  <c r="J1182" i="1"/>
  <c r="N1179" i="1"/>
  <c r="B1178" i="1" l="1"/>
  <c r="H1188" i="1"/>
  <c r="A1189" i="1"/>
  <c r="D1189" i="1" s="1"/>
  <c r="O1188" i="1"/>
  <c r="G1189" i="1" s="1"/>
  <c r="E1188" i="1"/>
  <c r="F1189" i="1" s="1"/>
  <c r="T1187" i="1"/>
  <c r="Q1187" i="1"/>
  <c r="M1181" i="1"/>
  <c r="S1187" i="1"/>
  <c r="C1187" i="1"/>
  <c r="P1179" i="1"/>
  <c r="R1187" i="1"/>
  <c r="K1182" i="1"/>
  <c r="L1182" i="1" s="1"/>
  <c r="J1183" i="1"/>
  <c r="N1180" i="1"/>
  <c r="B1179" i="1" l="1"/>
  <c r="H1189" i="1"/>
  <c r="Q1188" i="1"/>
  <c r="T1188" i="1"/>
  <c r="E1189" i="1"/>
  <c r="F1190" i="1" s="1"/>
  <c r="O1189" i="1"/>
  <c r="G1190" i="1" s="1"/>
  <c r="A1190" i="1"/>
  <c r="D1190" i="1" s="1"/>
  <c r="M1182" i="1"/>
  <c r="S1188" i="1"/>
  <c r="P1180" i="1"/>
  <c r="R1188" i="1"/>
  <c r="C1188" i="1"/>
  <c r="K1183" i="1"/>
  <c r="L1183" i="1" s="1"/>
  <c r="J1184" i="1"/>
  <c r="N1181" i="1"/>
  <c r="B1180" i="1" l="1"/>
  <c r="H1190" i="1"/>
  <c r="O1190" i="1"/>
  <c r="E1190" i="1"/>
  <c r="Q1189" i="1"/>
  <c r="T1189" i="1"/>
  <c r="M1183" i="1"/>
  <c r="R1189" i="1"/>
  <c r="S1189" i="1"/>
  <c r="P1181" i="1"/>
  <c r="C1189" i="1"/>
  <c r="K1184" i="1"/>
  <c r="L1184" i="1" s="1"/>
  <c r="J1185" i="1"/>
  <c r="N1182" i="1"/>
  <c r="B1181" i="1" l="1"/>
  <c r="Q1190" i="1"/>
  <c r="M1184" i="1"/>
  <c r="R1190" i="1"/>
  <c r="P1182" i="1"/>
  <c r="C1190" i="1"/>
  <c r="S1190" i="1"/>
  <c r="K1185" i="1"/>
  <c r="L1185" i="1" s="1"/>
  <c r="J1186" i="1"/>
  <c r="N1183" i="1"/>
  <c r="B1182" i="1" l="1"/>
  <c r="M1185" i="1"/>
  <c r="P1183" i="1"/>
  <c r="K1186" i="1"/>
  <c r="L1186" i="1" s="1"/>
  <c r="J1187" i="1"/>
  <c r="N1184" i="1"/>
  <c r="B1183" i="1" l="1"/>
  <c r="M1186" i="1"/>
  <c r="P1184" i="1"/>
  <c r="K1187" i="1"/>
  <c r="L1187" i="1" s="1"/>
  <c r="J1188" i="1"/>
  <c r="N1185" i="1"/>
  <c r="B1184" i="1" l="1"/>
  <c r="M1187" i="1"/>
  <c r="K1188" i="1"/>
  <c r="L1188" i="1" s="1"/>
  <c r="J1189" i="1"/>
  <c r="P1185" i="1"/>
  <c r="N1186" i="1"/>
  <c r="B1185" i="1" l="1"/>
  <c r="K1189" i="1"/>
  <c r="L1189" i="1" s="1"/>
  <c r="J1190" i="1"/>
  <c r="M1188" i="1"/>
  <c r="P1186" i="1"/>
  <c r="N1187" i="1"/>
  <c r="B1186" i="1" l="1"/>
  <c r="N1188" i="1"/>
  <c r="P1187" i="1"/>
  <c r="K1190" i="1"/>
  <c r="L1190" i="1" s="1"/>
  <c r="M1189" i="1"/>
  <c r="B1187" i="1" l="1"/>
  <c r="M1190" i="1"/>
  <c r="P1188" i="1"/>
  <c r="N1189" i="1"/>
  <c r="B1188" i="1" l="1"/>
  <c r="N1190" i="1"/>
  <c r="P1189" i="1"/>
  <c r="B1189" i="1" l="1"/>
  <c r="P1190" i="1"/>
  <c r="B1190" i="1" l="1"/>
  <c r="T1190" i="1"/>
</calcChain>
</file>

<file path=xl/sharedStrings.xml><?xml version="1.0" encoding="utf-8"?>
<sst xmlns="http://schemas.openxmlformats.org/spreadsheetml/2006/main" count="273" uniqueCount="81">
  <si>
    <t>[TABELA DE PAGAMENTOS]</t>
  </si>
  <si>
    <t>[FERIADOS]</t>
  </si>
  <si>
    <t>[DATAS BASE]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</si>
  <si>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</si>
  <si>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</si>
  <si>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</si>
  <si>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</si>
  <si>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</si>
  <si>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</si>
  <si>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</si>
  <si>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</si>
  <si>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</si>
  <si>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</si>
  <si>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VALOR TOTAL</t>
  </si>
  <si>
    <t>PAR</t>
  </si>
  <si>
    <t>NOMINAL</t>
  </si>
  <si>
    <t>%aa</t>
  </si>
  <si>
    <t>FATOR</t>
  </si>
  <si>
    <t>DIAS</t>
  </si>
  <si>
    <t>+SPREAD</t>
  </si>
  <si>
    <t>A - AMORT</t>
  </si>
  <si>
    <t>PAGAMENTO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</si>
  <si>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</si>
  <si>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</si>
  <si>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</si>
  <si>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</si>
  <si>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</si>
  <si>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</si>
  <si>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</si>
  <si>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</si>
  <si>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</si>
  <si>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</si>
  <si>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</si>
  <si>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</si>
  <si>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</si>
  <si>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</si>
  <si>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</si>
  <si>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</si>
  <si>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</si>
  <si>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</si>
  <si>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</si>
  <si>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</si>
  <si>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</si>
  <si>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</si>
  <si>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</si>
  <si>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</si>
  <si>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</si>
  <si>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</si>
  <si>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</si>
  <si>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</si>
  <si>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</si>
  <si>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Úteis</t>
  </si>
  <si>
    <t>%</t>
  </si>
  <si>
    <t>Evento</t>
  </si>
  <si>
    <t>A+J=</t>
  </si>
  <si>
    <t>Tabela de Feriados</t>
  </si>
  <si>
    <t>Intervalo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</si>
  <si>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</si>
  <si>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</si>
  <si>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</si>
  <si>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</si>
  <si>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</si>
  <si>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</si>
  <si>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</si>
  <si>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</si>
  <si>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</si>
  <si>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</si>
  <si>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</si>
  <si>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</si>
  <si>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</si>
  <si>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</si>
  <si>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</si>
  <si>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</si>
  <si>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</si>
  <si>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</si>
  <si>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</si>
  <si>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</si>
  <si>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DI + 3,50% aa</t>
  </si>
  <si>
    <t>ENERG SÃO PATRICIO</t>
  </si>
  <si>
    <t>ENERGÉTICA SÃO PATRÍCIO S.A.  -  HY BRASIL - 1ª EMISSÃO DEBÊNTURES - SÉRIE ÚNICA - R$ 100 milhões</t>
  </si>
  <si>
    <t>EGSP11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</si>
</sst>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(* #,##0.00_);_(* \(#,##0.00\);_(* &quot;-&quot;??_);_(@_)"/>
    <numFmt numFmtId="165" formatCode="#,##0.000000"/>
    <numFmt numFmtId="166" formatCode="d\-mmm\-yy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6" formatCode="_-* #,##0.0000_-;\-* #,##0.0000_-;_-* &quot;-&quot;??_-;_-@_-"/>
  </numFmts>
  <fonts count="21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color indexed="12"/>
      <name val="Verdana"/>
      <family val="2"/>
    </font>
    <font>
      <sz val="9"/>
      <color indexed="12"/>
      <name val="Verdana"/>
      <family val="2"/>
    </font>
    <font>
      <b/>
      <sz val="9"/>
      <color rgb="FFFF0000"/>
      <name val="Verdana"/>
      <family val="2"/>
    </font>
    <font>
      <sz val="8"/>
      <color indexed="8"/>
      <name val="Verdana"/>
      <family val="2"/>
    </font>
    <font>
      <sz val="8"/>
      <name val="Verdana"/>
      <family val="2"/>
    </font>
    <font>
      <b/>
      <sz val="9"/>
      <color theme="1"/>
      <name val="Verdana"/>
      <family val="2"/>
    </font>
    <font>
      <sz val="11"/>
      <color theme="1"/>
      <name val="Calibri"/>
      <family val="2"/>
      <scheme val="minor"/>
    </font>
    <font>
      <b/>
      <sz val="10"/>
      <name val="Verdana"/>
      <family val="2"/>
    </font>
    <font>
      <sz val="10"/>
      <color rgb="FF000000"/>
      <name val="Verdana"/>
      <family val="2"/>
    </font>
    <font>
      <b/>
      <sz val="12"/>
      <color theme="8" tint="-0.249977111117893"/>
      <name val="Verdana"/>
      <family val="2"/>
    </font>
    <font>
      <b/>
      <sz val="9"/>
      <color rgb="FF0070C0"/>
      <name val="Verdana"/>
      <family val="2"/>
    </font>
    <font>
      <b/>
      <sz val="11"/>
      <color rgb="FF0070C0"/>
      <name val="Verdana"/>
      <family val="2"/>
    </font>
    <font>
      <sz val="8"/>
      <color indexed="10"/>
      <name val="Verdana"/>
      <family val="2"/>
    </font>
    <font>
      <sz val="11"/>
      <color rgb="FF0070C0"/>
      <name val="Verdana"/>
      <family val="2"/>
    </font>
    <font>
      <b/>
      <sz val="10"/>
      <color rgb="FF0070C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164">
    <xf numFmtId="0" fontId="0" fillId="0" borderId="0" xfId="0"/>
    <xf numFmtId="0" fontId="1" fillId="0" borderId="0" xfId="0" applyFont="1"/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center"/>
    </xf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4" fontId="6" fillId="0" borderId="0" xfId="0" applyNumberFormat="1" applyFont="1" applyAlignment="1">
      <alignment horizontal="right"/>
    </xf>
    <xf numFmtId="0" fontId="1" fillId="0" borderId="1" xfId="0" applyFont="1" applyBorder="1"/>
    <xf numFmtId="14" fontId="2" fillId="0" borderId="1" xfId="0" applyNumberFormat="1" applyFont="1" applyBorder="1" applyAlignment="1">
      <alignment horizontal="left"/>
    </xf>
    <xf numFmtId="165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166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4" fillId="0" borderId="1" xfId="0" applyFont="1" applyBorder="1"/>
    <xf numFmtId="165" fontId="1" fillId="0" borderId="1" xfId="0" applyNumberFormat="1" applyFont="1" applyBorder="1"/>
    <xf numFmtId="167" fontId="1" fillId="0" borderId="1" xfId="0" applyNumberFormat="1" applyFont="1" applyBorder="1"/>
    <xf numFmtId="168" fontId="1" fillId="0" borderId="1" xfId="0" applyNumberFormat="1" applyFont="1" applyBorder="1"/>
    <xf numFmtId="4" fontId="5" fillId="0" borderId="1" xfId="0" applyNumberFormat="1" applyFont="1" applyBorder="1" applyAlignment="1">
      <alignment horizontal="center"/>
    </xf>
    <xf numFmtId="10" fontId="1" fillId="0" borderId="1" xfId="0" applyNumberFormat="1" applyFont="1" applyBorder="1"/>
    <xf numFmtId="1" fontId="1" fillId="0" borderId="1" xfId="0" applyNumberFormat="1" applyFont="1" applyBorder="1"/>
    <xf numFmtId="4" fontId="1" fillId="0" borderId="1" xfId="0" applyNumberFormat="1" applyFont="1" applyBorder="1"/>
    <xf numFmtId="4" fontId="2" fillId="0" borderId="1" xfId="0" applyNumberFormat="1" applyFont="1" applyBorder="1"/>
    <xf numFmtId="4" fontId="1" fillId="0" borderId="1" xfId="0" applyNumberFormat="1" applyFont="1" applyBorder="1" applyAlignment="1">
      <alignment horizontal="center"/>
    </xf>
    <xf numFmtId="4" fontId="1" fillId="0" borderId="1" xfId="0" applyNumberFormat="1" applyFont="1" applyBorder="1" applyAlignment="1">
      <alignment horizontal="right"/>
    </xf>
    <xf numFmtId="0" fontId="5" fillId="0" borderId="1" xfId="0" applyFont="1" applyBorder="1" applyAlignment="1">
      <alignment horizontal="centerContinuous"/>
    </xf>
    <xf numFmtId="165" fontId="5" fillId="0" borderId="1" xfId="0" applyNumberFormat="1" applyFont="1" applyBorder="1" applyAlignment="1">
      <alignment horizontal="centerContinuous"/>
    </xf>
    <xf numFmtId="167" fontId="5" fillId="0" borderId="1" xfId="0" applyNumberFormat="1" applyFont="1" applyBorder="1" applyAlignment="1">
      <alignment horizontal="centerContinuous"/>
    </xf>
    <xf numFmtId="168" fontId="5" fillId="0" borderId="1" xfId="0" applyNumberFormat="1" applyFont="1" applyBorder="1" applyAlignment="1">
      <alignment horizontal="centerContinuous"/>
    </xf>
    <xf numFmtId="10" fontId="1" fillId="0" borderId="1" xfId="0" applyNumberFormat="1" applyFont="1" applyBorder="1" applyAlignment="1">
      <alignment horizontal="centerContinuous"/>
    </xf>
    <xf numFmtId="167" fontId="1" fillId="0" borderId="1" xfId="0" applyNumberFormat="1" applyFont="1" applyBorder="1" applyAlignment="1">
      <alignment horizontal="centerContinuous"/>
    </xf>
    <xf numFmtId="169" fontId="1" fillId="0" borderId="1" xfId="0" applyNumberFormat="1" applyFont="1" applyBorder="1" applyAlignment="1">
      <alignment horizontal="centerContinuous"/>
    </xf>
    <xf numFmtId="1" fontId="1" fillId="0" borderId="1" xfId="0" applyNumberFormat="1" applyFont="1" applyBorder="1" applyAlignment="1">
      <alignment horizontal="centerContinuous"/>
    </xf>
    <xf numFmtId="165" fontId="1" fillId="0" borderId="1" xfId="0" applyNumberFormat="1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166" fontId="1" fillId="0" borderId="1" xfId="0" applyNumberFormat="1" applyFont="1" applyBorder="1" applyAlignment="1">
      <alignment horizontal="centerContinuous"/>
    </xf>
    <xf numFmtId="4" fontId="1" fillId="0" borderId="1" xfId="0" applyNumberFormat="1" applyFont="1" applyBorder="1" applyAlignment="1">
      <alignment horizontal="centerContinuous"/>
    </xf>
    <xf numFmtId="0" fontId="1" fillId="0" borderId="2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4" fontId="2" fillId="0" borderId="1" xfId="0" applyNumberFormat="1" applyFont="1" applyBorder="1"/>
    <xf numFmtId="14" fontId="1" fillId="0" borderId="1" xfId="0" applyNumberFormat="1" applyFont="1" applyBorder="1" applyAlignment="1">
      <alignment horizontal="center"/>
    </xf>
    <xf numFmtId="14" fontId="3" fillId="0" borderId="1" xfId="0" applyNumberFormat="1" applyFont="1" applyBorder="1"/>
    <xf numFmtId="1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66" fontId="6" fillId="0" borderId="0" xfId="0" applyNumberFormat="1" applyFont="1" applyAlignment="1">
      <alignment horizontal="center"/>
    </xf>
    <xf numFmtId="4" fontId="6" fillId="0" borderId="0" xfId="0" applyNumberFormat="1" applyFont="1"/>
    <xf numFmtId="0" fontId="9" fillId="2" borderId="0" xfId="0" applyFont="1" applyFill="1" applyAlignment="1">
      <alignment horizontal="left"/>
    </xf>
    <xf numFmtId="14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left"/>
    </xf>
    <xf numFmtId="171" fontId="1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right"/>
    </xf>
    <xf numFmtId="14" fontId="4" fillId="0" borderId="1" xfId="0" applyNumberFormat="1" applyFont="1" applyBorder="1" applyAlignment="1">
      <alignment horizontal="center"/>
    </xf>
    <xf numFmtId="165" fontId="4" fillId="0" borderId="0" xfId="0" applyNumberFormat="1" applyFont="1" applyAlignment="1">
      <alignment horizontal="center" vertical="center"/>
    </xf>
    <xf numFmtId="165" fontId="4" fillId="0" borderId="0" xfId="0" applyNumberFormat="1" applyFont="1" applyAlignment="1">
      <alignment horizontal="center"/>
    </xf>
    <xf numFmtId="10" fontId="4" fillId="0" borderId="0" xfId="0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3" fontId="4" fillId="0" borderId="0" xfId="0" applyNumberFormat="1" applyFont="1" applyAlignment="1">
      <alignment horizontal="center"/>
    </xf>
    <xf numFmtId="16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right"/>
    </xf>
    <xf numFmtId="4" fontId="4" fillId="0" borderId="0" xfId="0" applyNumberFormat="1" applyFont="1" applyAlignment="1">
      <alignment horizontal="center"/>
    </xf>
    <xf numFmtId="14" fontId="8" fillId="3" borderId="0" xfId="0" applyNumberFormat="1" applyFont="1" applyFill="1" applyAlignment="1">
      <alignment horizontal="left"/>
    </xf>
    <xf numFmtId="176" fontId="5" fillId="3" borderId="3" xfId="1" applyNumberFormat="1" applyFont="1" applyFill="1" applyBorder="1" applyAlignment="1">
      <alignment horizontal="left"/>
    </xf>
    <xf numFmtId="10" fontId="5" fillId="0" borderId="1" xfId="0" applyNumberFormat="1" applyFont="1" applyBorder="1" applyAlignment="1">
      <alignment horizontal="left"/>
    </xf>
    <xf numFmtId="14" fontId="11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4" fontId="15" fillId="0" borderId="1" xfId="0" applyNumberFormat="1" applyFont="1" applyBorder="1" applyAlignment="1">
      <alignment horizontal="center"/>
    </xf>
    <xf numFmtId="165" fontId="15" fillId="0" borderId="0" xfId="0" applyNumberFormat="1" applyFont="1" applyAlignment="1">
      <alignment horizontal="center" vertic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65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4" fontId="15" fillId="0" borderId="0" xfId="0" applyNumberFormat="1" applyFont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165" fontId="16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/>
    </xf>
    <xf numFmtId="10" fontId="16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3" fontId="16" fillId="0" borderId="0" xfId="0" applyNumberFormat="1" applyFont="1" applyAlignment="1">
      <alignment horizontal="center"/>
    </xf>
    <xf numFmtId="169" fontId="16" fillId="0" borderId="0" xfId="0" applyNumberFormat="1" applyFont="1" applyAlignment="1">
      <alignment horizontal="center"/>
    </xf>
    <xf numFmtId="165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4" fontId="16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right"/>
    </xf>
    <xf numFmtId="14" fontId="11" fillId="0" borderId="5" xfId="0" applyNumberFormat="1" applyFont="1" applyBorder="1" applyAlignment="1">
      <alignment horizontal="center"/>
    </xf>
    <xf numFmtId="0" fontId="13" fillId="4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165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3" fontId="2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center"/>
    </xf>
    <xf numFmtId="14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14" fontId="17" fillId="0" borderId="1" xfId="0" applyNumberFormat="1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" xfId="0" applyFont="1" applyBorder="1"/>
    <xf numFmtId="176" fontId="18" fillId="3" borderId="3" xfId="1" applyNumberFormat="1" applyFont="1" applyFill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right"/>
    </xf>
    <xf numFmtId="0" fontId="1" fillId="4" borderId="0" xfId="0" applyFont="1" applyFill="1" applyAlignment="1">
      <alignment horizontal="right"/>
    </xf>
    <xf numFmtId="0" fontId="2" fillId="5" borderId="0" xfId="0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0" fontId="11" fillId="5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center"/>
    </xf>
    <xf numFmtId="14" fontId="1" fillId="6" borderId="0" xfId="0" applyNumberFormat="1" applyFont="1" applyFill="1" applyAlignment="1">
      <alignment horizontal="center"/>
    </xf>
    <xf numFmtId="165" fontId="1" fillId="6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0" fontId="1" fillId="6" borderId="0" xfId="0" applyFont="1" applyFill="1" applyAlignment="1">
      <alignment horizontal="center"/>
    </xf>
    <xf numFmtId="172" fontId="1" fillId="6" borderId="0" xfId="0" applyNumberFormat="1" applyFont="1" applyFill="1" applyAlignment="1">
      <alignment horizontal="center"/>
    </xf>
    <xf numFmtId="3" fontId="1" fillId="6" borderId="0" xfId="0" applyNumberFormat="1" applyFont="1" applyFill="1" applyAlignment="1">
      <alignment horizontal="right"/>
    </xf>
    <xf numFmtId="167" fontId="1" fillId="6" borderId="0" xfId="0" applyNumberFormat="1" applyFont="1" applyFill="1" applyAlignment="1">
      <alignment horizontal="center"/>
    </xf>
    <xf numFmtId="172" fontId="14" fillId="6" borderId="0" xfId="0" applyNumberFormat="1" applyFont="1" applyFill="1" applyAlignment="1">
      <alignment horizontal="center" vertical="center" wrapText="1"/>
    </xf>
    <xf numFmtId="14" fontId="10" fillId="6" borderId="0" xfId="0" applyNumberFormat="1" applyFont="1" applyFill="1" applyAlignment="1">
      <alignment horizontal="center"/>
    </xf>
    <xf numFmtId="0" fontId="10" fillId="6" borderId="0" xfId="0" applyFont="1" applyFill="1" applyAlignment="1">
      <alignment horizontal="left"/>
    </xf>
    <xf numFmtId="0" fontId="9" fillId="6" borderId="0" xfId="0" applyFont="1" applyFill="1" applyAlignment="1">
      <alignment horizontal="left"/>
    </xf>
    <xf numFmtId="3" fontId="11" fillId="4" borderId="0" xfId="0" applyNumberFormat="1" applyFont="1" applyFill="1" applyAlignment="1">
      <alignment horizontal="center"/>
    </xf>
    <xf numFmtId="0" fontId="11" fillId="4" borderId="0" xfId="0" applyFont="1" applyFill="1" applyAlignment="1">
      <alignment horizontal="center"/>
    </xf>
    <xf numFmtId="14" fontId="20" fillId="4" borderId="0" xfId="0" applyNumberFormat="1" applyFont="1" applyFill="1" applyAlignment="1">
      <alignment horizontal="center" vertical="center"/>
    </xf>
    <xf numFmtId="3" fontId="11" fillId="4" borderId="0" xfId="0" applyNumberFormat="1" applyFont="1" applyFill="1" applyAlignment="1">
      <alignment horizontal="center"/>
    </xf>
  </cellXfs>
  <cellStyles count="2">
    <cellStyle name="Normal" xfId="0" builtinId="0"/>
    <cellStyle name="Vírgula" xfId="1" builtinId="3"/>
  </cellStyles>
  <dxfs count="1">
    <dxf>
      <font>
        <b/>
        <i val="0"/>
        <strike val="0"/>
        <color rgb="FF0070C0"/>
      </font>
    </dxf>
  </dxfs>
  <tableStyles count="0" defaultTableStyle="TableStyleMedium2" defaultPivotStyle="PivotStyleLight16"/>
  <colors>
    <mruColors>
      <color rgb="FFFFFF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0.14649999999999999</v>
          </cell>
        </row>
        <row r="9360">
          <cell r="A9360">
            <v>45790</v>
          </cell>
          <cell r="B9360">
            <v>0.14649999999999999</v>
          </cell>
        </row>
        <row r="9361">
          <cell r="A9361">
            <v>45791</v>
          </cell>
          <cell r="B9361">
            <v>0.14649999999999999</v>
          </cell>
        </row>
        <row r="9362">
          <cell r="A9362">
            <v>45792</v>
          </cell>
          <cell r="B9362">
            <v>0.14649999999999999</v>
          </cell>
        </row>
        <row r="9363">
          <cell r="A9363">
            <v>45793</v>
          </cell>
          <cell r="B9363">
            <v>0.14649999999999999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A1:GS1966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6" customWidth="1"/>
    <col min="2" max="2" width="28.42578125" style="5" customWidth="1"/>
    <col min="3" max="3" width="27.5703125" style="5" bestFit="1" customWidth="1"/>
    <col min="4" max="4" width="13.7109375" style="5" customWidth="1"/>
    <col min="5" max="5" width="16.42578125" style="5" bestFit="1" customWidth="1"/>
    <col min="6" max="7" width="17.5703125" style="5" customWidth="1"/>
    <col min="8" max="8" width="16.42578125" style="5" bestFit="1" customWidth="1"/>
    <col min="9" max="9" width="16.28515625" style="5" customWidth="1"/>
    <col min="10" max="10" width="17.140625" style="5" bestFit="1" customWidth="1"/>
    <col min="11" max="12" width="12.42578125" style="5" customWidth="1"/>
    <col min="13" max="14" width="17.5703125" style="5" customWidth="1"/>
    <col min="15" max="15" width="7.28515625" style="5" customWidth="1"/>
    <col min="16" max="16" width="21.42578125" style="5" customWidth="1"/>
    <col min="17" max="17" width="19" style="5" bestFit="1" customWidth="1"/>
    <col min="18" max="18" width="16.42578125" style="5" bestFit="1" customWidth="1"/>
    <col min="19" max="19" width="20.140625" style="5" customWidth="1"/>
    <col min="20" max="20" width="18.28515625" style="5" bestFit="1" customWidth="1"/>
    <col min="21" max="21" width="18.85546875" style="5" customWidth="1"/>
    <col min="22" max="22" width="15" style="5" customWidth="1"/>
    <col min="23" max="23" width="27.42578125" style="5" bestFit="1" customWidth="1"/>
    <col min="24" max="24" width="16.28515625" style="5" customWidth="1"/>
    <col min="25" max="25" width="6" style="5" customWidth="1"/>
    <col min="26" max="26" width="20.42578125" style="5" customWidth="1"/>
    <col min="27" max="27" width="17.7109375" style="5" customWidth="1"/>
    <col min="28" max="29" width="15" style="5" customWidth="1"/>
    <col min="30" max="30" width="7.28515625" style="5" customWidth="1"/>
    <col min="31" max="31" width="11.140625" style="5" customWidth="1"/>
    <col min="32" max="32" width="15" style="5" customWidth="1"/>
    <col min="33" max="162" width="20.140625" style="5" customWidth="1"/>
    <col min="163" max="201" width="12.42578125" style="5" customWidth="1"/>
    <col min="202" max="202" width="20.140625" style="6" customWidth="1"/>
    <col min="203" max="203" width="21.42578125" style="6" customWidth="1"/>
    <col min="204" max="204" width="22.7109375" style="6" customWidth="1"/>
    <col min="205" max="205" width="13.7109375" style="6" customWidth="1"/>
    <col min="206" max="206" width="15" style="6" customWidth="1"/>
    <col min="207" max="208" width="17.5703125" style="6" customWidth="1"/>
    <col min="209" max="209" width="26.5703125" style="6" customWidth="1"/>
    <col min="210" max="210" width="16.28515625" style="6" customWidth="1"/>
    <col min="211" max="211" width="15" style="6" customWidth="1"/>
    <col min="212" max="213" width="12.42578125" style="6" customWidth="1"/>
    <col min="214" max="215" width="17.5703125" style="6" customWidth="1"/>
    <col min="216" max="216" width="7.28515625" style="6" customWidth="1"/>
    <col min="217" max="217" width="21.42578125" style="6" customWidth="1"/>
    <col min="218" max="219" width="16.28515625" style="6" customWidth="1"/>
    <col min="220" max="220" width="20.140625" style="6" customWidth="1"/>
    <col min="221" max="221" width="24" style="6" customWidth="1"/>
    <col min="222" max="222" width="18.85546875" style="6" customWidth="1"/>
    <col min="223" max="223" width="15" style="6" customWidth="1"/>
    <col min="224" max="224" width="20.140625" style="6" customWidth="1"/>
    <col min="225" max="225" width="16.28515625" style="6" customWidth="1"/>
    <col min="226" max="226" width="6" style="6" customWidth="1"/>
    <col min="227" max="227" width="12.42578125" style="6" customWidth="1"/>
    <col min="228" max="230" width="15" style="6" customWidth="1"/>
    <col min="231" max="231" width="7.28515625" style="6" customWidth="1"/>
    <col min="232" max="232" width="11.140625" style="6" customWidth="1"/>
    <col min="233" max="233" width="15" style="6" customWidth="1"/>
    <col min="234" max="234" width="18.85546875" style="6" customWidth="1"/>
    <col min="235" max="235" width="16.28515625" style="6" customWidth="1"/>
    <col min="236" max="236" width="25.28515625" style="6" customWidth="1"/>
    <col min="237" max="237" width="20.140625" style="6" customWidth="1"/>
    <col min="238" max="238" width="15" style="6" customWidth="1"/>
    <col min="239" max="239" width="17.5703125" style="6" customWidth="1"/>
    <col min="240" max="240" width="16.28515625" style="6" customWidth="1"/>
    <col min="241" max="242" width="15" style="6" customWidth="1"/>
    <col min="243" max="243" width="17.5703125" style="6" customWidth="1"/>
    <col min="244" max="244" width="20.140625" style="6" customWidth="1"/>
    <col min="245" max="245" width="16.28515625" style="6" customWidth="1"/>
    <col min="246" max="246" width="25.28515625" style="6" customWidth="1"/>
    <col min="247" max="247" width="18.85546875" style="6" customWidth="1"/>
    <col min="248" max="250" width="20.140625" style="6" customWidth="1"/>
    <col min="251" max="251" width="39.42578125" style="6" customWidth="1"/>
    <col min="252" max="252" width="25.28515625" style="6" customWidth="1"/>
    <col min="253" max="418" width="20.140625" style="6" customWidth="1"/>
    <col min="419" max="457" width="12.42578125" style="6" customWidth="1"/>
    <col min="458" max="458" width="20.140625" style="6" customWidth="1"/>
    <col min="459" max="459" width="21.42578125" style="6" customWidth="1"/>
    <col min="460" max="460" width="22.7109375" style="6" customWidth="1"/>
    <col min="461" max="461" width="13.7109375" style="6" customWidth="1"/>
    <col min="462" max="462" width="15" style="6" customWidth="1"/>
    <col min="463" max="464" width="17.5703125" style="6" customWidth="1"/>
    <col min="465" max="465" width="26.5703125" style="6" customWidth="1"/>
    <col min="466" max="466" width="16.28515625" style="6" customWidth="1"/>
    <col min="467" max="467" width="15" style="6" customWidth="1"/>
    <col min="468" max="469" width="12.42578125" style="6" customWidth="1"/>
    <col min="470" max="471" width="17.5703125" style="6" customWidth="1"/>
    <col min="472" max="472" width="7.28515625" style="6" customWidth="1"/>
    <col min="473" max="473" width="21.42578125" style="6" customWidth="1"/>
    <col min="474" max="475" width="16.28515625" style="6" customWidth="1"/>
    <col min="476" max="476" width="20.140625" style="6" customWidth="1"/>
    <col min="477" max="477" width="24" style="6" customWidth="1"/>
    <col min="478" max="478" width="18.85546875" style="6" customWidth="1"/>
    <col min="479" max="479" width="15" style="6" customWidth="1"/>
    <col min="480" max="480" width="20.140625" style="6" customWidth="1"/>
    <col min="481" max="481" width="16.28515625" style="6" customWidth="1"/>
    <col min="482" max="482" width="6" style="6" customWidth="1"/>
    <col min="483" max="483" width="12.42578125" style="6" customWidth="1"/>
    <col min="484" max="486" width="15" style="6" customWidth="1"/>
    <col min="487" max="487" width="7.28515625" style="6" customWidth="1"/>
    <col min="488" max="488" width="11.140625" style="6" customWidth="1"/>
    <col min="489" max="489" width="15" style="6" customWidth="1"/>
    <col min="490" max="490" width="18.85546875" style="6" customWidth="1"/>
    <col min="491" max="491" width="16.28515625" style="6" customWidth="1"/>
    <col min="492" max="492" width="25.28515625" style="6" customWidth="1"/>
    <col min="493" max="493" width="20.140625" style="6" customWidth="1"/>
    <col min="494" max="494" width="15" style="6" customWidth="1"/>
    <col min="495" max="495" width="17.5703125" style="6" customWidth="1"/>
    <col min="496" max="496" width="16.28515625" style="6" customWidth="1"/>
    <col min="497" max="498" width="15" style="6" customWidth="1"/>
    <col min="499" max="499" width="17.5703125" style="6" customWidth="1"/>
    <col min="500" max="500" width="20.140625" style="6" customWidth="1"/>
    <col min="501" max="501" width="16.28515625" style="6" customWidth="1"/>
    <col min="502" max="502" width="25.28515625" style="6" customWidth="1"/>
    <col min="503" max="503" width="18.85546875" style="6" customWidth="1"/>
    <col min="504" max="506" width="20.140625" style="6" customWidth="1"/>
    <col min="507" max="507" width="39.42578125" style="6" customWidth="1"/>
    <col min="508" max="508" width="25.28515625" style="6" customWidth="1"/>
    <col min="509" max="674" width="20.140625" style="6" customWidth="1"/>
    <col min="675" max="713" width="12.42578125" style="6" customWidth="1"/>
    <col min="714" max="714" width="20.140625" style="6" customWidth="1"/>
    <col min="715" max="715" width="21.42578125" style="6" customWidth="1"/>
    <col min="716" max="716" width="22.7109375" style="6" customWidth="1"/>
    <col min="717" max="717" width="13.7109375" style="6" customWidth="1"/>
    <col min="718" max="718" width="15" style="6" customWidth="1"/>
    <col min="719" max="720" width="17.5703125" style="6" customWidth="1"/>
    <col min="721" max="721" width="26.5703125" style="6" customWidth="1"/>
    <col min="722" max="722" width="16.28515625" style="6" customWidth="1"/>
    <col min="723" max="723" width="15" style="6" customWidth="1"/>
    <col min="724" max="725" width="12.42578125" style="6" customWidth="1"/>
    <col min="726" max="727" width="17.5703125" style="6" customWidth="1"/>
    <col min="728" max="728" width="7.28515625" style="6" customWidth="1"/>
    <col min="729" max="729" width="21.42578125" style="6" customWidth="1"/>
    <col min="730" max="731" width="16.28515625" style="6" customWidth="1"/>
    <col min="732" max="732" width="20.140625" style="6" customWidth="1"/>
    <col min="733" max="733" width="24" style="6" customWidth="1"/>
    <col min="734" max="734" width="18.85546875" style="6" customWidth="1"/>
    <col min="735" max="735" width="15" style="6" customWidth="1"/>
    <col min="736" max="736" width="20.140625" style="6" customWidth="1"/>
    <col min="737" max="737" width="16.28515625" style="6" customWidth="1"/>
    <col min="738" max="738" width="6" style="6" customWidth="1"/>
    <col min="739" max="739" width="12.42578125" style="6" customWidth="1"/>
    <col min="740" max="742" width="15" style="6" customWidth="1"/>
    <col min="743" max="743" width="7.28515625" style="6" customWidth="1"/>
    <col min="744" max="744" width="11.140625" style="6" customWidth="1"/>
    <col min="745" max="745" width="15" style="6" customWidth="1"/>
    <col min="746" max="746" width="18.85546875" style="6" customWidth="1"/>
    <col min="747" max="747" width="16.28515625" style="6" customWidth="1"/>
    <col min="748" max="748" width="25.28515625" style="6" customWidth="1"/>
    <col min="749" max="749" width="20.140625" style="6" customWidth="1"/>
    <col min="750" max="750" width="15" style="6" customWidth="1"/>
    <col min="751" max="751" width="17.5703125" style="6" customWidth="1"/>
    <col min="752" max="752" width="16.28515625" style="6" customWidth="1"/>
    <col min="753" max="754" width="15" style="6" customWidth="1"/>
    <col min="755" max="755" width="17.5703125" style="6" customWidth="1"/>
    <col min="756" max="756" width="20.140625" style="6" customWidth="1"/>
    <col min="757" max="757" width="16.28515625" style="6" customWidth="1"/>
    <col min="758" max="758" width="25.28515625" style="6" customWidth="1"/>
    <col min="759" max="759" width="18.85546875" style="6" customWidth="1"/>
    <col min="760" max="762" width="20.140625" style="6" customWidth="1"/>
    <col min="763" max="763" width="39.42578125" style="6" customWidth="1"/>
    <col min="764" max="764" width="25.28515625" style="6" customWidth="1"/>
    <col min="765" max="930" width="20.140625" style="6" customWidth="1"/>
    <col min="931" max="969" width="12.42578125" style="6" customWidth="1"/>
    <col min="970" max="970" width="20.140625" style="6" customWidth="1"/>
    <col min="971" max="971" width="21.42578125" style="6" customWidth="1"/>
    <col min="972" max="972" width="22.7109375" style="6" customWidth="1"/>
    <col min="973" max="973" width="13.7109375" style="6" customWidth="1"/>
    <col min="974" max="974" width="15" style="6" customWidth="1"/>
    <col min="975" max="976" width="17.5703125" style="6" customWidth="1"/>
    <col min="977" max="977" width="26.5703125" style="6" customWidth="1"/>
    <col min="978" max="978" width="16.28515625" style="6" customWidth="1"/>
    <col min="979" max="979" width="15" style="6" customWidth="1"/>
    <col min="980" max="981" width="12.42578125" style="6" customWidth="1"/>
    <col min="982" max="983" width="17.5703125" style="6" customWidth="1"/>
    <col min="984" max="984" width="7.28515625" style="6" customWidth="1"/>
    <col min="985" max="985" width="21.42578125" style="6" customWidth="1"/>
    <col min="986" max="987" width="16.28515625" style="6" customWidth="1"/>
    <col min="988" max="988" width="20.140625" style="6" customWidth="1"/>
    <col min="989" max="989" width="24" style="6" customWidth="1"/>
    <col min="990" max="990" width="18.85546875" style="6" customWidth="1"/>
    <col min="991" max="991" width="15" style="6" customWidth="1"/>
    <col min="992" max="992" width="20.140625" style="6" customWidth="1"/>
    <col min="993" max="993" width="16.28515625" style="6" customWidth="1"/>
    <col min="994" max="994" width="6" style="6" customWidth="1"/>
    <col min="995" max="995" width="12.42578125" style="6" customWidth="1"/>
    <col min="996" max="998" width="15" style="6" customWidth="1"/>
    <col min="999" max="999" width="7.28515625" style="6" customWidth="1"/>
    <col min="1000" max="1000" width="11.140625" style="6" customWidth="1"/>
    <col min="1001" max="1001" width="15" style="6" customWidth="1"/>
    <col min="1002" max="1002" width="18.85546875" style="6" customWidth="1"/>
    <col min="1003" max="1003" width="16.28515625" style="6" customWidth="1"/>
    <col min="1004" max="1004" width="25.28515625" style="6" customWidth="1"/>
    <col min="1005" max="1005" width="20.140625" style="6" customWidth="1"/>
    <col min="1006" max="1006" width="15" style="6" customWidth="1"/>
    <col min="1007" max="1007" width="17.5703125" style="6" customWidth="1"/>
    <col min="1008" max="1008" width="16.28515625" style="6" customWidth="1"/>
    <col min="1009" max="1010" width="15" style="6" customWidth="1"/>
    <col min="1011" max="1011" width="17.5703125" style="6" customWidth="1"/>
    <col min="1012" max="1012" width="20.140625" style="6" customWidth="1"/>
    <col min="1013" max="1013" width="16.28515625" style="6" customWidth="1"/>
    <col min="1014" max="1014" width="25.28515625" style="6" customWidth="1"/>
    <col min="1015" max="1015" width="18.85546875" style="6" customWidth="1"/>
    <col min="1016" max="1018" width="20.140625" style="6" customWidth="1"/>
    <col min="1019" max="1019" width="39.42578125" style="6" customWidth="1"/>
    <col min="1020" max="1020" width="25.28515625" style="6" customWidth="1"/>
    <col min="1021" max="1186" width="20.140625" style="6" customWidth="1"/>
    <col min="1187" max="1225" width="12.42578125" style="6" customWidth="1"/>
    <col min="1226" max="1226" width="20.140625" style="6" customWidth="1"/>
    <col min="1227" max="1227" width="21.42578125" style="6" customWidth="1"/>
    <col min="1228" max="1228" width="22.7109375" style="6" customWidth="1"/>
    <col min="1229" max="1229" width="13.7109375" style="6" customWidth="1"/>
    <col min="1230" max="1230" width="15" style="6" customWidth="1"/>
    <col min="1231" max="1232" width="17.5703125" style="6" customWidth="1"/>
    <col min="1233" max="1233" width="26.5703125" style="6" customWidth="1"/>
    <col min="1234" max="1234" width="16.28515625" style="6" customWidth="1"/>
    <col min="1235" max="1235" width="15" style="6" customWidth="1"/>
    <col min="1236" max="1237" width="12.42578125" style="6" customWidth="1"/>
    <col min="1238" max="1239" width="17.5703125" style="6" customWidth="1"/>
    <col min="1240" max="1240" width="7.28515625" style="6" customWidth="1"/>
    <col min="1241" max="1241" width="21.42578125" style="6" customWidth="1"/>
    <col min="1242" max="1243" width="16.28515625" style="6" customWidth="1"/>
    <col min="1244" max="1244" width="20.140625" style="6" customWidth="1"/>
    <col min="1245" max="1245" width="24" style="6" customWidth="1"/>
    <col min="1246" max="1246" width="18.85546875" style="6" customWidth="1"/>
    <col min="1247" max="1247" width="15" style="6" customWidth="1"/>
    <col min="1248" max="1248" width="20.140625" style="6" customWidth="1"/>
    <col min="1249" max="1249" width="16.28515625" style="6" customWidth="1"/>
    <col min="1250" max="1250" width="6" style="6" customWidth="1"/>
    <col min="1251" max="1251" width="12.42578125" style="6" customWidth="1"/>
    <col min="1252" max="1254" width="15" style="6" customWidth="1"/>
    <col min="1255" max="1255" width="7.28515625" style="6" customWidth="1"/>
    <col min="1256" max="1256" width="11.140625" style="6" customWidth="1"/>
    <col min="1257" max="1257" width="15" style="6" customWidth="1"/>
    <col min="1258" max="1258" width="18.85546875" style="6" customWidth="1"/>
    <col min="1259" max="1259" width="16.28515625" style="6" customWidth="1"/>
    <col min="1260" max="1260" width="25.28515625" style="6" customWidth="1"/>
    <col min="1261" max="1261" width="20.140625" style="6" customWidth="1"/>
    <col min="1262" max="1262" width="15" style="6" customWidth="1"/>
    <col min="1263" max="1263" width="17.5703125" style="6" customWidth="1"/>
    <col min="1264" max="1264" width="16.28515625" style="6" customWidth="1"/>
    <col min="1265" max="1266" width="15" style="6" customWidth="1"/>
    <col min="1267" max="1267" width="17.5703125" style="6" customWidth="1"/>
    <col min="1268" max="1268" width="20.140625" style="6" customWidth="1"/>
    <col min="1269" max="1269" width="16.28515625" style="6" customWidth="1"/>
    <col min="1270" max="1270" width="25.28515625" style="6" customWidth="1"/>
    <col min="1271" max="1271" width="18.85546875" style="6" customWidth="1"/>
    <col min="1272" max="1274" width="20.140625" style="6" customWidth="1"/>
    <col min="1275" max="1275" width="39.42578125" style="6" customWidth="1"/>
    <col min="1276" max="1276" width="25.28515625" style="6" customWidth="1"/>
    <col min="1277" max="1442" width="20.140625" style="6" customWidth="1"/>
    <col min="1443" max="1481" width="12.42578125" style="6" customWidth="1"/>
    <col min="1482" max="1482" width="20.140625" style="6" customWidth="1"/>
    <col min="1483" max="1483" width="21.42578125" style="6" customWidth="1"/>
    <col min="1484" max="1484" width="22.7109375" style="6" customWidth="1"/>
    <col min="1485" max="1485" width="13.7109375" style="6" customWidth="1"/>
    <col min="1486" max="1486" width="15" style="6" customWidth="1"/>
    <col min="1487" max="1488" width="17.5703125" style="6" customWidth="1"/>
    <col min="1489" max="1489" width="26.5703125" style="6" customWidth="1"/>
    <col min="1490" max="1490" width="16.28515625" style="6" customWidth="1"/>
    <col min="1491" max="1491" width="15" style="6" customWidth="1"/>
    <col min="1492" max="1493" width="12.42578125" style="6" customWidth="1"/>
    <col min="1494" max="1495" width="17.5703125" style="6" customWidth="1"/>
    <col min="1496" max="1496" width="7.28515625" style="6" customWidth="1"/>
    <col min="1497" max="1497" width="21.42578125" style="6" customWidth="1"/>
    <col min="1498" max="1499" width="16.28515625" style="6" customWidth="1"/>
    <col min="1500" max="1500" width="20.140625" style="6" customWidth="1"/>
    <col min="1501" max="1501" width="24" style="6" customWidth="1"/>
    <col min="1502" max="1502" width="18.85546875" style="6" customWidth="1"/>
    <col min="1503" max="1503" width="15" style="6" customWidth="1"/>
    <col min="1504" max="1504" width="20.140625" style="6" customWidth="1"/>
    <col min="1505" max="1505" width="16.28515625" style="6" customWidth="1"/>
    <col min="1506" max="1506" width="6" style="6" customWidth="1"/>
    <col min="1507" max="1507" width="12.42578125" style="6" customWidth="1"/>
    <col min="1508" max="1510" width="15" style="6" customWidth="1"/>
    <col min="1511" max="1511" width="7.28515625" style="6" customWidth="1"/>
    <col min="1512" max="1512" width="11.140625" style="6" customWidth="1"/>
    <col min="1513" max="1513" width="15" style="6" customWidth="1"/>
    <col min="1514" max="1514" width="18.85546875" style="6" customWidth="1"/>
    <col min="1515" max="1515" width="16.28515625" style="6" customWidth="1"/>
    <col min="1516" max="1516" width="25.28515625" style="6" customWidth="1"/>
    <col min="1517" max="1517" width="20.140625" style="6" customWidth="1"/>
    <col min="1518" max="1518" width="15" style="6" customWidth="1"/>
    <col min="1519" max="1519" width="17.5703125" style="6" customWidth="1"/>
    <col min="1520" max="1520" width="16.28515625" style="6" customWidth="1"/>
    <col min="1521" max="1522" width="15" style="6" customWidth="1"/>
    <col min="1523" max="1523" width="17.5703125" style="6" customWidth="1"/>
    <col min="1524" max="1524" width="20.140625" style="6" customWidth="1"/>
    <col min="1525" max="1525" width="16.28515625" style="6" customWidth="1"/>
    <col min="1526" max="1526" width="25.28515625" style="6" customWidth="1"/>
    <col min="1527" max="1527" width="18.85546875" style="6" customWidth="1"/>
    <col min="1528" max="1530" width="20.140625" style="6" customWidth="1"/>
    <col min="1531" max="1531" width="39.42578125" style="6" customWidth="1"/>
    <col min="1532" max="1532" width="25.28515625" style="6" customWidth="1"/>
    <col min="1533" max="1698" width="20.140625" style="6" customWidth="1"/>
    <col min="1699" max="1737" width="12.42578125" style="6" customWidth="1"/>
    <col min="1738" max="1738" width="20.140625" style="6" customWidth="1"/>
    <col min="1739" max="1739" width="21.42578125" style="6" customWidth="1"/>
    <col min="1740" max="1740" width="22.7109375" style="6" customWidth="1"/>
    <col min="1741" max="1741" width="13.7109375" style="6" customWidth="1"/>
    <col min="1742" max="1742" width="15" style="6" customWidth="1"/>
    <col min="1743" max="1744" width="17.5703125" style="6" customWidth="1"/>
    <col min="1745" max="1745" width="26.5703125" style="6" customWidth="1"/>
    <col min="1746" max="1746" width="16.28515625" style="6" customWidth="1"/>
    <col min="1747" max="1747" width="15" style="6" customWidth="1"/>
    <col min="1748" max="1749" width="12.42578125" style="6" customWidth="1"/>
    <col min="1750" max="1751" width="17.5703125" style="6" customWidth="1"/>
    <col min="1752" max="1752" width="7.28515625" style="6" customWidth="1"/>
    <col min="1753" max="1753" width="21.42578125" style="6" customWidth="1"/>
    <col min="1754" max="1755" width="16.28515625" style="6" customWidth="1"/>
    <col min="1756" max="1756" width="20.140625" style="6" customWidth="1"/>
    <col min="1757" max="1757" width="24" style="6" customWidth="1"/>
    <col min="1758" max="1758" width="18.85546875" style="6" customWidth="1"/>
    <col min="1759" max="1759" width="15" style="6" customWidth="1"/>
    <col min="1760" max="1760" width="20.140625" style="6" customWidth="1"/>
    <col min="1761" max="1761" width="16.28515625" style="6" customWidth="1"/>
    <col min="1762" max="1762" width="6" style="6" customWidth="1"/>
    <col min="1763" max="1763" width="12.42578125" style="6" customWidth="1"/>
    <col min="1764" max="1766" width="15" style="6" customWidth="1"/>
    <col min="1767" max="1767" width="7.28515625" style="6" customWidth="1"/>
    <col min="1768" max="1768" width="11.140625" style="6" customWidth="1"/>
    <col min="1769" max="1769" width="15" style="6" customWidth="1"/>
    <col min="1770" max="1770" width="18.85546875" style="6" customWidth="1"/>
    <col min="1771" max="1771" width="16.28515625" style="6" customWidth="1"/>
    <col min="1772" max="1772" width="25.28515625" style="6" customWidth="1"/>
    <col min="1773" max="1773" width="20.140625" style="6" customWidth="1"/>
    <col min="1774" max="1774" width="15" style="6" customWidth="1"/>
    <col min="1775" max="1775" width="17.5703125" style="6" customWidth="1"/>
    <col min="1776" max="1776" width="16.28515625" style="6" customWidth="1"/>
    <col min="1777" max="1778" width="15" style="6" customWidth="1"/>
    <col min="1779" max="1779" width="17.5703125" style="6" customWidth="1"/>
    <col min="1780" max="1780" width="20.140625" style="6" customWidth="1"/>
    <col min="1781" max="1781" width="16.28515625" style="6" customWidth="1"/>
    <col min="1782" max="1782" width="25.28515625" style="6" customWidth="1"/>
    <col min="1783" max="1783" width="18.85546875" style="6" customWidth="1"/>
    <col min="1784" max="1786" width="20.140625" style="6" customWidth="1"/>
    <col min="1787" max="1787" width="39.42578125" style="6" customWidth="1"/>
    <col min="1788" max="1788" width="25.28515625" style="6" customWidth="1"/>
    <col min="1789" max="1954" width="20.140625" style="6" customWidth="1"/>
    <col min="1955" max="1993" width="12.42578125" style="6" customWidth="1"/>
    <col min="1994" max="1994" width="20.140625" style="6" customWidth="1"/>
    <col min="1995" max="1995" width="21.42578125" style="6" customWidth="1"/>
    <col min="1996" max="1996" width="22.7109375" style="6" customWidth="1"/>
    <col min="1997" max="1997" width="13.7109375" style="6" customWidth="1"/>
    <col min="1998" max="1998" width="15" style="6" customWidth="1"/>
    <col min="1999" max="2000" width="17.5703125" style="6" customWidth="1"/>
    <col min="2001" max="2001" width="26.5703125" style="6" customWidth="1"/>
    <col min="2002" max="2002" width="16.28515625" style="6" customWidth="1"/>
    <col min="2003" max="2003" width="15" style="6" customWidth="1"/>
    <col min="2004" max="2005" width="12.42578125" style="6" customWidth="1"/>
    <col min="2006" max="2007" width="17.5703125" style="6" customWidth="1"/>
    <col min="2008" max="2008" width="7.28515625" style="6" customWidth="1"/>
    <col min="2009" max="2009" width="21.42578125" style="6" customWidth="1"/>
    <col min="2010" max="2011" width="16.28515625" style="6" customWidth="1"/>
    <col min="2012" max="2012" width="20.140625" style="6" customWidth="1"/>
    <col min="2013" max="2013" width="24" style="6" customWidth="1"/>
    <col min="2014" max="2014" width="18.85546875" style="6" customWidth="1"/>
    <col min="2015" max="2015" width="15" style="6" customWidth="1"/>
    <col min="2016" max="2016" width="20.140625" style="6" customWidth="1"/>
    <col min="2017" max="2017" width="16.28515625" style="6" customWidth="1"/>
    <col min="2018" max="2018" width="6" style="6" customWidth="1"/>
    <col min="2019" max="2019" width="12.42578125" style="6" customWidth="1"/>
    <col min="2020" max="2022" width="15" style="6" customWidth="1"/>
    <col min="2023" max="2023" width="7.28515625" style="6" customWidth="1"/>
    <col min="2024" max="2024" width="11.140625" style="6" customWidth="1"/>
    <col min="2025" max="2025" width="15" style="6" customWidth="1"/>
    <col min="2026" max="2026" width="18.85546875" style="6" customWidth="1"/>
    <col min="2027" max="2027" width="16.28515625" style="6" customWidth="1"/>
    <col min="2028" max="2028" width="25.28515625" style="6" customWidth="1"/>
    <col min="2029" max="2029" width="20.140625" style="6" customWidth="1"/>
    <col min="2030" max="2030" width="15" style="6" customWidth="1"/>
    <col min="2031" max="2031" width="17.5703125" style="6" customWidth="1"/>
    <col min="2032" max="2032" width="16.28515625" style="6" customWidth="1"/>
    <col min="2033" max="2034" width="15" style="6" customWidth="1"/>
    <col min="2035" max="2035" width="17.5703125" style="6" customWidth="1"/>
    <col min="2036" max="2036" width="20.140625" style="6" customWidth="1"/>
    <col min="2037" max="2037" width="16.28515625" style="6" customWidth="1"/>
    <col min="2038" max="2038" width="25.28515625" style="6" customWidth="1"/>
    <col min="2039" max="2039" width="18.85546875" style="6" customWidth="1"/>
    <col min="2040" max="2042" width="20.140625" style="6" customWidth="1"/>
    <col min="2043" max="2043" width="39.42578125" style="6" customWidth="1"/>
    <col min="2044" max="2044" width="25.28515625" style="6" customWidth="1"/>
    <col min="2045" max="2210" width="20.140625" style="6" customWidth="1"/>
    <col min="2211" max="2249" width="12.42578125" style="6" customWidth="1"/>
    <col min="2250" max="2250" width="20.140625" style="6" customWidth="1"/>
    <col min="2251" max="2251" width="21.42578125" style="6" customWidth="1"/>
    <col min="2252" max="2252" width="22.7109375" style="6" customWidth="1"/>
    <col min="2253" max="2253" width="13.7109375" style="6" customWidth="1"/>
    <col min="2254" max="2254" width="15" style="6" customWidth="1"/>
    <col min="2255" max="2256" width="17.5703125" style="6" customWidth="1"/>
    <col min="2257" max="2257" width="26.5703125" style="6" customWidth="1"/>
    <col min="2258" max="2258" width="16.28515625" style="6" customWidth="1"/>
    <col min="2259" max="2259" width="15" style="6" customWidth="1"/>
    <col min="2260" max="2261" width="12.42578125" style="6" customWidth="1"/>
    <col min="2262" max="2263" width="17.5703125" style="6" customWidth="1"/>
    <col min="2264" max="2264" width="7.28515625" style="6" customWidth="1"/>
    <col min="2265" max="2265" width="21.42578125" style="6" customWidth="1"/>
    <col min="2266" max="2267" width="16.28515625" style="6" customWidth="1"/>
    <col min="2268" max="2268" width="20.140625" style="6" customWidth="1"/>
    <col min="2269" max="2269" width="24" style="6" customWidth="1"/>
    <col min="2270" max="2270" width="18.85546875" style="6" customWidth="1"/>
    <col min="2271" max="2271" width="15" style="6" customWidth="1"/>
    <col min="2272" max="2272" width="20.140625" style="6" customWidth="1"/>
    <col min="2273" max="2273" width="16.28515625" style="6" customWidth="1"/>
    <col min="2274" max="2274" width="6" style="6" customWidth="1"/>
    <col min="2275" max="2275" width="12.42578125" style="6" customWidth="1"/>
    <col min="2276" max="2278" width="15" style="6" customWidth="1"/>
    <col min="2279" max="2279" width="7.28515625" style="6" customWidth="1"/>
    <col min="2280" max="2280" width="11.140625" style="6" customWidth="1"/>
    <col min="2281" max="2281" width="15" style="6" customWidth="1"/>
    <col min="2282" max="2282" width="18.85546875" style="6" customWidth="1"/>
    <col min="2283" max="2283" width="16.28515625" style="6" customWidth="1"/>
    <col min="2284" max="2284" width="25.28515625" style="6" customWidth="1"/>
    <col min="2285" max="2285" width="20.140625" style="6" customWidth="1"/>
    <col min="2286" max="2286" width="15" style="6" customWidth="1"/>
    <col min="2287" max="2287" width="17.5703125" style="6" customWidth="1"/>
    <col min="2288" max="2288" width="16.28515625" style="6" customWidth="1"/>
    <col min="2289" max="2290" width="15" style="6" customWidth="1"/>
    <col min="2291" max="2291" width="17.5703125" style="6" customWidth="1"/>
    <col min="2292" max="2292" width="20.140625" style="6" customWidth="1"/>
    <col min="2293" max="2293" width="16.28515625" style="6" customWidth="1"/>
    <col min="2294" max="2294" width="25.28515625" style="6" customWidth="1"/>
    <col min="2295" max="2295" width="18.85546875" style="6" customWidth="1"/>
    <col min="2296" max="2298" width="20.140625" style="6" customWidth="1"/>
    <col min="2299" max="2299" width="39.42578125" style="6" customWidth="1"/>
    <col min="2300" max="2300" width="25.28515625" style="6" customWidth="1"/>
    <col min="2301" max="2466" width="20.140625" style="6" customWidth="1"/>
    <col min="2467" max="2505" width="12.42578125" style="6" customWidth="1"/>
    <col min="2506" max="2506" width="20.140625" style="6" customWidth="1"/>
    <col min="2507" max="2507" width="21.42578125" style="6" customWidth="1"/>
    <col min="2508" max="2508" width="22.7109375" style="6" customWidth="1"/>
    <col min="2509" max="2509" width="13.7109375" style="6" customWidth="1"/>
    <col min="2510" max="2510" width="15" style="6" customWidth="1"/>
    <col min="2511" max="2512" width="17.5703125" style="6" customWidth="1"/>
    <col min="2513" max="2513" width="26.5703125" style="6" customWidth="1"/>
    <col min="2514" max="2514" width="16.28515625" style="6" customWidth="1"/>
    <col min="2515" max="2515" width="15" style="6" customWidth="1"/>
    <col min="2516" max="2517" width="12.42578125" style="6" customWidth="1"/>
    <col min="2518" max="2519" width="17.5703125" style="6" customWidth="1"/>
    <col min="2520" max="2520" width="7.28515625" style="6" customWidth="1"/>
    <col min="2521" max="2521" width="21.42578125" style="6" customWidth="1"/>
    <col min="2522" max="2523" width="16.28515625" style="6" customWidth="1"/>
    <col min="2524" max="2524" width="20.140625" style="6" customWidth="1"/>
    <col min="2525" max="2525" width="24" style="6" customWidth="1"/>
    <col min="2526" max="2526" width="18.85546875" style="6" customWidth="1"/>
    <col min="2527" max="2527" width="15" style="6" customWidth="1"/>
    <col min="2528" max="2528" width="20.140625" style="6" customWidth="1"/>
    <col min="2529" max="2529" width="16.28515625" style="6" customWidth="1"/>
    <col min="2530" max="2530" width="6" style="6" customWidth="1"/>
    <col min="2531" max="2531" width="12.42578125" style="6" customWidth="1"/>
    <col min="2532" max="2534" width="15" style="6" customWidth="1"/>
    <col min="2535" max="2535" width="7.28515625" style="6" customWidth="1"/>
    <col min="2536" max="2536" width="11.140625" style="6" customWidth="1"/>
    <col min="2537" max="2537" width="15" style="6" customWidth="1"/>
    <col min="2538" max="2538" width="18.85546875" style="6" customWidth="1"/>
    <col min="2539" max="2539" width="16.28515625" style="6" customWidth="1"/>
    <col min="2540" max="2540" width="25.28515625" style="6" customWidth="1"/>
    <col min="2541" max="2541" width="20.140625" style="6" customWidth="1"/>
    <col min="2542" max="2542" width="15" style="6" customWidth="1"/>
    <col min="2543" max="2543" width="17.5703125" style="6" customWidth="1"/>
    <col min="2544" max="2544" width="16.28515625" style="6" customWidth="1"/>
    <col min="2545" max="2546" width="15" style="6" customWidth="1"/>
    <col min="2547" max="2547" width="17.5703125" style="6" customWidth="1"/>
    <col min="2548" max="2548" width="20.140625" style="6" customWidth="1"/>
    <col min="2549" max="2549" width="16.28515625" style="6" customWidth="1"/>
    <col min="2550" max="2550" width="25.28515625" style="6" customWidth="1"/>
    <col min="2551" max="2551" width="18.85546875" style="6" customWidth="1"/>
    <col min="2552" max="2554" width="20.140625" style="6" customWidth="1"/>
    <col min="2555" max="2555" width="39.42578125" style="6" customWidth="1"/>
    <col min="2556" max="2556" width="25.28515625" style="6" customWidth="1"/>
    <col min="2557" max="2722" width="20.140625" style="6" customWidth="1"/>
    <col min="2723" max="2761" width="12.42578125" style="6" customWidth="1"/>
    <col min="2762" max="2762" width="20.140625" style="6" customWidth="1"/>
    <col min="2763" max="2763" width="21.42578125" style="6" customWidth="1"/>
    <col min="2764" max="2764" width="22.7109375" style="6" customWidth="1"/>
    <col min="2765" max="2765" width="13.7109375" style="6" customWidth="1"/>
    <col min="2766" max="2766" width="15" style="6" customWidth="1"/>
    <col min="2767" max="2768" width="17.5703125" style="6" customWidth="1"/>
    <col min="2769" max="2769" width="26.5703125" style="6" customWidth="1"/>
    <col min="2770" max="2770" width="16.28515625" style="6" customWidth="1"/>
    <col min="2771" max="2771" width="15" style="6" customWidth="1"/>
    <col min="2772" max="2773" width="12.42578125" style="6" customWidth="1"/>
    <col min="2774" max="2775" width="17.5703125" style="6" customWidth="1"/>
    <col min="2776" max="2776" width="7.28515625" style="6" customWidth="1"/>
    <col min="2777" max="2777" width="21.42578125" style="6" customWidth="1"/>
    <col min="2778" max="2779" width="16.28515625" style="6" customWidth="1"/>
    <col min="2780" max="2780" width="20.140625" style="6" customWidth="1"/>
    <col min="2781" max="2781" width="24" style="6" customWidth="1"/>
    <col min="2782" max="2782" width="18.85546875" style="6" customWidth="1"/>
    <col min="2783" max="2783" width="15" style="6" customWidth="1"/>
    <col min="2784" max="2784" width="20.140625" style="6" customWidth="1"/>
    <col min="2785" max="2785" width="16.28515625" style="6" customWidth="1"/>
    <col min="2786" max="2786" width="6" style="6" customWidth="1"/>
    <col min="2787" max="2787" width="12.42578125" style="6" customWidth="1"/>
    <col min="2788" max="2790" width="15" style="6" customWidth="1"/>
    <col min="2791" max="2791" width="7.28515625" style="6" customWidth="1"/>
    <col min="2792" max="2792" width="11.140625" style="6" customWidth="1"/>
    <col min="2793" max="2793" width="15" style="6" customWidth="1"/>
    <col min="2794" max="2794" width="18.85546875" style="6" customWidth="1"/>
    <col min="2795" max="2795" width="16.28515625" style="6" customWidth="1"/>
    <col min="2796" max="2796" width="25.28515625" style="6" customWidth="1"/>
    <col min="2797" max="2797" width="20.140625" style="6" customWidth="1"/>
    <col min="2798" max="2798" width="15" style="6" customWidth="1"/>
    <col min="2799" max="2799" width="17.5703125" style="6" customWidth="1"/>
    <col min="2800" max="2800" width="16.28515625" style="6" customWidth="1"/>
    <col min="2801" max="2802" width="15" style="6" customWidth="1"/>
    <col min="2803" max="2803" width="17.5703125" style="6" customWidth="1"/>
    <col min="2804" max="2804" width="20.140625" style="6" customWidth="1"/>
    <col min="2805" max="2805" width="16.28515625" style="6" customWidth="1"/>
    <col min="2806" max="2806" width="25.28515625" style="6" customWidth="1"/>
    <col min="2807" max="2807" width="18.85546875" style="6" customWidth="1"/>
    <col min="2808" max="2810" width="20.140625" style="6" customWidth="1"/>
    <col min="2811" max="2811" width="39.42578125" style="6" customWidth="1"/>
    <col min="2812" max="2812" width="25.28515625" style="6" customWidth="1"/>
    <col min="2813" max="2978" width="20.140625" style="6" customWidth="1"/>
    <col min="2979" max="3017" width="12.42578125" style="6" customWidth="1"/>
    <col min="3018" max="3018" width="20.140625" style="6" customWidth="1"/>
    <col min="3019" max="3019" width="21.42578125" style="6" customWidth="1"/>
    <col min="3020" max="3020" width="22.7109375" style="6" customWidth="1"/>
    <col min="3021" max="3021" width="13.7109375" style="6" customWidth="1"/>
    <col min="3022" max="3022" width="15" style="6" customWidth="1"/>
    <col min="3023" max="3024" width="17.5703125" style="6" customWidth="1"/>
    <col min="3025" max="3025" width="26.5703125" style="6" customWidth="1"/>
    <col min="3026" max="3026" width="16.28515625" style="6" customWidth="1"/>
    <col min="3027" max="3027" width="15" style="6" customWidth="1"/>
    <col min="3028" max="3029" width="12.42578125" style="6" customWidth="1"/>
    <col min="3030" max="3031" width="17.5703125" style="6" customWidth="1"/>
    <col min="3032" max="3032" width="7.28515625" style="6" customWidth="1"/>
    <col min="3033" max="3033" width="21.42578125" style="6" customWidth="1"/>
    <col min="3034" max="3035" width="16.28515625" style="6" customWidth="1"/>
    <col min="3036" max="3036" width="20.140625" style="6" customWidth="1"/>
    <col min="3037" max="3037" width="24" style="6" customWidth="1"/>
    <col min="3038" max="3038" width="18.85546875" style="6" customWidth="1"/>
    <col min="3039" max="3039" width="15" style="6" customWidth="1"/>
    <col min="3040" max="3040" width="20.140625" style="6" customWidth="1"/>
    <col min="3041" max="3041" width="16.28515625" style="6" customWidth="1"/>
    <col min="3042" max="3042" width="6" style="6" customWidth="1"/>
    <col min="3043" max="3043" width="12.42578125" style="6" customWidth="1"/>
    <col min="3044" max="3046" width="15" style="6" customWidth="1"/>
    <col min="3047" max="3047" width="7.28515625" style="6" customWidth="1"/>
    <col min="3048" max="3048" width="11.140625" style="6" customWidth="1"/>
    <col min="3049" max="3049" width="15" style="6" customWidth="1"/>
    <col min="3050" max="3050" width="18.85546875" style="6" customWidth="1"/>
    <col min="3051" max="3051" width="16.28515625" style="6" customWidth="1"/>
    <col min="3052" max="3052" width="25.28515625" style="6" customWidth="1"/>
    <col min="3053" max="3053" width="20.140625" style="6" customWidth="1"/>
    <col min="3054" max="3054" width="15" style="6" customWidth="1"/>
    <col min="3055" max="3055" width="17.5703125" style="6" customWidth="1"/>
    <col min="3056" max="3056" width="16.28515625" style="6" customWidth="1"/>
    <col min="3057" max="3058" width="15" style="6" customWidth="1"/>
    <col min="3059" max="3059" width="17.5703125" style="6" customWidth="1"/>
    <col min="3060" max="3060" width="20.140625" style="6" customWidth="1"/>
    <col min="3061" max="3061" width="16.28515625" style="6" customWidth="1"/>
    <col min="3062" max="3062" width="25.28515625" style="6" customWidth="1"/>
    <col min="3063" max="3063" width="18.85546875" style="6" customWidth="1"/>
    <col min="3064" max="3066" width="20.140625" style="6" customWidth="1"/>
    <col min="3067" max="3067" width="39.42578125" style="6" customWidth="1"/>
    <col min="3068" max="3068" width="25.28515625" style="6" customWidth="1"/>
    <col min="3069" max="3234" width="20.140625" style="6" customWidth="1"/>
    <col min="3235" max="3273" width="12.42578125" style="6" customWidth="1"/>
    <col min="3274" max="3274" width="20.140625" style="6" customWidth="1"/>
    <col min="3275" max="3275" width="21.42578125" style="6" customWidth="1"/>
    <col min="3276" max="3276" width="22.7109375" style="6" customWidth="1"/>
    <col min="3277" max="3277" width="13.7109375" style="6" customWidth="1"/>
    <col min="3278" max="3278" width="15" style="6" customWidth="1"/>
    <col min="3279" max="3280" width="17.5703125" style="6" customWidth="1"/>
    <col min="3281" max="3281" width="26.5703125" style="6" customWidth="1"/>
    <col min="3282" max="3282" width="16.28515625" style="6" customWidth="1"/>
    <col min="3283" max="3283" width="15" style="6" customWidth="1"/>
    <col min="3284" max="3285" width="12.42578125" style="6" customWidth="1"/>
    <col min="3286" max="3287" width="17.5703125" style="6" customWidth="1"/>
    <col min="3288" max="3288" width="7.28515625" style="6" customWidth="1"/>
    <col min="3289" max="3289" width="21.42578125" style="6" customWidth="1"/>
    <col min="3290" max="3291" width="16.28515625" style="6" customWidth="1"/>
    <col min="3292" max="3292" width="20.140625" style="6" customWidth="1"/>
    <col min="3293" max="3293" width="24" style="6" customWidth="1"/>
    <col min="3294" max="3294" width="18.85546875" style="6" customWidth="1"/>
    <col min="3295" max="3295" width="15" style="6" customWidth="1"/>
    <col min="3296" max="3296" width="20.140625" style="6" customWidth="1"/>
    <col min="3297" max="3297" width="16.28515625" style="6" customWidth="1"/>
    <col min="3298" max="3298" width="6" style="6" customWidth="1"/>
    <col min="3299" max="3299" width="12.42578125" style="6" customWidth="1"/>
    <col min="3300" max="3302" width="15" style="6" customWidth="1"/>
    <col min="3303" max="3303" width="7.28515625" style="6" customWidth="1"/>
    <col min="3304" max="3304" width="11.140625" style="6" customWidth="1"/>
    <col min="3305" max="3305" width="15" style="6" customWidth="1"/>
    <col min="3306" max="3306" width="18.85546875" style="6" customWidth="1"/>
    <col min="3307" max="3307" width="16.28515625" style="6" customWidth="1"/>
    <col min="3308" max="3308" width="25.28515625" style="6" customWidth="1"/>
    <col min="3309" max="3309" width="20.140625" style="6" customWidth="1"/>
    <col min="3310" max="3310" width="15" style="6" customWidth="1"/>
    <col min="3311" max="3311" width="17.5703125" style="6" customWidth="1"/>
    <col min="3312" max="3312" width="16.28515625" style="6" customWidth="1"/>
    <col min="3313" max="3314" width="15" style="6" customWidth="1"/>
    <col min="3315" max="3315" width="17.5703125" style="6" customWidth="1"/>
    <col min="3316" max="3316" width="20.140625" style="6" customWidth="1"/>
    <col min="3317" max="3317" width="16.28515625" style="6" customWidth="1"/>
    <col min="3318" max="3318" width="25.28515625" style="6" customWidth="1"/>
    <col min="3319" max="3319" width="18.85546875" style="6" customWidth="1"/>
    <col min="3320" max="3322" width="20.140625" style="6" customWidth="1"/>
    <col min="3323" max="3323" width="39.42578125" style="6" customWidth="1"/>
    <col min="3324" max="3324" width="25.28515625" style="6" customWidth="1"/>
    <col min="3325" max="3490" width="20.140625" style="6" customWidth="1"/>
    <col min="3491" max="3529" width="12.42578125" style="6" customWidth="1"/>
    <col min="3530" max="3530" width="20.140625" style="6" customWidth="1"/>
    <col min="3531" max="3531" width="21.42578125" style="6" customWidth="1"/>
    <col min="3532" max="3532" width="22.7109375" style="6" customWidth="1"/>
    <col min="3533" max="3533" width="13.7109375" style="6" customWidth="1"/>
    <col min="3534" max="3534" width="15" style="6" customWidth="1"/>
    <col min="3535" max="3536" width="17.5703125" style="6" customWidth="1"/>
    <col min="3537" max="3537" width="26.5703125" style="6" customWidth="1"/>
    <col min="3538" max="3538" width="16.28515625" style="6" customWidth="1"/>
    <col min="3539" max="3539" width="15" style="6" customWidth="1"/>
    <col min="3540" max="3541" width="12.42578125" style="6" customWidth="1"/>
    <col min="3542" max="3543" width="17.5703125" style="6" customWidth="1"/>
    <col min="3544" max="3544" width="7.28515625" style="6" customWidth="1"/>
    <col min="3545" max="3545" width="21.42578125" style="6" customWidth="1"/>
    <col min="3546" max="3547" width="16.28515625" style="6" customWidth="1"/>
    <col min="3548" max="3548" width="20.140625" style="6" customWidth="1"/>
    <col min="3549" max="3549" width="24" style="6" customWidth="1"/>
    <col min="3550" max="3550" width="18.85546875" style="6" customWidth="1"/>
    <col min="3551" max="3551" width="15" style="6" customWidth="1"/>
    <col min="3552" max="3552" width="20.140625" style="6" customWidth="1"/>
    <col min="3553" max="3553" width="16.28515625" style="6" customWidth="1"/>
    <col min="3554" max="3554" width="6" style="6" customWidth="1"/>
    <col min="3555" max="3555" width="12.42578125" style="6" customWidth="1"/>
    <col min="3556" max="3558" width="15" style="6" customWidth="1"/>
    <col min="3559" max="3559" width="7.28515625" style="6" customWidth="1"/>
    <col min="3560" max="3560" width="11.140625" style="6" customWidth="1"/>
    <col min="3561" max="3561" width="15" style="6" customWidth="1"/>
    <col min="3562" max="3562" width="18.85546875" style="6" customWidth="1"/>
    <col min="3563" max="3563" width="16.28515625" style="6" customWidth="1"/>
    <col min="3564" max="3564" width="25.28515625" style="6" customWidth="1"/>
    <col min="3565" max="3565" width="20.140625" style="6" customWidth="1"/>
    <col min="3566" max="3566" width="15" style="6" customWidth="1"/>
    <col min="3567" max="3567" width="17.5703125" style="6" customWidth="1"/>
    <col min="3568" max="3568" width="16.28515625" style="6" customWidth="1"/>
    <col min="3569" max="3570" width="15" style="6" customWidth="1"/>
    <col min="3571" max="3571" width="17.5703125" style="6" customWidth="1"/>
    <col min="3572" max="3572" width="20.140625" style="6" customWidth="1"/>
    <col min="3573" max="3573" width="16.28515625" style="6" customWidth="1"/>
    <col min="3574" max="3574" width="25.28515625" style="6" customWidth="1"/>
    <col min="3575" max="3575" width="18.85546875" style="6" customWidth="1"/>
    <col min="3576" max="3578" width="20.140625" style="6" customWidth="1"/>
    <col min="3579" max="3579" width="39.42578125" style="6" customWidth="1"/>
    <col min="3580" max="3580" width="25.28515625" style="6" customWidth="1"/>
    <col min="3581" max="3746" width="20.140625" style="6" customWidth="1"/>
    <col min="3747" max="3785" width="12.42578125" style="6" customWidth="1"/>
    <col min="3786" max="3786" width="20.140625" style="6" customWidth="1"/>
    <col min="3787" max="3787" width="21.42578125" style="6" customWidth="1"/>
    <col min="3788" max="3788" width="22.7109375" style="6" customWidth="1"/>
    <col min="3789" max="3789" width="13.7109375" style="6" customWidth="1"/>
    <col min="3790" max="3790" width="15" style="6" customWidth="1"/>
    <col min="3791" max="3792" width="17.5703125" style="6" customWidth="1"/>
    <col min="3793" max="3793" width="26.5703125" style="6" customWidth="1"/>
    <col min="3794" max="3794" width="16.28515625" style="6" customWidth="1"/>
    <col min="3795" max="3795" width="15" style="6" customWidth="1"/>
    <col min="3796" max="3797" width="12.42578125" style="6" customWidth="1"/>
    <col min="3798" max="3799" width="17.5703125" style="6" customWidth="1"/>
    <col min="3800" max="3800" width="7.28515625" style="6" customWidth="1"/>
    <col min="3801" max="3801" width="21.42578125" style="6" customWidth="1"/>
    <col min="3802" max="3803" width="16.28515625" style="6" customWidth="1"/>
    <col min="3804" max="3804" width="20.140625" style="6" customWidth="1"/>
    <col min="3805" max="3805" width="24" style="6" customWidth="1"/>
    <col min="3806" max="3806" width="18.85546875" style="6" customWidth="1"/>
    <col min="3807" max="3807" width="15" style="6" customWidth="1"/>
    <col min="3808" max="3808" width="20.140625" style="6" customWidth="1"/>
    <col min="3809" max="3809" width="16.28515625" style="6" customWidth="1"/>
    <col min="3810" max="3810" width="6" style="6" customWidth="1"/>
    <col min="3811" max="3811" width="12.42578125" style="6" customWidth="1"/>
    <col min="3812" max="3814" width="15" style="6" customWidth="1"/>
    <col min="3815" max="3815" width="7.28515625" style="6" customWidth="1"/>
    <col min="3816" max="3816" width="11.140625" style="6" customWidth="1"/>
    <col min="3817" max="3817" width="15" style="6" customWidth="1"/>
    <col min="3818" max="3818" width="18.85546875" style="6" customWidth="1"/>
    <col min="3819" max="3819" width="16.28515625" style="6" customWidth="1"/>
    <col min="3820" max="3820" width="25.28515625" style="6" customWidth="1"/>
    <col min="3821" max="3821" width="20.140625" style="6" customWidth="1"/>
    <col min="3822" max="3822" width="15" style="6" customWidth="1"/>
    <col min="3823" max="3823" width="17.5703125" style="6" customWidth="1"/>
    <col min="3824" max="3824" width="16.28515625" style="6" customWidth="1"/>
    <col min="3825" max="3826" width="15" style="6" customWidth="1"/>
    <col min="3827" max="3827" width="17.5703125" style="6" customWidth="1"/>
    <col min="3828" max="3828" width="20.140625" style="6" customWidth="1"/>
    <col min="3829" max="3829" width="16.28515625" style="6" customWidth="1"/>
    <col min="3830" max="3830" width="25.28515625" style="6" customWidth="1"/>
    <col min="3831" max="3831" width="18.85546875" style="6" customWidth="1"/>
    <col min="3832" max="3834" width="20.140625" style="6" customWidth="1"/>
    <col min="3835" max="3835" width="39.42578125" style="6" customWidth="1"/>
    <col min="3836" max="3836" width="25.28515625" style="6" customWidth="1"/>
    <col min="3837" max="4002" width="20.140625" style="6" customWidth="1"/>
    <col min="4003" max="4041" width="12.42578125" style="6" customWidth="1"/>
    <col min="4042" max="4042" width="20.140625" style="6" customWidth="1"/>
    <col min="4043" max="4043" width="21.42578125" style="6" customWidth="1"/>
    <col min="4044" max="4044" width="22.7109375" style="6" customWidth="1"/>
    <col min="4045" max="4045" width="13.7109375" style="6" customWidth="1"/>
    <col min="4046" max="4046" width="15" style="6" customWidth="1"/>
    <col min="4047" max="4048" width="17.5703125" style="6" customWidth="1"/>
    <col min="4049" max="4049" width="26.5703125" style="6" customWidth="1"/>
    <col min="4050" max="4050" width="16.28515625" style="6" customWidth="1"/>
    <col min="4051" max="4051" width="15" style="6" customWidth="1"/>
    <col min="4052" max="4053" width="12.42578125" style="6" customWidth="1"/>
    <col min="4054" max="4055" width="17.5703125" style="6" customWidth="1"/>
    <col min="4056" max="4056" width="7.28515625" style="6" customWidth="1"/>
    <col min="4057" max="4057" width="21.42578125" style="6" customWidth="1"/>
    <col min="4058" max="4059" width="16.28515625" style="6" customWidth="1"/>
    <col min="4060" max="4060" width="20.140625" style="6" customWidth="1"/>
    <col min="4061" max="4061" width="24" style="6" customWidth="1"/>
    <col min="4062" max="4062" width="18.85546875" style="6" customWidth="1"/>
    <col min="4063" max="4063" width="15" style="6" customWidth="1"/>
    <col min="4064" max="4064" width="20.140625" style="6" customWidth="1"/>
    <col min="4065" max="4065" width="16.28515625" style="6" customWidth="1"/>
    <col min="4066" max="4066" width="6" style="6" customWidth="1"/>
    <col min="4067" max="4067" width="12.42578125" style="6" customWidth="1"/>
    <col min="4068" max="4070" width="15" style="6" customWidth="1"/>
    <col min="4071" max="4071" width="7.28515625" style="6" customWidth="1"/>
    <col min="4072" max="4072" width="11.140625" style="6" customWidth="1"/>
    <col min="4073" max="4073" width="15" style="6" customWidth="1"/>
    <col min="4074" max="4074" width="18.85546875" style="6" customWidth="1"/>
    <col min="4075" max="4075" width="16.28515625" style="6" customWidth="1"/>
    <col min="4076" max="4076" width="25.28515625" style="6" customWidth="1"/>
    <col min="4077" max="4077" width="20.140625" style="6" customWidth="1"/>
    <col min="4078" max="4078" width="15" style="6" customWidth="1"/>
    <col min="4079" max="4079" width="17.5703125" style="6" customWidth="1"/>
    <col min="4080" max="4080" width="16.28515625" style="6" customWidth="1"/>
    <col min="4081" max="4082" width="15" style="6" customWidth="1"/>
    <col min="4083" max="4083" width="17.5703125" style="6" customWidth="1"/>
    <col min="4084" max="4084" width="20.140625" style="6" customWidth="1"/>
    <col min="4085" max="4085" width="16.28515625" style="6" customWidth="1"/>
    <col min="4086" max="4086" width="25.28515625" style="6" customWidth="1"/>
    <col min="4087" max="4087" width="18.85546875" style="6" customWidth="1"/>
    <col min="4088" max="4090" width="20.140625" style="6" customWidth="1"/>
    <col min="4091" max="4091" width="39.42578125" style="6" customWidth="1"/>
    <col min="4092" max="4092" width="25.28515625" style="6" customWidth="1"/>
    <col min="4093" max="4258" width="20.140625" style="6" customWidth="1"/>
    <col min="4259" max="4297" width="12.42578125" style="6" customWidth="1"/>
    <col min="4298" max="4298" width="20.140625" style="6" customWidth="1"/>
    <col min="4299" max="4299" width="21.42578125" style="6" customWidth="1"/>
    <col min="4300" max="4300" width="22.7109375" style="6" customWidth="1"/>
    <col min="4301" max="4301" width="13.7109375" style="6" customWidth="1"/>
    <col min="4302" max="4302" width="15" style="6" customWidth="1"/>
    <col min="4303" max="4304" width="17.5703125" style="6" customWidth="1"/>
    <col min="4305" max="4305" width="26.5703125" style="6" customWidth="1"/>
    <col min="4306" max="4306" width="16.28515625" style="6" customWidth="1"/>
    <col min="4307" max="4307" width="15" style="6" customWidth="1"/>
    <col min="4308" max="4309" width="12.42578125" style="6" customWidth="1"/>
    <col min="4310" max="4311" width="17.5703125" style="6" customWidth="1"/>
    <col min="4312" max="4312" width="7.28515625" style="6" customWidth="1"/>
    <col min="4313" max="4313" width="21.42578125" style="6" customWidth="1"/>
    <col min="4314" max="4315" width="16.28515625" style="6" customWidth="1"/>
    <col min="4316" max="4316" width="20.140625" style="6" customWidth="1"/>
    <col min="4317" max="4317" width="24" style="6" customWidth="1"/>
    <col min="4318" max="4318" width="18.85546875" style="6" customWidth="1"/>
    <col min="4319" max="4319" width="15" style="6" customWidth="1"/>
    <col min="4320" max="4320" width="20.140625" style="6" customWidth="1"/>
    <col min="4321" max="4321" width="16.28515625" style="6" customWidth="1"/>
    <col min="4322" max="4322" width="6" style="6" customWidth="1"/>
    <col min="4323" max="4323" width="12.42578125" style="6" customWidth="1"/>
    <col min="4324" max="4326" width="15" style="6" customWidth="1"/>
    <col min="4327" max="4327" width="7.28515625" style="6" customWidth="1"/>
    <col min="4328" max="4328" width="11.140625" style="6" customWidth="1"/>
    <col min="4329" max="4329" width="15" style="6" customWidth="1"/>
    <col min="4330" max="4330" width="18.85546875" style="6" customWidth="1"/>
    <col min="4331" max="4331" width="16.28515625" style="6" customWidth="1"/>
    <col min="4332" max="4332" width="25.28515625" style="6" customWidth="1"/>
    <col min="4333" max="4333" width="20.140625" style="6" customWidth="1"/>
    <col min="4334" max="4334" width="15" style="6" customWidth="1"/>
    <col min="4335" max="4335" width="17.5703125" style="6" customWidth="1"/>
    <col min="4336" max="4336" width="16.28515625" style="6" customWidth="1"/>
    <col min="4337" max="4338" width="15" style="6" customWidth="1"/>
    <col min="4339" max="4339" width="17.5703125" style="6" customWidth="1"/>
    <col min="4340" max="4340" width="20.140625" style="6" customWidth="1"/>
    <col min="4341" max="4341" width="16.28515625" style="6" customWidth="1"/>
    <col min="4342" max="4342" width="25.28515625" style="6" customWidth="1"/>
    <col min="4343" max="4343" width="18.85546875" style="6" customWidth="1"/>
    <col min="4344" max="4346" width="20.140625" style="6" customWidth="1"/>
    <col min="4347" max="4347" width="39.42578125" style="6" customWidth="1"/>
    <col min="4348" max="4348" width="25.28515625" style="6" customWidth="1"/>
    <col min="4349" max="4514" width="20.140625" style="6" customWidth="1"/>
    <col min="4515" max="4553" width="12.42578125" style="6" customWidth="1"/>
    <col min="4554" max="4554" width="20.140625" style="6" customWidth="1"/>
    <col min="4555" max="4555" width="21.42578125" style="6" customWidth="1"/>
    <col min="4556" max="4556" width="22.7109375" style="6" customWidth="1"/>
    <col min="4557" max="4557" width="13.7109375" style="6" customWidth="1"/>
    <col min="4558" max="4558" width="15" style="6" customWidth="1"/>
    <col min="4559" max="4560" width="17.5703125" style="6" customWidth="1"/>
    <col min="4561" max="4561" width="26.5703125" style="6" customWidth="1"/>
    <col min="4562" max="4562" width="16.28515625" style="6" customWidth="1"/>
    <col min="4563" max="4563" width="15" style="6" customWidth="1"/>
    <col min="4564" max="4565" width="12.42578125" style="6" customWidth="1"/>
    <col min="4566" max="4567" width="17.5703125" style="6" customWidth="1"/>
    <col min="4568" max="4568" width="7.28515625" style="6" customWidth="1"/>
    <col min="4569" max="4569" width="21.42578125" style="6" customWidth="1"/>
    <col min="4570" max="4571" width="16.28515625" style="6" customWidth="1"/>
    <col min="4572" max="4572" width="20.140625" style="6" customWidth="1"/>
    <col min="4573" max="4573" width="24" style="6" customWidth="1"/>
    <col min="4574" max="4574" width="18.85546875" style="6" customWidth="1"/>
    <col min="4575" max="4575" width="15" style="6" customWidth="1"/>
    <col min="4576" max="4576" width="20.140625" style="6" customWidth="1"/>
    <col min="4577" max="4577" width="16.28515625" style="6" customWidth="1"/>
    <col min="4578" max="4578" width="6" style="6" customWidth="1"/>
    <col min="4579" max="4579" width="12.42578125" style="6" customWidth="1"/>
    <col min="4580" max="4582" width="15" style="6" customWidth="1"/>
    <col min="4583" max="4583" width="7.28515625" style="6" customWidth="1"/>
    <col min="4584" max="4584" width="11.140625" style="6" customWidth="1"/>
    <col min="4585" max="4585" width="15" style="6" customWidth="1"/>
    <col min="4586" max="4586" width="18.85546875" style="6" customWidth="1"/>
    <col min="4587" max="4587" width="16.28515625" style="6" customWidth="1"/>
    <col min="4588" max="4588" width="25.28515625" style="6" customWidth="1"/>
    <col min="4589" max="4589" width="20.140625" style="6" customWidth="1"/>
    <col min="4590" max="4590" width="15" style="6" customWidth="1"/>
    <col min="4591" max="4591" width="17.5703125" style="6" customWidth="1"/>
    <col min="4592" max="4592" width="16.28515625" style="6" customWidth="1"/>
    <col min="4593" max="4594" width="15" style="6" customWidth="1"/>
    <col min="4595" max="4595" width="17.5703125" style="6" customWidth="1"/>
    <col min="4596" max="4596" width="20.140625" style="6" customWidth="1"/>
    <col min="4597" max="4597" width="16.28515625" style="6" customWidth="1"/>
    <col min="4598" max="4598" width="25.28515625" style="6" customWidth="1"/>
    <col min="4599" max="4599" width="18.85546875" style="6" customWidth="1"/>
    <col min="4600" max="4602" width="20.140625" style="6" customWidth="1"/>
    <col min="4603" max="4603" width="39.42578125" style="6" customWidth="1"/>
    <col min="4604" max="4604" width="25.28515625" style="6" customWidth="1"/>
    <col min="4605" max="4770" width="20.140625" style="6" customWidth="1"/>
    <col min="4771" max="4809" width="12.42578125" style="6" customWidth="1"/>
    <col min="4810" max="4810" width="20.140625" style="6" customWidth="1"/>
    <col min="4811" max="4811" width="21.42578125" style="6" customWidth="1"/>
    <col min="4812" max="4812" width="22.7109375" style="6" customWidth="1"/>
    <col min="4813" max="4813" width="13.7109375" style="6" customWidth="1"/>
    <col min="4814" max="4814" width="15" style="6" customWidth="1"/>
    <col min="4815" max="4816" width="17.5703125" style="6" customWidth="1"/>
    <col min="4817" max="4817" width="26.5703125" style="6" customWidth="1"/>
    <col min="4818" max="4818" width="16.28515625" style="6" customWidth="1"/>
    <col min="4819" max="4819" width="15" style="6" customWidth="1"/>
    <col min="4820" max="4821" width="12.42578125" style="6" customWidth="1"/>
    <col min="4822" max="4823" width="17.5703125" style="6" customWidth="1"/>
    <col min="4824" max="4824" width="7.28515625" style="6" customWidth="1"/>
    <col min="4825" max="4825" width="21.42578125" style="6" customWidth="1"/>
    <col min="4826" max="4827" width="16.28515625" style="6" customWidth="1"/>
    <col min="4828" max="4828" width="20.140625" style="6" customWidth="1"/>
    <col min="4829" max="4829" width="24" style="6" customWidth="1"/>
    <col min="4830" max="4830" width="18.85546875" style="6" customWidth="1"/>
    <col min="4831" max="4831" width="15" style="6" customWidth="1"/>
    <col min="4832" max="4832" width="20.140625" style="6" customWidth="1"/>
    <col min="4833" max="4833" width="16.28515625" style="6" customWidth="1"/>
    <col min="4834" max="4834" width="6" style="6" customWidth="1"/>
    <col min="4835" max="4835" width="12.42578125" style="6" customWidth="1"/>
    <col min="4836" max="4838" width="15" style="6" customWidth="1"/>
    <col min="4839" max="4839" width="7.28515625" style="6" customWidth="1"/>
    <col min="4840" max="4840" width="11.140625" style="6" customWidth="1"/>
    <col min="4841" max="4841" width="15" style="6" customWidth="1"/>
    <col min="4842" max="4842" width="18.85546875" style="6" customWidth="1"/>
    <col min="4843" max="4843" width="16.28515625" style="6" customWidth="1"/>
    <col min="4844" max="4844" width="25.28515625" style="6" customWidth="1"/>
    <col min="4845" max="4845" width="20.140625" style="6" customWidth="1"/>
    <col min="4846" max="4846" width="15" style="6" customWidth="1"/>
    <col min="4847" max="4847" width="17.5703125" style="6" customWidth="1"/>
    <col min="4848" max="4848" width="16.28515625" style="6" customWidth="1"/>
    <col min="4849" max="4850" width="15" style="6" customWidth="1"/>
    <col min="4851" max="4851" width="17.5703125" style="6" customWidth="1"/>
    <col min="4852" max="4852" width="20.140625" style="6" customWidth="1"/>
    <col min="4853" max="4853" width="16.28515625" style="6" customWidth="1"/>
    <col min="4854" max="4854" width="25.28515625" style="6" customWidth="1"/>
    <col min="4855" max="4855" width="18.85546875" style="6" customWidth="1"/>
    <col min="4856" max="4858" width="20.140625" style="6" customWidth="1"/>
    <col min="4859" max="4859" width="39.42578125" style="6" customWidth="1"/>
    <col min="4860" max="4860" width="25.28515625" style="6" customWidth="1"/>
    <col min="4861" max="5026" width="20.140625" style="6" customWidth="1"/>
    <col min="5027" max="5065" width="12.42578125" style="6" customWidth="1"/>
    <col min="5066" max="5066" width="20.140625" style="6" customWidth="1"/>
    <col min="5067" max="5067" width="21.42578125" style="6" customWidth="1"/>
    <col min="5068" max="5068" width="22.7109375" style="6" customWidth="1"/>
    <col min="5069" max="5069" width="13.7109375" style="6" customWidth="1"/>
    <col min="5070" max="5070" width="15" style="6" customWidth="1"/>
    <col min="5071" max="5072" width="17.5703125" style="6" customWidth="1"/>
    <col min="5073" max="5073" width="26.5703125" style="6" customWidth="1"/>
    <col min="5074" max="5074" width="16.28515625" style="6" customWidth="1"/>
    <col min="5075" max="5075" width="15" style="6" customWidth="1"/>
    <col min="5076" max="5077" width="12.42578125" style="6" customWidth="1"/>
    <col min="5078" max="5079" width="17.5703125" style="6" customWidth="1"/>
    <col min="5080" max="5080" width="7.28515625" style="6" customWidth="1"/>
    <col min="5081" max="5081" width="21.42578125" style="6" customWidth="1"/>
    <col min="5082" max="5083" width="16.28515625" style="6" customWidth="1"/>
    <col min="5084" max="5084" width="20.140625" style="6" customWidth="1"/>
    <col min="5085" max="5085" width="24" style="6" customWidth="1"/>
    <col min="5086" max="5086" width="18.85546875" style="6" customWidth="1"/>
    <col min="5087" max="5087" width="15" style="6" customWidth="1"/>
    <col min="5088" max="5088" width="20.140625" style="6" customWidth="1"/>
    <col min="5089" max="5089" width="16.28515625" style="6" customWidth="1"/>
    <col min="5090" max="5090" width="6" style="6" customWidth="1"/>
    <col min="5091" max="5091" width="12.42578125" style="6" customWidth="1"/>
    <col min="5092" max="5094" width="15" style="6" customWidth="1"/>
    <col min="5095" max="5095" width="7.28515625" style="6" customWidth="1"/>
    <col min="5096" max="5096" width="11.140625" style="6" customWidth="1"/>
    <col min="5097" max="5097" width="15" style="6" customWidth="1"/>
    <col min="5098" max="5098" width="18.85546875" style="6" customWidth="1"/>
    <col min="5099" max="5099" width="16.28515625" style="6" customWidth="1"/>
    <col min="5100" max="5100" width="25.28515625" style="6" customWidth="1"/>
    <col min="5101" max="5101" width="20.140625" style="6" customWidth="1"/>
    <col min="5102" max="5102" width="15" style="6" customWidth="1"/>
    <col min="5103" max="5103" width="17.5703125" style="6" customWidth="1"/>
    <col min="5104" max="5104" width="16.28515625" style="6" customWidth="1"/>
    <col min="5105" max="5106" width="15" style="6" customWidth="1"/>
    <col min="5107" max="5107" width="17.5703125" style="6" customWidth="1"/>
    <col min="5108" max="5108" width="20.140625" style="6" customWidth="1"/>
    <col min="5109" max="5109" width="16.28515625" style="6" customWidth="1"/>
    <col min="5110" max="5110" width="25.28515625" style="6" customWidth="1"/>
    <col min="5111" max="5111" width="18.85546875" style="6" customWidth="1"/>
    <col min="5112" max="5114" width="20.140625" style="6" customWidth="1"/>
    <col min="5115" max="5115" width="39.42578125" style="6" customWidth="1"/>
    <col min="5116" max="5116" width="25.28515625" style="6" customWidth="1"/>
    <col min="5117" max="5282" width="20.140625" style="6" customWidth="1"/>
    <col min="5283" max="5321" width="12.42578125" style="6" customWidth="1"/>
    <col min="5322" max="5322" width="20.140625" style="6" customWidth="1"/>
    <col min="5323" max="5323" width="21.42578125" style="6" customWidth="1"/>
    <col min="5324" max="5324" width="22.7109375" style="6" customWidth="1"/>
    <col min="5325" max="5325" width="13.7109375" style="6" customWidth="1"/>
    <col min="5326" max="5326" width="15" style="6" customWidth="1"/>
    <col min="5327" max="5328" width="17.5703125" style="6" customWidth="1"/>
    <col min="5329" max="5329" width="26.5703125" style="6" customWidth="1"/>
    <col min="5330" max="5330" width="16.28515625" style="6" customWidth="1"/>
    <col min="5331" max="5331" width="15" style="6" customWidth="1"/>
    <col min="5332" max="5333" width="12.42578125" style="6" customWidth="1"/>
    <col min="5334" max="5335" width="17.5703125" style="6" customWidth="1"/>
    <col min="5336" max="5336" width="7.28515625" style="6" customWidth="1"/>
    <col min="5337" max="5337" width="21.42578125" style="6" customWidth="1"/>
    <col min="5338" max="5339" width="16.28515625" style="6" customWidth="1"/>
    <col min="5340" max="5340" width="20.140625" style="6" customWidth="1"/>
    <col min="5341" max="5341" width="24" style="6" customWidth="1"/>
    <col min="5342" max="5342" width="18.85546875" style="6" customWidth="1"/>
    <col min="5343" max="5343" width="15" style="6" customWidth="1"/>
    <col min="5344" max="5344" width="20.140625" style="6" customWidth="1"/>
    <col min="5345" max="5345" width="16.28515625" style="6" customWidth="1"/>
    <col min="5346" max="5346" width="6" style="6" customWidth="1"/>
    <col min="5347" max="5347" width="12.42578125" style="6" customWidth="1"/>
    <col min="5348" max="5350" width="15" style="6" customWidth="1"/>
    <col min="5351" max="5351" width="7.28515625" style="6" customWidth="1"/>
    <col min="5352" max="5352" width="11.140625" style="6" customWidth="1"/>
    <col min="5353" max="5353" width="15" style="6" customWidth="1"/>
    <col min="5354" max="5354" width="18.85546875" style="6" customWidth="1"/>
    <col min="5355" max="5355" width="16.28515625" style="6" customWidth="1"/>
    <col min="5356" max="5356" width="25.28515625" style="6" customWidth="1"/>
    <col min="5357" max="5357" width="20.140625" style="6" customWidth="1"/>
    <col min="5358" max="5358" width="15" style="6" customWidth="1"/>
    <col min="5359" max="5359" width="17.5703125" style="6" customWidth="1"/>
    <col min="5360" max="5360" width="16.28515625" style="6" customWidth="1"/>
    <col min="5361" max="5362" width="15" style="6" customWidth="1"/>
    <col min="5363" max="5363" width="17.5703125" style="6" customWidth="1"/>
    <col min="5364" max="5364" width="20.140625" style="6" customWidth="1"/>
    <col min="5365" max="5365" width="16.28515625" style="6" customWidth="1"/>
    <col min="5366" max="5366" width="25.28515625" style="6" customWidth="1"/>
    <col min="5367" max="5367" width="18.85546875" style="6" customWidth="1"/>
    <col min="5368" max="5370" width="20.140625" style="6" customWidth="1"/>
    <col min="5371" max="5371" width="39.42578125" style="6" customWidth="1"/>
    <col min="5372" max="5372" width="25.28515625" style="6" customWidth="1"/>
    <col min="5373" max="5538" width="20.140625" style="6" customWidth="1"/>
    <col min="5539" max="5577" width="12.42578125" style="6" customWidth="1"/>
    <col min="5578" max="5578" width="20.140625" style="6" customWidth="1"/>
    <col min="5579" max="5579" width="21.42578125" style="6" customWidth="1"/>
    <col min="5580" max="5580" width="22.7109375" style="6" customWidth="1"/>
    <col min="5581" max="5581" width="13.7109375" style="6" customWidth="1"/>
    <col min="5582" max="5582" width="15" style="6" customWidth="1"/>
    <col min="5583" max="5584" width="17.5703125" style="6" customWidth="1"/>
    <col min="5585" max="5585" width="26.5703125" style="6" customWidth="1"/>
    <col min="5586" max="5586" width="16.28515625" style="6" customWidth="1"/>
    <col min="5587" max="5587" width="15" style="6" customWidth="1"/>
    <col min="5588" max="5589" width="12.42578125" style="6" customWidth="1"/>
    <col min="5590" max="5591" width="17.5703125" style="6" customWidth="1"/>
    <col min="5592" max="5592" width="7.28515625" style="6" customWidth="1"/>
    <col min="5593" max="5593" width="21.42578125" style="6" customWidth="1"/>
    <col min="5594" max="5595" width="16.28515625" style="6" customWidth="1"/>
    <col min="5596" max="5596" width="20.140625" style="6" customWidth="1"/>
    <col min="5597" max="5597" width="24" style="6" customWidth="1"/>
    <col min="5598" max="5598" width="18.85546875" style="6" customWidth="1"/>
    <col min="5599" max="5599" width="15" style="6" customWidth="1"/>
    <col min="5600" max="5600" width="20.140625" style="6" customWidth="1"/>
    <col min="5601" max="5601" width="16.28515625" style="6" customWidth="1"/>
    <col min="5602" max="5602" width="6" style="6" customWidth="1"/>
    <col min="5603" max="5603" width="12.42578125" style="6" customWidth="1"/>
    <col min="5604" max="5606" width="15" style="6" customWidth="1"/>
    <col min="5607" max="5607" width="7.28515625" style="6" customWidth="1"/>
    <col min="5608" max="5608" width="11.140625" style="6" customWidth="1"/>
    <col min="5609" max="5609" width="15" style="6" customWidth="1"/>
    <col min="5610" max="5610" width="18.85546875" style="6" customWidth="1"/>
    <col min="5611" max="5611" width="16.28515625" style="6" customWidth="1"/>
    <col min="5612" max="5612" width="25.28515625" style="6" customWidth="1"/>
    <col min="5613" max="5613" width="20.140625" style="6" customWidth="1"/>
    <col min="5614" max="5614" width="15" style="6" customWidth="1"/>
    <col min="5615" max="5615" width="17.5703125" style="6" customWidth="1"/>
    <col min="5616" max="5616" width="16.28515625" style="6" customWidth="1"/>
    <col min="5617" max="5618" width="15" style="6" customWidth="1"/>
    <col min="5619" max="5619" width="17.5703125" style="6" customWidth="1"/>
    <col min="5620" max="5620" width="20.140625" style="6" customWidth="1"/>
    <col min="5621" max="5621" width="16.28515625" style="6" customWidth="1"/>
    <col min="5622" max="5622" width="25.28515625" style="6" customWidth="1"/>
    <col min="5623" max="5623" width="18.85546875" style="6" customWidth="1"/>
    <col min="5624" max="5626" width="20.140625" style="6" customWidth="1"/>
    <col min="5627" max="5627" width="39.42578125" style="6" customWidth="1"/>
    <col min="5628" max="5628" width="25.28515625" style="6" customWidth="1"/>
    <col min="5629" max="5794" width="20.140625" style="6" customWidth="1"/>
    <col min="5795" max="5833" width="12.42578125" style="6" customWidth="1"/>
    <col min="5834" max="5834" width="20.140625" style="6" customWidth="1"/>
    <col min="5835" max="5835" width="21.42578125" style="6" customWidth="1"/>
    <col min="5836" max="5836" width="22.7109375" style="6" customWidth="1"/>
    <col min="5837" max="5837" width="13.7109375" style="6" customWidth="1"/>
    <col min="5838" max="5838" width="15" style="6" customWidth="1"/>
    <col min="5839" max="5840" width="17.5703125" style="6" customWidth="1"/>
    <col min="5841" max="5841" width="26.5703125" style="6" customWidth="1"/>
    <col min="5842" max="5842" width="16.28515625" style="6" customWidth="1"/>
    <col min="5843" max="5843" width="15" style="6" customWidth="1"/>
    <col min="5844" max="5845" width="12.42578125" style="6" customWidth="1"/>
    <col min="5846" max="5847" width="17.5703125" style="6" customWidth="1"/>
    <col min="5848" max="5848" width="7.28515625" style="6" customWidth="1"/>
    <col min="5849" max="5849" width="21.42578125" style="6" customWidth="1"/>
    <col min="5850" max="5851" width="16.28515625" style="6" customWidth="1"/>
    <col min="5852" max="5852" width="20.140625" style="6" customWidth="1"/>
    <col min="5853" max="5853" width="24" style="6" customWidth="1"/>
    <col min="5854" max="5854" width="18.85546875" style="6" customWidth="1"/>
    <col min="5855" max="5855" width="15" style="6" customWidth="1"/>
    <col min="5856" max="5856" width="20.140625" style="6" customWidth="1"/>
    <col min="5857" max="5857" width="16.28515625" style="6" customWidth="1"/>
    <col min="5858" max="5858" width="6" style="6" customWidth="1"/>
    <col min="5859" max="5859" width="12.42578125" style="6" customWidth="1"/>
    <col min="5860" max="5862" width="15" style="6" customWidth="1"/>
    <col min="5863" max="5863" width="7.28515625" style="6" customWidth="1"/>
    <col min="5864" max="5864" width="11.140625" style="6" customWidth="1"/>
    <col min="5865" max="5865" width="15" style="6" customWidth="1"/>
    <col min="5866" max="5866" width="18.85546875" style="6" customWidth="1"/>
    <col min="5867" max="5867" width="16.28515625" style="6" customWidth="1"/>
    <col min="5868" max="5868" width="25.28515625" style="6" customWidth="1"/>
    <col min="5869" max="5869" width="20.140625" style="6" customWidth="1"/>
    <col min="5870" max="5870" width="15" style="6" customWidth="1"/>
    <col min="5871" max="5871" width="17.5703125" style="6" customWidth="1"/>
    <col min="5872" max="5872" width="16.28515625" style="6" customWidth="1"/>
    <col min="5873" max="5874" width="15" style="6" customWidth="1"/>
    <col min="5875" max="5875" width="17.5703125" style="6" customWidth="1"/>
    <col min="5876" max="5876" width="20.140625" style="6" customWidth="1"/>
    <col min="5877" max="5877" width="16.28515625" style="6" customWidth="1"/>
    <col min="5878" max="5878" width="25.28515625" style="6" customWidth="1"/>
    <col min="5879" max="5879" width="18.85546875" style="6" customWidth="1"/>
    <col min="5880" max="5882" width="20.140625" style="6" customWidth="1"/>
    <col min="5883" max="5883" width="39.42578125" style="6" customWidth="1"/>
    <col min="5884" max="5884" width="25.28515625" style="6" customWidth="1"/>
    <col min="5885" max="6050" width="20.140625" style="6" customWidth="1"/>
    <col min="6051" max="6089" width="12.42578125" style="6" customWidth="1"/>
    <col min="6090" max="6090" width="20.140625" style="6" customWidth="1"/>
    <col min="6091" max="6091" width="21.42578125" style="6" customWidth="1"/>
    <col min="6092" max="6092" width="22.7109375" style="6" customWidth="1"/>
    <col min="6093" max="6093" width="13.7109375" style="6" customWidth="1"/>
    <col min="6094" max="6094" width="15" style="6" customWidth="1"/>
    <col min="6095" max="6096" width="17.5703125" style="6" customWidth="1"/>
    <col min="6097" max="6097" width="26.5703125" style="6" customWidth="1"/>
    <col min="6098" max="6098" width="16.28515625" style="6" customWidth="1"/>
    <col min="6099" max="6099" width="15" style="6" customWidth="1"/>
    <col min="6100" max="6101" width="12.42578125" style="6" customWidth="1"/>
    <col min="6102" max="6103" width="17.5703125" style="6" customWidth="1"/>
    <col min="6104" max="6104" width="7.28515625" style="6" customWidth="1"/>
    <col min="6105" max="6105" width="21.42578125" style="6" customWidth="1"/>
    <col min="6106" max="6107" width="16.28515625" style="6" customWidth="1"/>
    <col min="6108" max="6108" width="20.140625" style="6" customWidth="1"/>
    <col min="6109" max="6109" width="24" style="6" customWidth="1"/>
    <col min="6110" max="6110" width="18.85546875" style="6" customWidth="1"/>
    <col min="6111" max="6111" width="15" style="6" customWidth="1"/>
    <col min="6112" max="6112" width="20.140625" style="6" customWidth="1"/>
    <col min="6113" max="6113" width="16.28515625" style="6" customWidth="1"/>
    <col min="6114" max="6114" width="6" style="6" customWidth="1"/>
    <col min="6115" max="6115" width="12.42578125" style="6" customWidth="1"/>
    <col min="6116" max="6118" width="15" style="6" customWidth="1"/>
    <col min="6119" max="6119" width="7.28515625" style="6" customWidth="1"/>
    <col min="6120" max="6120" width="11.140625" style="6" customWidth="1"/>
    <col min="6121" max="6121" width="15" style="6" customWidth="1"/>
    <col min="6122" max="6122" width="18.85546875" style="6" customWidth="1"/>
    <col min="6123" max="6123" width="16.28515625" style="6" customWidth="1"/>
    <col min="6124" max="6124" width="25.28515625" style="6" customWidth="1"/>
    <col min="6125" max="6125" width="20.140625" style="6" customWidth="1"/>
    <col min="6126" max="6126" width="15" style="6" customWidth="1"/>
    <col min="6127" max="6127" width="17.5703125" style="6" customWidth="1"/>
    <col min="6128" max="6128" width="16.28515625" style="6" customWidth="1"/>
    <col min="6129" max="6130" width="15" style="6" customWidth="1"/>
    <col min="6131" max="6131" width="17.5703125" style="6" customWidth="1"/>
    <col min="6132" max="6132" width="20.140625" style="6" customWidth="1"/>
    <col min="6133" max="6133" width="16.28515625" style="6" customWidth="1"/>
    <col min="6134" max="6134" width="25.28515625" style="6" customWidth="1"/>
    <col min="6135" max="6135" width="18.85546875" style="6" customWidth="1"/>
    <col min="6136" max="6138" width="20.140625" style="6" customWidth="1"/>
    <col min="6139" max="6139" width="39.42578125" style="6" customWidth="1"/>
    <col min="6140" max="6140" width="25.28515625" style="6" customWidth="1"/>
    <col min="6141" max="6306" width="20.140625" style="6" customWidth="1"/>
    <col min="6307" max="6345" width="12.42578125" style="6" customWidth="1"/>
    <col min="6346" max="6346" width="20.140625" style="6" customWidth="1"/>
    <col min="6347" max="6347" width="21.42578125" style="6" customWidth="1"/>
    <col min="6348" max="6348" width="22.7109375" style="6" customWidth="1"/>
    <col min="6349" max="6349" width="13.7109375" style="6" customWidth="1"/>
    <col min="6350" max="6350" width="15" style="6" customWidth="1"/>
    <col min="6351" max="6352" width="17.5703125" style="6" customWidth="1"/>
    <col min="6353" max="6353" width="26.5703125" style="6" customWidth="1"/>
    <col min="6354" max="6354" width="16.28515625" style="6" customWidth="1"/>
    <col min="6355" max="6355" width="15" style="6" customWidth="1"/>
    <col min="6356" max="6357" width="12.42578125" style="6" customWidth="1"/>
    <col min="6358" max="6359" width="17.5703125" style="6" customWidth="1"/>
    <col min="6360" max="6360" width="7.28515625" style="6" customWidth="1"/>
    <col min="6361" max="6361" width="21.42578125" style="6" customWidth="1"/>
    <col min="6362" max="6363" width="16.28515625" style="6" customWidth="1"/>
    <col min="6364" max="6364" width="20.140625" style="6" customWidth="1"/>
    <col min="6365" max="6365" width="24" style="6" customWidth="1"/>
    <col min="6366" max="6366" width="18.85546875" style="6" customWidth="1"/>
    <col min="6367" max="6367" width="15" style="6" customWidth="1"/>
    <col min="6368" max="6368" width="20.140625" style="6" customWidth="1"/>
    <col min="6369" max="6369" width="16.28515625" style="6" customWidth="1"/>
    <col min="6370" max="6370" width="6" style="6" customWidth="1"/>
    <col min="6371" max="6371" width="12.42578125" style="6" customWidth="1"/>
    <col min="6372" max="6374" width="15" style="6" customWidth="1"/>
    <col min="6375" max="6375" width="7.28515625" style="6" customWidth="1"/>
    <col min="6376" max="6376" width="11.140625" style="6" customWidth="1"/>
    <col min="6377" max="6377" width="15" style="6" customWidth="1"/>
    <col min="6378" max="6378" width="18.85546875" style="6" customWidth="1"/>
    <col min="6379" max="6379" width="16.28515625" style="6" customWidth="1"/>
    <col min="6380" max="6380" width="25.28515625" style="6" customWidth="1"/>
    <col min="6381" max="6381" width="20.140625" style="6" customWidth="1"/>
    <col min="6382" max="6382" width="15" style="6" customWidth="1"/>
    <col min="6383" max="6383" width="17.5703125" style="6" customWidth="1"/>
    <col min="6384" max="6384" width="16.28515625" style="6" customWidth="1"/>
    <col min="6385" max="6386" width="15" style="6" customWidth="1"/>
    <col min="6387" max="6387" width="17.5703125" style="6" customWidth="1"/>
    <col min="6388" max="6388" width="20.140625" style="6" customWidth="1"/>
    <col min="6389" max="6389" width="16.28515625" style="6" customWidth="1"/>
    <col min="6390" max="6390" width="25.28515625" style="6" customWidth="1"/>
    <col min="6391" max="6391" width="18.85546875" style="6" customWidth="1"/>
    <col min="6392" max="6394" width="20.140625" style="6" customWidth="1"/>
    <col min="6395" max="6395" width="39.42578125" style="6" customWidth="1"/>
    <col min="6396" max="6396" width="25.28515625" style="6" customWidth="1"/>
    <col min="6397" max="6562" width="20.140625" style="6" customWidth="1"/>
    <col min="6563" max="6601" width="12.42578125" style="6" customWidth="1"/>
    <col min="6602" max="6602" width="20.140625" style="6" customWidth="1"/>
    <col min="6603" max="6603" width="21.42578125" style="6" customWidth="1"/>
    <col min="6604" max="6604" width="22.7109375" style="6" customWidth="1"/>
    <col min="6605" max="6605" width="13.7109375" style="6" customWidth="1"/>
    <col min="6606" max="6606" width="15" style="6" customWidth="1"/>
    <col min="6607" max="6608" width="17.5703125" style="6" customWidth="1"/>
    <col min="6609" max="6609" width="26.5703125" style="6" customWidth="1"/>
    <col min="6610" max="6610" width="16.28515625" style="6" customWidth="1"/>
    <col min="6611" max="6611" width="15" style="6" customWidth="1"/>
    <col min="6612" max="6613" width="12.42578125" style="6" customWidth="1"/>
    <col min="6614" max="6615" width="17.5703125" style="6" customWidth="1"/>
    <col min="6616" max="6616" width="7.28515625" style="6" customWidth="1"/>
    <col min="6617" max="6617" width="21.42578125" style="6" customWidth="1"/>
    <col min="6618" max="6619" width="16.28515625" style="6" customWidth="1"/>
    <col min="6620" max="6620" width="20.140625" style="6" customWidth="1"/>
    <col min="6621" max="6621" width="24" style="6" customWidth="1"/>
    <col min="6622" max="6622" width="18.85546875" style="6" customWidth="1"/>
    <col min="6623" max="6623" width="15" style="6" customWidth="1"/>
    <col min="6624" max="6624" width="20.140625" style="6" customWidth="1"/>
    <col min="6625" max="6625" width="16.28515625" style="6" customWidth="1"/>
    <col min="6626" max="6626" width="6" style="6" customWidth="1"/>
    <col min="6627" max="6627" width="12.42578125" style="6" customWidth="1"/>
    <col min="6628" max="6630" width="15" style="6" customWidth="1"/>
    <col min="6631" max="6631" width="7.28515625" style="6" customWidth="1"/>
    <col min="6632" max="6632" width="11.140625" style="6" customWidth="1"/>
    <col min="6633" max="6633" width="15" style="6" customWidth="1"/>
    <col min="6634" max="6634" width="18.85546875" style="6" customWidth="1"/>
    <col min="6635" max="6635" width="16.28515625" style="6" customWidth="1"/>
    <col min="6636" max="6636" width="25.28515625" style="6" customWidth="1"/>
    <col min="6637" max="6637" width="20.140625" style="6" customWidth="1"/>
    <col min="6638" max="6638" width="15" style="6" customWidth="1"/>
    <col min="6639" max="6639" width="17.5703125" style="6" customWidth="1"/>
    <col min="6640" max="6640" width="16.28515625" style="6" customWidth="1"/>
    <col min="6641" max="6642" width="15" style="6" customWidth="1"/>
    <col min="6643" max="6643" width="17.5703125" style="6" customWidth="1"/>
    <col min="6644" max="6644" width="20.140625" style="6" customWidth="1"/>
    <col min="6645" max="6645" width="16.28515625" style="6" customWidth="1"/>
    <col min="6646" max="6646" width="25.28515625" style="6" customWidth="1"/>
    <col min="6647" max="6647" width="18.85546875" style="6" customWidth="1"/>
    <col min="6648" max="6650" width="20.140625" style="6" customWidth="1"/>
    <col min="6651" max="6651" width="39.42578125" style="6" customWidth="1"/>
    <col min="6652" max="6652" width="25.28515625" style="6" customWidth="1"/>
    <col min="6653" max="6818" width="20.140625" style="6" customWidth="1"/>
    <col min="6819" max="6857" width="12.42578125" style="6" customWidth="1"/>
    <col min="6858" max="6858" width="20.140625" style="6" customWidth="1"/>
    <col min="6859" max="6859" width="21.42578125" style="6" customWidth="1"/>
    <col min="6860" max="6860" width="22.7109375" style="6" customWidth="1"/>
    <col min="6861" max="6861" width="13.7109375" style="6" customWidth="1"/>
    <col min="6862" max="6862" width="15" style="6" customWidth="1"/>
    <col min="6863" max="6864" width="17.5703125" style="6" customWidth="1"/>
    <col min="6865" max="6865" width="26.5703125" style="6" customWidth="1"/>
    <col min="6866" max="6866" width="16.28515625" style="6" customWidth="1"/>
    <col min="6867" max="6867" width="15" style="6" customWidth="1"/>
    <col min="6868" max="6869" width="12.42578125" style="6" customWidth="1"/>
    <col min="6870" max="6871" width="17.5703125" style="6" customWidth="1"/>
    <col min="6872" max="6872" width="7.28515625" style="6" customWidth="1"/>
    <col min="6873" max="6873" width="21.42578125" style="6" customWidth="1"/>
    <col min="6874" max="6875" width="16.28515625" style="6" customWidth="1"/>
    <col min="6876" max="6876" width="20.140625" style="6" customWidth="1"/>
    <col min="6877" max="6877" width="24" style="6" customWidth="1"/>
    <col min="6878" max="6878" width="18.85546875" style="6" customWidth="1"/>
    <col min="6879" max="6879" width="15" style="6" customWidth="1"/>
    <col min="6880" max="6880" width="20.140625" style="6" customWidth="1"/>
    <col min="6881" max="6881" width="16.28515625" style="6" customWidth="1"/>
    <col min="6882" max="6882" width="6" style="6" customWidth="1"/>
    <col min="6883" max="6883" width="12.42578125" style="6" customWidth="1"/>
    <col min="6884" max="6886" width="15" style="6" customWidth="1"/>
    <col min="6887" max="6887" width="7.28515625" style="6" customWidth="1"/>
    <col min="6888" max="6888" width="11.140625" style="6" customWidth="1"/>
    <col min="6889" max="6889" width="15" style="6" customWidth="1"/>
    <col min="6890" max="6890" width="18.85546875" style="6" customWidth="1"/>
    <col min="6891" max="6891" width="16.28515625" style="6" customWidth="1"/>
    <col min="6892" max="6892" width="25.28515625" style="6" customWidth="1"/>
    <col min="6893" max="6893" width="20.140625" style="6" customWidth="1"/>
    <col min="6894" max="6894" width="15" style="6" customWidth="1"/>
    <col min="6895" max="6895" width="17.5703125" style="6" customWidth="1"/>
    <col min="6896" max="6896" width="16.28515625" style="6" customWidth="1"/>
    <col min="6897" max="6898" width="15" style="6" customWidth="1"/>
    <col min="6899" max="6899" width="17.5703125" style="6" customWidth="1"/>
    <col min="6900" max="6900" width="20.140625" style="6" customWidth="1"/>
    <col min="6901" max="6901" width="16.28515625" style="6" customWidth="1"/>
    <col min="6902" max="6902" width="25.28515625" style="6" customWidth="1"/>
    <col min="6903" max="6903" width="18.85546875" style="6" customWidth="1"/>
    <col min="6904" max="6906" width="20.140625" style="6" customWidth="1"/>
    <col min="6907" max="6907" width="39.42578125" style="6" customWidth="1"/>
    <col min="6908" max="6908" width="25.28515625" style="6" customWidth="1"/>
    <col min="6909" max="7074" width="20.140625" style="6" customWidth="1"/>
    <col min="7075" max="7113" width="12.42578125" style="6" customWidth="1"/>
    <col min="7114" max="7114" width="20.140625" style="6" customWidth="1"/>
    <col min="7115" max="7115" width="21.42578125" style="6" customWidth="1"/>
    <col min="7116" max="7116" width="22.7109375" style="6" customWidth="1"/>
    <col min="7117" max="7117" width="13.7109375" style="6" customWidth="1"/>
    <col min="7118" max="7118" width="15" style="6" customWidth="1"/>
    <col min="7119" max="7120" width="17.5703125" style="6" customWidth="1"/>
    <col min="7121" max="7121" width="26.5703125" style="6" customWidth="1"/>
    <col min="7122" max="7122" width="16.28515625" style="6" customWidth="1"/>
    <col min="7123" max="7123" width="15" style="6" customWidth="1"/>
    <col min="7124" max="7125" width="12.42578125" style="6" customWidth="1"/>
    <col min="7126" max="7127" width="17.5703125" style="6" customWidth="1"/>
    <col min="7128" max="7128" width="7.28515625" style="6" customWidth="1"/>
    <col min="7129" max="7129" width="21.42578125" style="6" customWidth="1"/>
    <col min="7130" max="7131" width="16.28515625" style="6" customWidth="1"/>
    <col min="7132" max="7132" width="20.140625" style="6" customWidth="1"/>
    <col min="7133" max="7133" width="24" style="6" customWidth="1"/>
    <col min="7134" max="7134" width="18.85546875" style="6" customWidth="1"/>
    <col min="7135" max="7135" width="15" style="6" customWidth="1"/>
    <col min="7136" max="7136" width="20.140625" style="6" customWidth="1"/>
    <col min="7137" max="7137" width="16.28515625" style="6" customWidth="1"/>
    <col min="7138" max="7138" width="6" style="6" customWidth="1"/>
    <col min="7139" max="7139" width="12.42578125" style="6" customWidth="1"/>
    <col min="7140" max="7142" width="15" style="6" customWidth="1"/>
    <col min="7143" max="7143" width="7.28515625" style="6" customWidth="1"/>
    <col min="7144" max="7144" width="11.140625" style="6" customWidth="1"/>
    <col min="7145" max="7145" width="15" style="6" customWidth="1"/>
    <col min="7146" max="7146" width="18.85546875" style="6" customWidth="1"/>
    <col min="7147" max="7147" width="16.28515625" style="6" customWidth="1"/>
    <col min="7148" max="7148" width="25.28515625" style="6" customWidth="1"/>
    <col min="7149" max="7149" width="20.140625" style="6" customWidth="1"/>
    <col min="7150" max="7150" width="15" style="6" customWidth="1"/>
    <col min="7151" max="7151" width="17.5703125" style="6" customWidth="1"/>
    <col min="7152" max="7152" width="16.28515625" style="6" customWidth="1"/>
    <col min="7153" max="7154" width="15" style="6" customWidth="1"/>
    <col min="7155" max="7155" width="17.5703125" style="6" customWidth="1"/>
    <col min="7156" max="7156" width="20.140625" style="6" customWidth="1"/>
    <col min="7157" max="7157" width="16.28515625" style="6" customWidth="1"/>
    <col min="7158" max="7158" width="25.28515625" style="6" customWidth="1"/>
    <col min="7159" max="7159" width="18.85546875" style="6" customWidth="1"/>
    <col min="7160" max="7162" width="20.140625" style="6" customWidth="1"/>
    <col min="7163" max="7163" width="39.42578125" style="6" customWidth="1"/>
    <col min="7164" max="7164" width="25.28515625" style="6" customWidth="1"/>
    <col min="7165" max="7330" width="20.140625" style="6" customWidth="1"/>
    <col min="7331" max="7369" width="12.42578125" style="6" customWidth="1"/>
    <col min="7370" max="7370" width="20.140625" style="6" customWidth="1"/>
    <col min="7371" max="7371" width="21.42578125" style="6" customWidth="1"/>
    <col min="7372" max="7372" width="22.7109375" style="6" customWidth="1"/>
    <col min="7373" max="7373" width="13.7109375" style="6" customWidth="1"/>
    <col min="7374" max="7374" width="15" style="6" customWidth="1"/>
    <col min="7375" max="7376" width="17.5703125" style="6" customWidth="1"/>
    <col min="7377" max="7377" width="26.5703125" style="6" customWidth="1"/>
    <col min="7378" max="7378" width="16.28515625" style="6" customWidth="1"/>
    <col min="7379" max="7379" width="15" style="6" customWidth="1"/>
    <col min="7380" max="7381" width="12.42578125" style="6" customWidth="1"/>
    <col min="7382" max="7383" width="17.5703125" style="6" customWidth="1"/>
    <col min="7384" max="7384" width="7.28515625" style="6" customWidth="1"/>
    <col min="7385" max="7385" width="21.42578125" style="6" customWidth="1"/>
    <col min="7386" max="7387" width="16.28515625" style="6" customWidth="1"/>
    <col min="7388" max="7388" width="20.140625" style="6" customWidth="1"/>
    <col min="7389" max="7389" width="24" style="6" customWidth="1"/>
    <col min="7390" max="7390" width="18.85546875" style="6" customWidth="1"/>
    <col min="7391" max="7391" width="15" style="6" customWidth="1"/>
    <col min="7392" max="7392" width="20.140625" style="6" customWidth="1"/>
    <col min="7393" max="7393" width="16.28515625" style="6" customWidth="1"/>
    <col min="7394" max="7394" width="6" style="6" customWidth="1"/>
    <col min="7395" max="7395" width="12.42578125" style="6" customWidth="1"/>
    <col min="7396" max="7398" width="15" style="6" customWidth="1"/>
    <col min="7399" max="7399" width="7.28515625" style="6" customWidth="1"/>
    <col min="7400" max="7400" width="11.140625" style="6" customWidth="1"/>
    <col min="7401" max="7401" width="15" style="6" customWidth="1"/>
    <col min="7402" max="7402" width="18.85546875" style="6" customWidth="1"/>
    <col min="7403" max="7403" width="16.28515625" style="6" customWidth="1"/>
    <col min="7404" max="7404" width="25.28515625" style="6" customWidth="1"/>
    <col min="7405" max="7405" width="20.140625" style="6" customWidth="1"/>
    <col min="7406" max="7406" width="15" style="6" customWidth="1"/>
    <col min="7407" max="7407" width="17.5703125" style="6" customWidth="1"/>
    <col min="7408" max="7408" width="16.28515625" style="6" customWidth="1"/>
    <col min="7409" max="7410" width="15" style="6" customWidth="1"/>
    <col min="7411" max="7411" width="17.5703125" style="6" customWidth="1"/>
    <col min="7412" max="7412" width="20.140625" style="6" customWidth="1"/>
    <col min="7413" max="7413" width="16.28515625" style="6" customWidth="1"/>
    <col min="7414" max="7414" width="25.28515625" style="6" customWidth="1"/>
    <col min="7415" max="7415" width="18.85546875" style="6" customWidth="1"/>
    <col min="7416" max="7418" width="20.140625" style="6" customWidth="1"/>
    <col min="7419" max="7419" width="39.42578125" style="6" customWidth="1"/>
    <col min="7420" max="7420" width="25.28515625" style="6" customWidth="1"/>
    <col min="7421" max="7586" width="20.140625" style="6" customWidth="1"/>
    <col min="7587" max="7625" width="12.42578125" style="6" customWidth="1"/>
    <col min="7626" max="7626" width="20.140625" style="6" customWidth="1"/>
    <col min="7627" max="7627" width="21.42578125" style="6" customWidth="1"/>
    <col min="7628" max="7628" width="22.7109375" style="6" customWidth="1"/>
    <col min="7629" max="7629" width="13.7109375" style="6" customWidth="1"/>
    <col min="7630" max="7630" width="15" style="6" customWidth="1"/>
    <col min="7631" max="7632" width="17.5703125" style="6" customWidth="1"/>
    <col min="7633" max="7633" width="26.5703125" style="6" customWidth="1"/>
    <col min="7634" max="7634" width="16.28515625" style="6" customWidth="1"/>
    <col min="7635" max="7635" width="15" style="6" customWidth="1"/>
    <col min="7636" max="7637" width="12.42578125" style="6" customWidth="1"/>
    <col min="7638" max="7639" width="17.5703125" style="6" customWidth="1"/>
    <col min="7640" max="7640" width="7.28515625" style="6" customWidth="1"/>
    <col min="7641" max="7641" width="21.42578125" style="6" customWidth="1"/>
    <col min="7642" max="7643" width="16.28515625" style="6" customWidth="1"/>
    <col min="7644" max="7644" width="20.140625" style="6" customWidth="1"/>
    <col min="7645" max="7645" width="24" style="6" customWidth="1"/>
    <col min="7646" max="7646" width="18.85546875" style="6" customWidth="1"/>
    <col min="7647" max="7647" width="15" style="6" customWidth="1"/>
    <col min="7648" max="7648" width="20.140625" style="6" customWidth="1"/>
    <col min="7649" max="7649" width="16.28515625" style="6" customWidth="1"/>
    <col min="7650" max="7650" width="6" style="6" customWidth="1"/>
    <col min="7651" max="7651" width="12.42578125" style="6" customWidth="1"/>
    <col min="7652" max="7654" width="15" style="6" customWidth="1"/>
    <col min="7655" max="7655" width="7.28515625" style="6" customWidth="1"/>
    <col min="7656" max="7656" width="11.140625" style="6" customWidth="1"/>
    <col min="7657" max="7657" width="15" style="6" customWidth="1"/>
    <col min="7658" max="7658" width="18.85546875" style="6" customWidth="1"/>
    <col min="7659" max="7659" width="16.28515625" style="6" customWidth="1"/>
    <col min="7660" max="7660" width="25.28515625" style="6" customWidth="1"/>
    <col min="7661" max="7661" width="20.140625" style="6" customWidth="1"/>
    <col min="7662" max="7662" width="15" style="6" customWidth="1"/>
    <col min="7663" max="7663" width="17.5703125" style="6" customWidth="1"/>
    <col min="7664" max="7664" width="16.28515625" style="6" customWidth="1"/>
    <col min="7665" max="7666" width="15" style="6" customWidth="1"/>
    <col min="7667" max="7667" width="17.5703125" style="6" customWidth="1"/>
    <col min="7668" max="7668" width="20.140625" style="6" customWidth="1"/>
    <col min="7669" max="7669" width="16.28515625" style="6" customWidth="1"/>
    <col min="7670" max="7670" width="25.28515625" style="6" customWidth="1"/>
    <col min="7671" max="7671" width="18.85546875" style="6" customWidth="1"/>
    <col min="7672" max="7674" width="20.140625" style="6" customWidth="1"/>
    <col min="7675" max="7675" width="39.42578125" style="6" customWidth="1"/>
    <col min="7676" max="7676" width="25.28515625" style="6" customWidth="1"/>
    <col min="7677" max="7842" width="20.140625" style="6" customWidth="1"/>
    <col min="7843" max="7881" width="12.42578125" style="6" customWidth="1"/>
    <col min="7882" max="7882" width="20.140625" style="6" customWidth="1"/>
    <col min="7883" max="7883" width="21.42578125" style="6" customWidth="1"/>
    <col min="7884" max="7884" width="22.7109375" style="6" customWidth="1"/>
    <col min="7885" max="7885" width="13.7109375" style="6" customWidth="1"/>
    <col min="7886" max="7886" width="15" style="6" customWidth="1"/>
    <col min="7887" max="7888" width="17.5703125" style="6" customWidth="1"/>
    <col min="7889" max="7889" width="26.5703125" style="6" customWidth="1"/>
    <col min="7890" max="7890" width="16.28515625" style="6" customWidth="1"/>
    <col min="7891" max="7891" width="15" style="6" customWidth="1"/>
    <col min="7892" max="7893" width="12.42578125" style="6" customWidth="1"/>
    <col min="7894" max="7895" width="17.5703125" style="6" customWidth="1"/>
    <col min="7896" max="7896" width="7.28515625" style="6" customWidth="1"/>
    <col min="7897" max="7897" width="21.42578125" style="6" customWidth="1"/>
    <col min="7898" max="7899" width="16.28515625" style="6" customWidth="1"/>
    <col min="7900" max="7900" width="20.140625" style="6" customWidth="1"/>
    <col min="7901" max="7901" width="24" style="6" customWidth="1"/>
    <col min="7902" max="7902" width="18.85546875" style="6" customWidth="1"/>
    <col min="7903" max="7903" width="15" style="6" customWidth="1"/>
    <col min="7904" max="7904" width="20.140625" style="6" customWidth="1"/>
    <col min="7905" max="7905" width="16.28515625" style="6" customWidth="1"/>
    <col min="7906" max="7906" width="6" style="6" customWidth="1"/>
    <col min="7907" max="7907" width="12.42578125" style="6" customWidth="1"/>
    <col min="7908" max="7910" width="15" style="6" customWidth="1"/>
    <col min="7911" max="7911" width="7.28515625" style="6" customWidth="1"/>
    <col min="7912" max="7912" width="11.140625" style="6" customWidth="1"/>
    <col min="7913" max="7913" width="15" style="6" customWidth="1"/>
    <col min="7914" max="7914" width="18.85546875" style="6" customWidth="1"/>
    <col min="7915" max="7915" width="16.28515625" style="6" customWidth="1"/>
    <col min="7916" max="7916" width="25.28515625" style="6" customWidth="1"/>
    <col min="7917" max="7917" width="20.140625" style="6" customWidth="1"/>
    <col min="7918" max="7918" width="15" style="6" customWidth="1"/>
    <col min="7919" max="7919" width="17.5703125" style="6" customWidth="1"/>
    <col min="7920" max="7920" width="16.28515625" style="6" customWidth="1"/>
    <col min="7921" max="7922" width="15" style="6" customWidth="1"/>
    <col min="7923" max="7923" width="17.5703125" style="6" customWidth="1"/>
    <col min="7924" max="7924" width="20.140625" style="6" customWidth="1"/>
    <col min="7925" max="7925" width="16.28515625" style="6" customWidth="1"/>
    <col min="7926" max="7926" width="25.28515625" style="6" customWidth="1"/>
    <col min="7927" max="7927" width="18.85546875" style="6" customWidth="1"/>
    <col min="7928" max="7930" width="20.140625" style="6" customWidth="1"/>
    <col min="7931" max="7931" width="39.42578125" style="6" customWidth="1"/>
    <col min="7932" max="7932" width="25.28515625" style="6" customWidth="1"/>
    <col min="7933" max="8098" width="20.140625" style="6" customWidth="1"/>
    <col min="8099" max="8137" width="12.42578125" style="6" customWidth="1"/>
    <col min="8138" max="8138" width="20.140625" style="6" customWidth="1"/>
    <col min="8139" max="8139" width="21.42578125" style="6" customWidth="1"/>
    <col min="8140" max="8140" width="22.7109375" style="6" customWidth="1"/>
    <col min="8141" max="8141" width="13.7109375" style="6" customWidth="1"/>
    <col min="8142" max="8142" width="15" style="6" customWidth="1"/>
    <col min="8143" max="8144" width="17.5703125" style="6" customWidth="1"/>
    <col min="8145" max="8145" width="26.5703125" style="6" customWidth="1"/>
    <col min="8146" max="8146" width="16.28515625" style="6" customWidth="1"/>
    <col min="8147" max="8147" width="15" style="6" customWidth="1"/>
    <col min="8148" max="8149" width="12.42578125" style="6" customWidth="1"/>
    <col min="8150" max="8151" width="17.5703125" style="6" customWidth="1"/>
    <col min="8152" max="8152" width="7.28515625" style="6" customWidth="1"/>
    <col min="8153" max="8153" width="21.42578125" style="6" customWidth="1"/>
    <col min="8154" max="8155" width="16.28515625" style="6" customWidth="1"/>
    <col min="8156" max="8156" width="20.140625" style="6" customWidth="1"/>
    <col min="8157" max="8157" width="24" style="6" customWidth="1"/>
    <col min="8158" max="8158" width="18.85546875" style="6" customWidth="1"/>
    <col min="8159" max="8159" width="15" style="6" customWidth="1"/>
    <col min="8160" max="8160" width="20.140625" style="6" customWidth="1"/>
    <col min="8161" max="8161" width="16.28515625" style="6" customWidth="1"/>
    <col min="8162" max="8162" width="6" style="6" customWidth="1"/>
    <col min="8163" max="8163" width="12.42578125" style="6" customWidth="1"/>
    <col min="8164" max="8166" width="15" style="6" customWidth="1"/>
    <col min="8167" max="8167" width="7.28515625" style="6" customWidth="1"/>
    <col min="8168" max="8168" width="11.140625" style="6" customWidth="1"/>
    <col min="8169" max="8169" width="15" style="6" customWidth="1"/>
    <col min="8170" max="8170" width="18.85546875" style="6" customWidth="1"/>
    <col min="8171" max="8171" width="16.28515625" style="6" customWidth="1"/>
    <col min="8172" max="8172" width="25.28515625" style="6" customWidth="1"/>
    <col min="8173" max="8173" width="20.140625" style="6" customWidth="1"/>
    <col min="8174" max="8174" width="15" style="6" customWidth="1"/>
    <col min="8175" max="8175" width="17.5703125" style="6" customWidth="1"/>
    <col min="8176" max="8176" width="16.28515625" style="6" customWidth="1"/>
    <col min="8177" max="8178" width="15" style="6" customWidth="1"/>
    <col min="8179" max="8179" width="17.5703125" style="6" customWidth="1"/>
    <col min="8180" max="8180" width="20.140625" style="6" customWidth="1"/>
    <col min="8181" max="8181" width="16.28515625" style="6" customWidth="1"/>
    <col min="8182" max="8182" width="25.28515625" style="6" customWidth="1"/>
    <col min="8183" max="8183" width="18.85546875" style="6" customWidth="1"/>
    <col min="8184" max="8186" width="20.140625" style="6" customWidth="1"/>
    <col min="8187" max="8187" width="39.42578125" style="6" customWidth="1"/>
    <col min="8188" max="8188" width="25.28515625" style="6" customWidth="1"/>
    <col min="8189" max="8354" width="20.140625" style="6" customWidth="1"/>
    <col min="8355" max="8393" width="12.42578125" style="6" customWidth="1"/>
    <col min="8394" max="8394" width="20.140625" style="6" customWidth="1"/>
    <col min="8395" max="8395" width="21.42578125" style="6" customWidth="1"/>
    <col min="8396" max="8396" width="22.7109375" style="6" customWidth="1"/>
    <col min="8397" max="8397" width="13.7109375" style="6" customWidth="1"/>
    <col min="8398" max="8398" width="15" style="6" customWidth="1"/>
    <col min="8399" max="8400" width="17.5703125" style="6" customWidth="1"/>
    <col min="8401" max="8401" width="26.5703125" style="6" customWidth="1"/>
    <col min="8402" max="8402" width="16.28515625" style="6" customWidth="1"/>
    <col min="8403" max="8403" width="15" style="6" customWidth="1"/>
    <col min="8404" max="8405" width="12.42578125" style="6" customWidth="1"/>
    <col min="8406" max="8407" width="17.5703125" style="6" customWidth="1"/>
    <col min="8408" max="8408" width="7.28515625" style="6" customWidth="1"/>
    <col min="8409" max="8409" width="21.42578125" style="6" customWidth="1"/>
    <col min="8410" max="8411" width="16.28515625" style="6" customWidth="1"/>
    <col min="8412" max="8412" width="20.140625" style="6" customWidth="1"/>
    <col min="8413" max="8413" width="24" style="6" customWidth="1"/>
    <col min="8414" max="8414" width="18.85546875" style="6" customWidth="1"/>
    <col min="8415" max="8415" width="15" style="6" customWidth="1"/>
    <col min="8416" max="8416" width="20.140625" style="6" customWidth="1"/>
    <col min="8417" max="8417" width="16.28515625" style="6" customWidth="1"/>
    <col min="8418" max="8418" width="6" style="6" customWidth="1"/>
    <col min="8419" max="8419" width="12.42578125" style="6" customWidth="1"/>
    <col min="8420" max="8422" width="15" style="6" customWidth="1"/>
    <col min="8423" max="8423" width="7.28515625" style="6" customWidth="1"/>
    <col min="8424" max="8424" width="11.140625" style="6" customWidth="1"/>
    <col min="8425" max="8425" width="15" style="6" customWidth="1"/>
    <col min="8426" max="8426" width="18.85546875" style="6" customWidth="1"/>
    <col min="8427" max="8427" width="16.28515625" style="6" customWidth="1"/>
    <col min="8428" max="8428" width="25.28515625" style="6" customWidth="1"/>
    <col min="8429" max="8429" width="20.140625" style="6" customWidth="1"/>
    <col min="8430" max="8430" width="15" style="6" customWidth="1"/>
    <col min="8431" max="8431" width="17.5703125" style="6" customWidth="1"/>
    <col min="8432" max="8432" width="16.28515625" style="6" customWidth="1"/>
    <col min="8433" max="8434" width="15" style="6" customWidth="1"/>
    <col min="8435" max="8435" width="17.5703125" style="6" customWidth="1"/>
    <col min="8436" max="8436" width="20.140625" style="6" customWidth="1"/>
    <col min="8437" max="8437" width="16.28515625" style="6" customWidth="1"/>
    <col min="8438" max="8438" width="25.28515625" style="6" customWidth="1"/>
    <col min="8439" max="8439" width="18.85546875" style="6" customWidth="1"/>
    <col min="8440" max="8442" width="20.140625" style="6" customWidth="1"/>
    <col min="8443" max="8443" width="39.42578125" style="6" customWidth="1"/>
    <col min="8444" max="8444" width="25.28515625" style="6" customWidth="1"/>
    <col min="8445" max="8610" width="20.140625" style="6" customWidth="1"/>
    <col min="8611" max="8649" width="12.42578125" style="6" customWidth="1"/>
    <col min="8650" max="8650" width="20.140625" style="6" customWidth="1"/>
    <col min="8651" max="8651" width="21.42578125" style="6" customWidth="1"/>
    <col min="8652" max="8652" width="22.7109375" style="6" customWidth="1"/>
    <col min="8653" max="8653" width="13.7109375" style="6" customWidth="1"/>
    <col min="8654" max="8654" width="15" style="6" customWidth="1"/>
    <col min="8655" max="8656" width="17.5703125" style="6" customWidth="1"/>
    <col min="8657" max="8657" width="26.5703125" style="6" customWidth="1"/>
    <col min="8658" max="8658" width="16.28515625" style="6" customWidth="1"/>
    <col min="8659" max="8659" width="15" style="6" customWidth="1"/>
    <col min="8660" max="8661" width="12.42578125" style="6" customWidth="1"/>
    <col min="8662" max="8663" width="17.5703125" style="6" customWidth="1"/>
    <col min="8664" max="8664" width="7.28515625" style="6" customWidth="1"/>
    <col min="8665" max="8665" width="21.42578125" style="6" customWidth="1"/>
    <col min="8666" max="8667" width="16.28515625" style="6" customWidth="1"/>
    <col min="8668" max="8668" width="20.140625" style="6" customWidth="1"/>
    <col min="8669" max="8669" width="24" style="6" customWidth="1"/>
    <col min="8670" max="8670" width="18.85546875" style="6" customWidth="1"/>
    <col min="8671" max="8671" width="15" style="6" customWidth="1"/>
    <col min="8672" max="8672" width="20.140625" style="6" customWidth="1"/>
    <col min="8673" max="8673" width="16.28515625" style="6" customWidth="1"/>
    <col min="8674" max="8674" width="6" style="6" customWidth="1"/>
    <col min="8675" max="8675" width="12.42578125" style="6" customWidth="1"/>
    <col min="8676" max="8678" width="15" style="6" customWidth="1"/>
    <col min="8679" max="8679" width="7.28515625" style="6" customWidth="1"/>
    <col min="8680" max="8680" width="11.140625" style="6" customWidth="1"/>
    <col min="8681" max="8681" width="15" style="6" customWidth="1"/>
    <col min="8682" max="8682" width="18.85546875" style="6" customWidth="1"/>
    <col min="8683" max="8683" width="16.28515625" style="6" customWidth="1"/>
    <col min="8684" max="8684" width="25.28515625" style="6" customWidth="1"/>
    <col min="8685" max="8685" width="20.140625" style="6" customWidth="1"/>
    <col min="8686" max="8686" width="15" style="6" customWidth="1"/>
    <col min="8687" max="8687" width="17.5703125" style="6" customWidth="1"/>
    <col min="8688" max="8688" width="16.28515625" style="6" customWidth="1"/>
    <col min="8689" max="8690" width="15" style="6" customWidth="1"/>
    <col min="8691" max="8691" width="17.5703125" style="6" customWidth="1"/>
    <col min="8692" max="8692" width="20.140625" style="6" customWidth="1"/>
    <col min="8693" max="8693" width="16.28515625" style="6" customWidth="1"/>
    <col min="8694" max="8694" width="25.28515625" style="6" customWidth="1"/>
    <col min="8695" max="8695" width="18.85546875" style="6" customWidth="1"/>
    <col min="8696" max="8698" width="20.140625" style="6" customWidth="1"/>
    <col min="8699" max="8699" width="39.42578125" style="6" customWidth="1"/>
    <col min="8700" max="8700" width="25.28515625" style="6" customWidth="1"/>
    <col min="8701" max="8866" width="20.140625" style="6" customWidth="1"/>
    <col min="8867" max="8905" width="12.42578125" style="6" customWidth="1"/>
    <col min="8906" max="8906" width="20.140625" style="6" customWidth="1"/>
    <col min="8907" max="8907" width="21.42578125" style="6" customWidth="1"/>
    <col min="8908" max="8908" width="22.7109375" style="6" customWidth="1"/>
    <col min="8909" max="8909" width="13.7109375" style="6" customWidth="1"/>
    <col min="8910" max="8910" width="15" style="6" customWidth="1"/>
    <col min="8911" max="8912" width="17.5703125" style="6" customWidth="1"/>
    <col min="8913" max="8913" width="26.5703125" style="6" customWidth="1"/>
    <col min="8914" max="8914" width="16.28515625" style="6" customWidth="1"/>
    <col min="8915" max="8915" width="15" style="6" customWidth="1"/>
    <col min="8916" max="8917" width="12.42578125" style="6" customWidth="1"/>
    <col min="8918" max="8919" width="17.5703125" style="6" customWidth="1"/>
    <col min="8920" max="8920" width="7.28515625" style="6" customWidth="1"/>
    <col min="8921" max="8921" width="21.42578125" style="6" customWidth="1"/>
    <col min="8922" max="8923" width="16.28515625" style="6" customWidth="1"/>
    <col min="8924" max="8924" width="20.140625" style="6" customWidth="1"/>
    <col min="8925" max="8925" width="24" style="6" customWidth="1"/>
    <col min="8926" max="8926" width="18.85546875" style="6" customWidth="1"/>
    <col min="8927" max="8927" width="15" style="6" customWidth="1"/>
    <col min="8928" max="8928" width="20.140625" style="6" customWidth="1"/>
    <col min="8929" max="8929" width="16.28515625" style="6" customWidth="1"/>
    <col min="8930" max="8930" width="6" style="6" customWidth="1"/>
    <col min="8931" max="8931" width="12.42578125" style="6" customWidth="1"/>
    <col min="8932" max="8934" width="15" style="6" customWidth="1"/>
    <col min="8935" max="8935" width="7.28515625" style="6" customWidth="1"/>
    <col min="8936" max="8936" width="11.140625" style="6" customWidth="1"/>
    <col min="8937" max="8937" width="15" style="6" customWidth="1"/>
    <col min="8938" max="8938" width="18.85546875" style="6" customWidth="1"/>
    <col min="8939" max="8939" width="16.28515625" style="6" customWidth="1"/>
    <col min="8940" max="8940" width="25.28515625" style="6" customWidth="1"/>
    <col min="8941" max="8941" width="20.140625" style="6" customWidth="1"/>
    <col min="8942" max="8942" width="15" style="6" customWidth="1"/>
    <col min="8943" max="8943" width="17.5703125" style="6" customWidth="1"/>
    <col min="8944" max="8944" width="16.28515625" style="6" customWidth="1"/>
    <col min="8945" max="8946" width="15" style="6" customWidth="1"/>
    <col min="8947" max="8947" width="17.5703125" style="6" customWidth="1"/>
    <col min="8948" max="8948" width="20.140625" style="6" customWidth="1"/>
    <col min="8949" max="8949" width="16.28515625" style="6" customWidth="1"/>
    <col min="8950" max="8950" width="25.28515625" style="6" customWidth="1"/>
    <col min="8951" max="8951" width="18.85546875" style="6" customWidth="1"/>
    <col min="8952" max="8954" width="20.140625" style="6" customWidth="1"/>
    <col min="8955" max="8955" width="39.42578125" style="6" customWidth="1"/>
    <col min="8956" max="8956" width="25.28515625" style="6" customWidth="1"/>
    <col min="8957" max="9122" width="20.140625" style="6" customWidth="1"/>
    <col min="9123" max="9161" width="12.42578125" style="6" customWidth="1"/>
    <col min="9162" max="9162" width="20.140625" style="6" customWidth="1"/>
    <col min="9163" max="9163" width="21.42578125" style="6" customWidth="1"/>
    <col min="9164" max="9164" width="22.7109375" style="6" customWidth="1"/>
    <col min="9165" max="9165" width="13.7109375" style="6" customWidth="1"/>
    <col min="9166" max="9166" width="15" style="6" customWidth="1"/>
    <col min="9167" max="9168" width="17.5703125" style="6" customWidth="1"/>
    <col min="9169" max="9169" width="26.5703125" style="6" customWidth="1"/>
    <col min="9170" max="9170" width="16.28515625" style="6" customWidth="1"/>
    <col min="9171" max="9171" width="15" style="6" customWidth="1"/>
    <col min="9172" max="9173" width="12.42578125" style="6" customWidth="1"/>
    <col min="9174" max="9175" width="17.5703125" style="6" customWidth="1"/>
    <col min="9176" max="9176" width="7.28515625" style="6" customWidth="1"/>
    <col min="9177" max="9177" width="21.42578125" style="6" customWidth="1"/>
    <col min="9178" max="9179" width="16.28515625" style="6" customWidth="1"/>
    <col min="9180" max="9180" width="20.140625" style="6" customWidth="1"/>
    <col min="9181" max="9181" width="24" style="6" customWidth="1"/>
    <col min="9182" max="9182" width="18.85546875" style="6" customWidth="1"/>
    <col min="9183" max="9183" width="15" style="6" customWidth="1"/>
    <col min="9184" max="9184" width="20.140625" style="6" customWidth="1"/>
    <col min="9185" max="9185" width="16.28515625" style="6" customWidth="1"/>
    <col min="9186" max="9186" width="6" style="6" customWidth="1"/>
    <col min="9187" max="9187" width="12.42578125" style="6" customWidth="1"/>
    <col min="9188" max="9190" width="15" style="6" customWidth="1"/>
    <col min="9191" max="9191" width="7.28515625" style="6" customWidth="1"/>
    <col min="9192" max="9192" width="11.140625" style="6" customWidth="1"/>
    <col min="9193" max="9193" width="15" style="6" customWidth="1"/>
    <col min="9194" max="9194" width="18.85546875" style="6" customWidth="1"/>
    <col min="9195" max="9195" width="16.28515625" style="6" customWidth="1"/>
    <col min="9196" max="9196" width="25.28515625" style="6" customWidth="1"/>
    <col min="9197" max="9197" width="20.140625" style="6" customWidth="1"/>
    <col min="9198" max="9198" width="15" style="6" customWidth="1"/>
    <col min="9199" max="9199" width="17.5703125" style="6" customWidth="1"/>
    <col min="9200" max="9200" width="16.28515625" style="6" customWidth="1"/>
    <col min="9201" max="9202" width="15" style="6" customWidth="1"/>
    <col min="9203" max="9203" width="17.5703125" style="6" customWidth="1"/>
    <col min="9204" max="9204" width="20.140625" style="6" customWidth="1"/>
    <col min="9205" max="9205" width="16.28515625" style="6" customWidth="1"/>
    <col min="9206" max="9206" width="25.28515625" style="6" customWidth="1"/>
    <col min="9207" max="9207" width="18.85546875" style="6" customWidth="1"/>
    <col min="9208" max="9210" width="20.140625" style="6" customWidth="1"/>
    <col min="9211" max="9211" width="39.42578125" style="6" customWidth="1"/>
    <col min="9212" max="9212" width="25.28515625" style="6" customWidth="1"/>
    <col min="9213" max="9378" width="20.140625" style="6" customWidth="1"/>
    <col min="9379" max="9417" width="12.42578125" style="6" customWidth="1"/>
    <col min="9418" max="9418" width="20.140625" style="6" customWidth="1"/>
    <col min="9419" max="9419" width="21.42578125" style="6" customWidth="1"/>
    <col min="9420" max="9420" width="22.7109375" style="6" customWidth="1"/>
    <col min="9421" max="9421" width="13.7109375" style="6" customWidth="1"/>
    <col min="9422" max="9422" width="15" style="6" customWidth="1"/>
    <col min="9423" max="9424" width="17.5703125" style="6" customWidth="1"/>
    <col min="9425" max="9425" width="26.5703125" style="6" customWidth="1"/>
    <col min="9426" max="9426" width="16.28515625" style="6" customWidth="1"/>
    <col min="9427" max="9427" width="15" style="6" customWidth="1"/>
    <col min="9428" max="9429" width="12.42578125" style="6" customWidth="1"/>
    <col min="9430" max="9431" width="17.5703125" style="6" customWidth="1"/>
    <col min="9432" max="9432" width="7.28515625" style="6" customWidth="1"/>
    <col min="9433" max="9433" width="21.42578125" style="6" customWidth="1"/>
    <col min="9434" max="9435" width="16.28515625" style="6" customWidth="1"/>
    <col min="9436" max="9436" width="20.140625" style="6" customWidth="1"/>
    <col min="9437" max="9437" width="24" style="6" customWidth="1"/>
    <col min="9438" max="9438" width="18.85546875" style="6" customWidth="1"/>
    <col min="9439" max="9439" width="15" style="6" customWidth="1"/>
    <col min="9440" max="9440" width="20.140625" style="6" customWidth="1"/>
    <col min="9441" max="9441" width="16.28515625" style="6" customWidth="1"/>
    <col min="9442" max="9442" width="6" style="6" customWidth="1"/>
    <col min="9443" max="9443" width="12.42578125" style="6" customWidth="1"/>
    <col min="9444" max="9446" width="15" style="6" customWidth="1"/>
    <col min="9447" max="9447" width="7.28515625" style="6" customWidth="1"/>
    <col min="9448" max="9448" width="11.140625" style="6" customWidth="1"/>
    <col min="9449" max="9449" width="15" style="6" customWidth="1"/>
    <col min="9450" max="9450" width="18.85546875" style="6" customWidth="1"/>
    <col min="9451" max="9451" width="16.28515625" style="6" customWidth="1"/>
    <col min="9452" max="9452" width="25.28515625" style="6" customWidth="1"/>
    <col min="9453" max="9453" width="20.140625" style="6" customWidth="1"/>
    <col min="9454" max="9454" width="15" style="6" customWidth="1"/>
    <col min="9455" max="9455" width="17.5703125" style="6" customWidth="1"/>
    <col min="9456" max="9456" width="16.28515625" style="6" customWidth="1"/>
    <col min="9457" max="9458" width="15" style="6" customWidth="1"/>
    <col min="9459" max="9459" width="17.5703125" style="6" customWidth="1"/>
    <col min="9460" max="9460" width="20.140625" style="6" customWidth="1"/>
    <col min="9461" max="9461" width="16.28515625" style="6" customWidth="1"/>
    <col min="9462" max="9462" width="25.28515625" style="6" customWidth="1"/>
    <col min="9463" max="9463" width="18.85546875" style="6" customWidth="1"/>
    <col min="9464" max="9466" width="20.140625" style="6" customWidth="1"/>
    <col min="9467" max="9467" width="39.42578125" style="6" customWidth="1"/>
    <col min="9468" max="9468" width="25.28515625" style="6" customWidth="1"/>
    <col min="9469" max="9634" width="20.140625" style="6" customWidth="1"/>
    <col min="9635" max="9673" width="12.42578125" style="6" customWidth="1"/>
    <col min="9674" max="9674" width="20.140625" style="6" customWidth="1"/>
    <col min="9675" max="9675" width="21.42578125" style="6" customWidth="1"/>
    <col min="9676" max="9676" width="22.7109375" style="6" customWidth="1"/>
    <col min="9677" max="9677" width="13.7109375" style="6" customWidth="1"/>
    <col min="9678" max="9678" width="15" style="6" customWidth="1"/>
    <col min="9679" max="9680" width="17.5703125" style="6" customWidth="1"/>
    <col min="9681" max="9681" width="26.5703125" style="6" customWidth="1"/>
    <col min="9682" max="9682" width="16.28515625" style="6" customWidth="1"/>
    <col min="9683" max="9683" width="15" style="6" customWidth="1"/>
    <col min="9684" max="9685" width="12.42578125" style="6" customWidth="1"/>
    <col min="9686" max="9687" width="17.5703125" style="6" customWidth="1"/>
    <col min="9688" max="9688" width="7.28515625" style="6" customWidth="1"/>
    <col min="9689" max="9689" width="21.42578125" style="6" customWidth="1"/>
    <col min="9690" max="9691" width="16.28515625" style="6" customWidth="1"/>
    <col min="9692" max="9692" width="20.140625" style="6" customWidth="1"/>
    <col min="9693" max="9693" width="24" style="6" customWidth="1"/>
    <col min="9694" max="9694" width="18.85546875" style="6" customWidth="1"/>
    <col min="9695" max="9695" width="15" style="6" customWidth="1"/>
    <col min="9696" max="9696" width="20.140625" style="6" customWidth="1"/>
    <col min="9697" max="9697" width="16.28515625" style="6" customWidth="1"/>
    <col min="9698" max="9698" width="6" style="6" customWidth="1"/>
    <col min="9699" max="9699" width="12.42578125" style="6" customWidth="1"/>
    <col min="9700" max="9702" width="15" style="6" customWidth="1"/>
    <col min="9703" max="9703" width="7.28515625" style="6" customWidth="1"/>
    <col min="9704" max="9704" width="11.140625" style="6" customWidth="1"/>
    <col min="9705" max="9705" width="15" style="6" customWidth="1"/>
    <col min="9706" max="9706" width="18.85546875" style="6" customWidth="1"/>
    <col min="9707" max="9707" width="16.28515625" style="6" customWidth="1"/>
    <col min="9708" max="9708" width="25.28515625" style="6" customWidth="1"/>
    <col min="9709" max="9709" width="20.140625" style="6" customWidth="1"/>
    <col min="9710" max="9710" width="15" style="6" customWidth="1"/>
    <col min="9711" max="9711" width="17.5703125" style="6" customWidth="1"/>
    <col min="9712" max="9712" width="16.28515625" style="6" customWidth="1"/>
    <col min="9713" max="9714" width="15" style="6" customWidth="1"/>
    <col min="9715" max="9715" width="17.5703125" style="6" customWidth="1"/>
    <col min="9716" max="9716" width="20.140625" style="6" customWidth="1"/>
    <col min="9717" max="9717" width="16.28515625" style="6" customWidth="1"/>
    <col min="9718" max="9718" width="25.28515625" style="6" customWidth="1"/>
    <col min="9719" max="9719" width="18.85546875" style="6" customWidth="1"/>
    <col min="9720" max="9722" width="20.140625" style="6" customWidth="1"/>
    <col min="9723" max="9723" width="39.42578125" style="6" customWidth="1"/>
    <col min="9724" max="9724" width="25.28515625" style="6" customWidth="1"/>
    <col min="9725" max="9890" width="20.140625" style="6" customWidth="1"/>
    <col min="9891" max="9929" width="12.42578125" style="6" customWidth="1"/>
    <col min="9930" max="9930" width="20.140625" style="6" customWidth="1"/>
    <col min="9931" max="9931" width="21.42578125" style="6" customWidth="1"/>
    <col min="9932" max="9932" width="22.7109375" style="6" customWidth="1"/>
    <col min="9933" max="9933" width="13.7109375" style="6" customWidth="1"/>
    <col min="9934" max="9934" width="15" style="6" customWidth="1"/>
    <col min="9935" max="9936" width="17.5703125" style="6" customWidth="1"/>
    <col min="9937" max="9937" width="26.5703125" style="6" customWidth="1"/>
    <col min="9938" max="9938" width="16.28515625" style="6" customWidth="1"/>
    <col min="9939" max="9939" width="15" style="6" customWidth="1"/>
    <col min="9940" max="9941" width="12.42578125" style="6" customWidth="1"/>
    <col min="9942" max="9943" width="17.5703125" style="6" customWidth="1"/>
    <col min="9944" max="9944" width="7.28515625" style="6" customWidth="1"/>
    <col min="9945" max="9945" width="21.42578125" style="6" customWidth="1"/>
    <col min="9946" max="9947" width="16.28515625" style="6" customWidth="1"/>
    <col min="9948" max="9948" width="20.140625" style="6" customWidth="1"/>
    <col min="9949" max="9949" width="24" style="6" customWidth="1"/>
    <col min="9950" max="9950" width="18.85546875" style="6" customWidth="1"/>
    <col min="9951" max="9951" width="15" style="6" customWidth="1"/>
    <col min="9952" max="9952" width="20.140625" style="6" customWidth="1"/>
    <col min="9953" max="9953" width="16.28515625" style="6" customWidth="1"/>
    <col min="9954" max="9954" width="6" style="6" customWidth="1"/>
    <col min="9955" max="9955" width="12.42578125" style="6" customWidth="1"/>
    <col min="9956" max="9958" width="15" style="6" customWidth="1"/>
    <col min="9959" max="9959" width="7.28515625" style="6" customWidth="1"/>
    <col min="9960" max="9960" width="11.140625" style="6" customWidth="1"/>
    <col min="9961" max="9961" width="15" style="6" customWidth="1"/>
    <col min="9962" max="9962" width="18.85546875" style="6" customWidth="1"/>
    <col min="9963" max="9963" width="16.28515625" style="6" customWidth="1"/>
    <col min="9964" max="9964" width="25.28515625" style="6" customWidth="1"/>
    <col min="9965" max="9965" width="20.140625" style="6" customWidth="1"/>
    <col min="9966" max="9966" width="15" style="6" customWidth="1"/>
    <col min="9967" max="9967" width="17.5703125" style="6" customWidth="1"/>
    <col min="9968" max="9968" width="16.28515625" style="6" customWidth="1"/>
    <col min="9969" max="9970" width="15" style="6" customWidth="1"/>
    <col min="9971" max="9971" width="17.5703125" style="6" customWidth="1"/>
    <col min="9972" max="9972" width="20.140625" style="6" customWidth="1"/>
    <col min="9973" max="9973" width="16.28515625" style="6" customWidth="1"/>
    <col min="9974" max="9974" width="25.28515625" style="6" customWidth="1"/>
    <col min="9975" max="9975" width="18.85546875" style="6" customWidth="1"/>
    <col min="9976" max="9978" width="20.140625" style="6" customWidth="1"/>
    <col min="9979" max="9979" width="39.42578125" style="6" customWidth="1"/>
    <col min="9980" max="9980" width="25.28515625" style="6" customWidth="1"/>
    <col min="9981" max="10146" width="20.140625" style="6" customWidth="1"/>
    <col min="10147" max="10185" width="12.42578125" style="6" customWidth="1"/>
    <col min="10186" max="10186" width="20.140625" style="6" customWidth="1"/>
    <col min="10187" max="10187" width="21.42578125" style="6" customWidth="1"/>
    <col min="10188" max="10188" width="22.7109375" style="6" customWidth="1"/>
    <col min="10189" max="10189" width="13.7109375" style="6" customWidth="1"/>
    <col min="10190" max="10190" width="15" style="6" customWidth="1"/>
    <col min="10191" max="10192" width="17.5703125" style="6" customWidth="1"/>
    <col min="10193" max="10193" width="26.5703125" style="6" customWidth="1"/>
    <col min="10194" max="10194" width="16.28515625" style="6" customWidth="1"/>
    <col min="10195" max="10195" width="15" style="6" customWidth="1"/>
    <col min="10196" max="10197" width="12.42578125" style="6" customWidth="1"/>
    <col min="10198" max="10199" width="17.5703125" style="6" customWidth="1"/>
    <col min="10200" max="10200" width="7.28515625" style="6" customWidth="1"/>
    <col min="10201" max="10201" width="21.42578125" style="6" customWidth="1"/>
    <col min="10202" max="10203" width="16.28515625" style="6" customWidth="1"/>
    <col min="10204" max="10204" width="20.140625" style="6" customWidth="1"/>
    <col min="10205" max="10205" width="24" style="6" customWidth="1"/>
    <col min="10206" max="10206" width="18.85546875" style="6" customWidth="1"/>
    <col min="10207" max="10207" width="15" style="6" customWidth="1"/>
    <col min="10208" max="10208" width="20.140625" style="6" customWidth="1"/>
    <col min="10209" max="10209" width="16.28515625" style="6" customWidth="1"/>
    <col min="10210" max="10210" width="6" style="6" customWidth="1"/>
    <col min="10211" max="10211" width="12.42578125" style="6" customWidth="1"/>
    <col min="10212" max="10214" width="15" style="6" customWidth="1"/>
    <col min="10215" max="10215" width="7.28515625" style="6" customWidth="1"/>
    <col min="10216" max="10216" width="11.140625" style="6" customWidth="1"/>
    <col min="10217" max="10217" width="15" style="6" customWidth="1"/>
    <col min="10218" max="10218" width="18.85546875" style="6" customWidth="1"/>
    <col min="10219" max="10219" width="16.28515625" style="6" customWidth="1"/>
    <col min="10220" max="10220" width="25.28515625" style="6" customWidth="1"/>
    <col min="10221" max="10221" width="20.140625" style="6" customWidth="1"/>
    <col min="10222" max="10222" width="15" style="6" customWidth="1"/>
    <col min="10223" max="10223" width="17.5703125" style="6" customWidth="1"/>
    <col min="10224" max="10224" width="16.28515625" style="6" customWidth="1"/>
    <col min="10225" max="10226" width="15" style="6" customWidth="1"/>
    <col min="10227" max="10227" width="17.5703125" style="6" customWidth="1"/>
    <col min="10228" max="10228" width="20.140625" style="6" customWidth="1"/>
    <col min="10229" max="10229" width="16.28515625" style="6" customWidth="1"/>
    <col min="10230" max="10230" width="25.28515625" style="6" customWidth="1"/>
    <col min="10231" max="10231" width="18.85546875" style="6" customWidth="1"/>
    <col min="10232" max="10234" width="20.140625" style="6" customWidth="1"/>
    <col min="10235" max="10235" width="39.42578125" style="6" customWidth="1"/>
    <col min="10236" max="10236" width="25.28515625" style="6" customWidth="1"/>
    <col min="10237" max="10402" width="20.140625" style="6" customWidth="1"/>
    <col min="10403" max="10441" width="12.42578125" style="6" customWidth="1"/>
    <col min="10442" max="10442" width="20.140625" style="6" customWidth="1"/>
    <col min="10443" max="10443" width="21.42578125" style="6" customWidth="1"/>
    <col min="10444" max="10444" width="22.7109375" style="6" customWidth="1"/>
    <col min="10445" max="10445" width="13.7109375" style="6" customWidth="1"/>
    <col min="10446" max="10446" width="15" style="6" customWidth="1"/>
    <col min="10447" max="10448" width="17.5703125" style="6" customWidth="1"/>
    <col min="10449" max="10449" width="26.5703125" style="6" customWidth="1"/>
    <col min="10450" max="10450" width="16.28515625" style="6" customWidth="1"/>
    <col min="10451" max="10451" width="15" style="6" customWidth="1"/>
    <col min="10452" max="10453" width="12.42578125" style="6" customWidth="1"/>
    <col min="10454" max="10455" width="17.5703125" style="6" customWidth="1"/>
    <col min="10456" max="10456" width="7.28515625" style="6" customWidth="1"/>
    <col min="10457" max="10457" width="21.42578125" style="6" customWidth="1"/>
    <col min="10458" max="10459" width="16.28515625" style="6" customWidth="1"/>
    <col min="10460" max="10460" width="20.140625" style="6" customWidth="1"/>
    <col min="10461" max="10461" width="24" style="6" customWidth="1"/>
    <col min="10462" max="10462" width="18.85546875" style="6" customWidth="1"/>
    <col min="10463" max="10463" width="15" style="6" customWidth="1"/>
    <col min="10464" max="10464" width="20.140625" style="6" customWidth="1"/>
    <col min="10465" max="10465" width="16.28515625" style="6" customWidth="1"/>
    <col min="10466" max="10466" width="6" style="6" customWidth="1"/>
    <col min="10467" max="10467" width="12.42578125" style="6" customWidth="1"/>
    <col min="10468" max="10470" width="15" style="6" customWidth="1"/>
    <col min="10471" max="10471" width="7.28515625" style="6" customWidth="1"/>
    <col min="10472" max="10472" width="11.140625" style="6" customWidth="1"/>
    <col min="10473" max="10473" width="15" style="6" customWidth="1"/>
    <col min="10474" max="10474" width="18.85546875" style="6" customWidth="1"/>
    <col min="10475" max="10475" width="16.28515625" style="6" customWidth="1"/>
    <col min="10476" max="10476" width="25.28515625" style="6" customWidth="1"/>
    <col min="10477" max="10477" width="20.140625" style="6" customWidth="1"/>
    <col min="10478" max="10478" width="15" style="6" customWidth="1"/>
    <col min="10479" max="10479" width="17.5703125" style="6" customWidth="1"/>
    <col min="10480" max="10480" width="16.28515625" style="6" customWidth="1"/>
    <col min="10481" max="10482" width="15" style="6" customWidth="1"/>
    <col min="10483" max="10483" width="17.5703125" style="6" customWidth="1"/>
    <col min="10484" max="10484" width="20.140625" style="6" customWidth="1"/>
    <col min="10485" max="10485" width="16.28515625" style="6" customWidth="1"/>
    <col min="10486" max="10486" width="25.28515625" style="6" customWidth="1"/>
    <col min="10487" max="10487" width="18.85546875" style="6" customWidth="1"/>
    <col min="10488" max="10490" width="20.140625" style="6" customWidth="1"/>
    <col min="10491" max="10491" width="39.42578125" style="6" customWidth="1"/>
    <col min="10492" max="10492" width="25.28515625" style="6" customWidth="1"/>
    <col min="10493" max="10658" width="20.140625" style="6" customWidth="1"/>
    <col min="10659" max="10697" width="12.42578125" style="6" customWidth="1"/>
    <col min="10698" max="10698" width="20.140625" style="6" customWidth="1"/>
    <col min="10699" max="10699" width="21.42578125" style="6" customWidth="1"/>
    <col min="10700" max="10700" width="22.7109375" style="6" customWidth="1"/>
    <col min="10701" max="10701" width="13.7109375" style="6" customWidth="1"/>
    <col min="10702" max="10702" width="15" style="6" customWidth="1"/>
    <col min="10703" max="10704" width="17.5703125" style="6" customWidth="1"/>
    <col min="10705" max="10705" width="26.5703125" style="6" customWidth="1"/>
    <col min="10706" max="10706" width="16.28515625" style="6" customWidth="1"/>
    <col min="10707" max="10707" width="15" style="6" customWidth="1"/>
    <col min="10708" max="10709" width="12.42578125" style="6" customWidth="1"/>
    <col min="10710" max="10711" width="17.5703125" style="6" customWidth="1"/>
    <col min="10712" max="10712" width="7.28515625" style="6" customWidth="1"/>
    <col min="10713" max="10713" width="21.42578125" style="6" customWidth="1"/>
    <col min="10714" max="10715" width="16.28515625" style="6" customWidth="1"/>
    <col min="10716" max="10716" width="20.140625" style="6" customWidth="1"/>
    <col min="10717" max="10717" width="24" style="6" customWidth="1"/>
    <col min="10718" max="10718" width="18.85546875" style="6" customWidth="1"/>
    <col min="10719" max="10719" width="15" style="6" customWidth="1"/>
    <col min="10720" max="10720" width="20.140625" style="6" customWidth="1"/>
    <col min="10721" max="10721" width="16.28515625" style="6" customWidth="1"/>
    <col min="10722" max="10722" width="6" style="6" customWidth="1"/>
    <col min="10723" max="10723" width="12.42578125" style="6" customWidth="1"/>
    <col min="10724" max="10726" width="15" style="6" customWidth="1"/>
    <col min="10727" max="10727" width="7.28515625" style="6" customWidth="1"/>
    <col min="10728" max="10728" width="11.140625" style="6" customWidth="1"/>
    <col min="10729" max="10729" width="15" style="6" customWidth="1"/>
    <col min="10730" max="10730" width="18.85546875" style="6" customWidth="1"/>
    <col min="10731" max="10731" width="16.28515625" style="6" customWidth="1"/>
    <col min="10732" max="10732" width="25.28515625" style="6" customWidth="1"/>
    <col min="10733" max="10733" width="20.140625" style="6" customWidth="1"/>
    <col min="10734" max="10734" width="15" style="6" customWidth="1"/>
    <col min="10735" max="10735" width="17.5703125" style="6" customWidth="1"/>
    <col min="10736" max="10736" width="16.28515625" style="6" customWidth="1"/>
    <col min="10737" max="10738" width="15" style="6" customWidth="1"/>
    <col min="10739" max="10739" width="17.5703125" style="6" customWidth="1"/>
    <col min="10740" max="10740" width="20.140625" style="6" customWidth="1"/>
    <col min="10741" max="10741" width="16.28515625" style="6" customWidth="1"/>
    <col min="10742" max="10742" width="25.28515625" style="6" customWidth="1"/>
    <col min="10743" max="10743" width="18.85546875" style="6" customWidth="1"/>
    <col min="10744" max="10746" width="20.140625" style="6" customWidth="1"/>
    <col min="10747" max="10747" width="39.42578125" style="6" customWidth="1"/>
    <col min="10748" max="10748" width="25.28515625" style="6" customWidth="1"/>
    <col min="10749" max="10914" width="20.140625" style="6" customWidth="1"/>
    <col min="10915" max="10953" width="12.42578125" style="6" customWidth="1"/>
    <col min="10954" max="10954" width="20.140625" style="6" customWidth="1"/>
    <col min="10955" max="10955" width="21.42578125" style="6" customWidth="1"/>
    <col min="10956" max="10956" width="22.7109375" style="6" customWidth="1"/>
    <col min="10957" max="10957" width="13.7109375" style="6" customWidth="1"/>
    <col min="10958" max="10958" width="15" style="6" customWidth="1"/>
    <col min="10959" max="10960" width="17.5703125" style="6" customWidth="1"/>
    <col min="10961" max="10961" width="26.5703125" style="6" customWidth="1"/>
    <col min="10962" max="10962" width="16.28515625" style="6" customWidth="1"/>
    <col min="10963" max="10963" width="15" style="6" customWidth="1"/>
    <col min="10964" max="10965" width="12.42578125" style="6" customWidth="1"/>
    <col min="10966" max="10967" width="17.5703125" style="6" customWidth="1"/>
    <col min="10968" max="10968" width="7.28515625" style="6" customWidth="1"/>
    <col min="10969" max="10969" width="21.42578125" style="6" customWidth="1"/>
    <col min="10970" max="10971" width="16.28515625" style="6" customWidth="1"/>
    <col min="10972" max="10972" width="20.140625" style="6" customWidth="1"/>
    <col min="10973" max="10973" width="24" style="6" customWidth="1"/>
    <col min="10974" max="10974" width="18.85546875" style="6" customWidth="1"/>
    <col min="10975" max="10975" width="15" style="6" customWidth="1"/>
    <col min="10976" max="10976" width="20.140625" style="6" customWidth="1"/>
    <col min="10977" max="10977" width="16.28515625" style="6" customWidth="1"/>
    <col min="10978" max="10978" width="6" style="6" customWidth="1"/>
    <col min="10979" max="10979" width="12.42578125" style="6" customWidth="1"/>
    <col min="10980" max="10982" width="15" style="6" customWidth="1"/>
    <col min="10983" max="10983" width="7.28515625" style="6" customWidth="1"/>
    <col min="10984" max="10984" width="11.140625" style="6" customWidth="1"/>
    <col min="10985" max="10985" width="15" style="6" customWidth="1"/>
    <col min="10986" max="10986" width="18.85546875" style="6" customWidth="1"/>
    <col min="10987" max="10987" width="16.28515625" style="6" customWidth="1"/>
    <col min="10988" max="10988" width="25.28515625" style="6" customWidth="1"/>
    <col min="10989" max="10989" width="20.140625" style="6" customWidth="1"/>
    <col min="10990" max="10990" width="15" style="6" customWidth="1"/>
    <col min="10991" max="10991" width="17.5703125" style="6" customWidth="1"/>
    <col min="10992" max="10992" width="16.28515625" style="6" customWidth="1"/>
    <col min="10993" max="10994" width="15" style="6" customWidth="1"/>
    <col min="10995" max="10995" width="17.5703125" style="6" customWidth="1"/>
    <col min="10996" max="10996" width="20.140625" style="6" customWidth="1"/>
    <col min="10997" max="10997" width="16.28515625" style="6" customWidth="1"/>
    <col min="10998" max="10998" width="25.28515625" style="6" customWidth="1"/>
    <col min="10999" max="10999" width="18.85546875" style="6" customWidth="1"/>
    <col min="11000" max="11002" width="20.140625" style="6" customWidth="1"/>
    <col min="11003" max="11003" width="39.42578125" style="6" customWidth="1"/>
    <col min="11004" max="11004" width="25.28515625" style="6" customWidth="1"/>
    <col min="11005" max="11170" width="20.140625" style="6" customWidth="1"/>
    <col min="11171" max="11209" width="12.42578125" style="6" customWidth="1"/>
    <col min="11210" max="11210" width="20.140625" style="6" customWidth="1"/>
    <col min="11211" max="11211" width="21.42578125" style="6" customWidth="1"/>
    <col min="11212" max="11212" width="22.7109375" style="6" customWidth="1"/>
    <col min="11213" max="11213" width="13.7109375" style="6" customWidth="1"/>
    <col min="11214" max="11214" width="15" style="6" customWidth="1"/>
    <col min="11215" max="11216" width="17.5703125" style="6" customWidth="1"/>
    <col min="11217" max="11217" width="26.5703125" style="6" customWidth="1"/>
    <col min="11218" max="11218" width="16.28515625" style="6" customWidth="1"/>
    <col min="11219" max="11219" width="15" style="6" customWidth="1"/>
    <col min="11220" max="11221" width="12.42578125" style="6" customWidth="1"/>
    <col min="11222" max="11223" width="17.5703125" style="6" customWidth="1"/>
    <col min="11224" max="11224" width="7.28515625" style="6" customWidth="1"/>
    <col min="11225" max="11225" width="21.42578125" style="6" customWidth="1"/>
    <col min="11226" max="11227" width="16.28515625" style="6" customWidth="1"/>
    <col min="11228" max="11228" width="20.140625" style="6" customWidth="1"/>
    <col min="11229" max="11229" width="24" style="6" customWidth="1"/>
    <col min="11230" max="11230" width="18.85546875" style="6" customWidth="1"/>
    <col min="11231" max="11231" width="15" style="6" customWidth="1"/>
    <col min="11232" max="11232" width="20.140625" style="6" customWidth="1"/>
    <col min="11233" max="11233" width="16.28515625" style="6" customWidth="1"/>
    <col min="11234" max="11234" width="6" style="6" customWidth="1"/>
    <col min="11235" max="11235" width="12.42578125" style="6" customWidth="1"/>
    <col min="11236" max="11238" width="15" style="6" customWidth="1"/>
    <col min="11239" max="11239" width="7.28515625" style="6" customWidth="1"/>
    <col min="11240" max="11240" width="11.140625" style="6" customWidth="1"/>
    <col min="11241" max="11241" width="15" style="6" customWidth="1"/>
    <col min="11242" max="11242" width="18.85546875" style="6" customWidth="1"/>
    <col min="11243" max="11243" width="16.28515625" style="6" customWidth="1"/>
    <col min="11244" max="11244" width="25.28515625" style="6" customWidth="1"/>
    <col min="11245" max="11245" width="20.140625" style="6" customWidth="1"/>
    <col min="11246" max="11246" width="15" style="6" customWidth="1"/>
    <col min="11247" max="11247" width="17.5703125" style="6" customWidth="1"/>
    <col min="11248" max="11248" width="16.28515625" style="6" customWidth="1"/>
    <col min="11249" max="11250" width="15" style="6" customWidth="1"/>
    <col min="11251" max="11251" width="17.5703125" style="6" customWidth="1"/>
    <col min="11252" max="11252" width="20.140625" style="6" customWidth="1"/>
    <col min="11253" max="11253" width="16.28515625" style="6" customWidth="1"/>
    <col min="11254" max="11254" width="25.28515625" style="6" customWidth="1"/>
    <col min="11255" max="11255" width="18.85546875" style="6" customWidth="1"/>
    <col min="11256" max="11258" width="20.140625" style="6" customWidth="1"/>
    <col min="11259" max="11259" width="39.42578125" style="6" customWidth="1"/>
    <col min="11260" max="11260" width="25.28515625" style="6" customWidth="1"/>
    <col min="11261" max="11426" width="20.140625" style="6" customWidth="1"/>
    <col min="11427" max="11465" width="12.42578125" style="6" customWidth="1"/>
    <col min="11466" max="11466" width="20.140625" style="6" customWidth="1"/>
    <col min="11467" max="11467" width="21.42578125" style="6" customWidth="1"/>
    <col min="11468" max="11468" width="22.7109375" style="6" customWidth="1"/>
    <col min="11469" max="11469" width="13.7109375" style="6" customWidth="1"/>
    <col min="11470" max="11470" width="15" style="6" customWidth="1"/>
    <col min="11471" max="11472" width="17.5703125" style="6" customWidth="1"/>
    <col min="11473" max="11473" width="26.5703125" style="6" customWidth="1"/>
    <col min="11474" max="11474" width="16.28515625" style="6" customWidth="1"/>
    <col min="11475" max="11475" width="15" style="6" customWidth="1"/>
    <col min="11476" max="11477" width="12.42578125" style="6" customWidth="1"/>
    <col min="11478" max="11479" width="17.5703125" style="6" customWidth="1"/>
    <col min="11480" max="11480" width="7.28515625" style="6" customWidth="1"/>
    <col min="11481" max="11481" width="21.42578125" style="6" customWidth="1"/>
    <col min="11482" max="11483" width="16.28515625" style="6" customWidth="1"/>
    <col min="11484" max="11484" width="20.140625" style="6" customWidth="1"/>
    <col min="11485" max="11485" width="24" style="6" customWidth="1"/>
    <col min="11486" max="11486" width="18.85546875" style="6" customWidth="1"/>
    <col min="11487" max="11487" width="15" style="6" customWidth="1"/>
    <col min="11488" max="11488" width="20.140625" style="6" customWidth="1"/>
    <col min="11489" max="11489" width="16.28515625" style="6" customWidth="1"/>
    <col min="11490" max="11490" width="6" style="6" customWidth="1"/>
    <col min="11491" max="11491" width="12.42578125" style="6" customWidth="1"/>
    <col min="11492" max="11494" width="15" style="6" customWidth="1"/>
    <col min="11495" max="11495" width="7.28515625" style="6" customWidth="1"/>
    <col min="11496" max="11496" width="11.140625" style="6" customWidth="1"/>
    <col min="11497" max="11497" width="15" style="6" customWidth="1"/>
    <col min="11498" max="11498" width="18.85546875" style="6" customWidth="1"/>
    <col min="11499" max="11499" width="16.28515625" style="6" customWidth="1"/>
    <col min="11500" max="11500" width="25.28515625" style="6" customWidth="1"/>
    <col min="11501" max="11501" width="20.140625" style="6" customWidth="1"/>
    <col min="11502" max="11502" width="15" style="6" customWidth="1"/>
    <col min="11503" max="11503" width="17.5703125" style="6" customWidth="1"/>
    <col min="11504" max="11504" width="16.28515625" style="6" customWidth="1"/>
    <col min="11505" max="11506" width="15" style="6" customWidth="1"/>
    <col min="11507" max="11507" width="17.5703125" style="6" customWidth="1"/>
    <col min="11508" max="11508" width="20.140625" style="6" customWidth="1"/>
    <col min="11509" max="11509" width="16.28515625" style="6" customWidth="1"/>
    <col min="11510" max="11510" width="25.28515625" style="6" customWidth="1"/>
    <col min="11511" max="11511" width="18.85546875" style="6" customWidth="1"/>
    <col min="11512" max="11514" width="20.140625" style="6" customWidth="1"/>
    <col min="11515" max="11515" width="39.42578125" style="6" customWidth="1"/>
    <col min="11516" max="11516" width="25.28515625" style="6" customWidth="1"/>
    <col min="11517" max="11682" width="20.140625" style="6" customWidth="1"/>
    <col min="11683" max="11721" width="12.42578125" style="6" customWidth="1"/>
    <col min="11722" max="11722" width="20.140625" style="6" customWidth="1"/>
    <col min="11723" max="11723" width="21.42578125" style="6" customWidth="1"/>
    <col min="11724" max="11724" width="22.7109375" style="6" customWidth="1"/>
    <col min="11725" max="11725" width="13.7109375" style="6" customWidth="1"/>
    <col min="11726" max="11726" width="15" style="6" customWidth="1"/>
    <col min="11727" max="11728" width="17.5703125" style="6" customWidth="1"/>
    <col min="11729" max="11729" width="26.5703125" style="6" customWidth="1"/>
    <col min="11730" max="11730" width="16.28515625" style="6" customWidth="1"/>
    <col min="11731" max="11731" width="15" style="6" customWidth="1"/>
    <col min="11732" max="11733" width="12.42578125" style="6" customWidth="1"/>
    <col min="11734" max="11735" width="17.5703125" style="6" customWidth="1"/>
    <col min="11736" max="11736" width="7.28515625" style="6" customWidth="1"/>
    <col min="11737" max="11737" width="21.42578125" style="6" customWidth="1"/>
    <col min="11738" max="11739" width="16.28515625" style="6" customWidth="1"/>
    <col min="11740" max="11740" width="20.140625" style="6" customWidth="1"/>
    <col min="11741" max="11741" width="24" style="6" customWidth="1"/>
    <col min="11742" max="11742" width="18.85546875" style="6" customWidth="1"/>
    <col min="11743" max="11743" width="15" style="6" customWidth="1"/>
    <col min="11744" max="11744" width="20.140625" style="6" customWidth="1"/>
    <col min="11745" max="11745" width="16.28515625" style="6" customWidth="1"/>
    <col min="11746" max="11746" width="6" style="6" customWidth="1"/>
    <col min="11747" max="11747" width="12.42578125" style="6" customWidth="1"/>
    <col min="11748" max="11750" width="15" style="6" customWidth="1"/>
    <col min="11751" max="11751" width="7.28515625" style="6" customWidth="1"/>
    <col min="11752" max="11752" width="11.140625" style="6" customWidth="1"/>
    <col min="11753" max="11753" width="15" style="6" customWidth="1"/>
    <col min="11754" max="11754" width="18.85546875" style="6" customWidth="1"/>
    <col min="11755" max="11755" width="16.28515625" style="6" customWidth="1"/>
    <col min="11756" max="11756" width="25.28515625" style="6" customWidth="1"/>
    <col min="11757" max="11757" width="20.140625" style="6" customWidth="1"/>
    <col min="11758" max="11758" width="15" style="6" customWidth="1"/>
    <col min="11759" max="11759" width="17.5703125" style="6" customWidth="1"/>
    <col min="11760" max="11760" width="16.28515625" style="6" customWidth="1"/>
    <col min="11761" max="11762" width="15" style="6" customWidth="1"/>
    <col min="11763" max="11763" width="17.5703125" style="6" customWidth="1"/>
    <col min="11764" max="11764" width="20.140625" style="6" customWidth="1"/>
    <col min="11765" max="11765" width="16.28515625" style="6" customWidth="1"/>
    <col min="11766" max="11766" width="25.28515625" style="6" customWidth="1"/>
    <col min="11767" max="11767" width="18.85546875" style="6" customWidth="1"/>
    <col min="11768" max="11770" width="20.140625" style="6" customWidth="1"/>
    <col min="11771" max="11771" width="39.42578125" style="6" customWidth="1"/>
    <col min="11772" max="11772" width="25.28515625" style="6" customWidth="1"/>
    <col min="11773" max="11938" width="20.140625" style="6" customWidth="1"/>
    <col min="11939" max="11977" width="12.42578125" style="6" customWidth="1"/>
    <col min="11978" max="11978" width="20.140625" style="6" customWidth="1"/>
    <col min="11979" max="11979" width="21.42578125" style="6" customWidth="1"/>
    <col min="11980" max="11980" width="22.7109375" style="6" customWidth="1"/>
    <col min="11981" max="11981" width="13.7109375" style="6" customWidth="1"/>
    <col min="11982" max="11982" width="15" style="6" customWidth="1"/>
    <col min="11983" max="11984" width="17.5703125" style="6" customWidth="1"/>
    <col min="11985" max="11985" width="26.5703125" style="6" customWidth="1"/>
    <col min="11986" max="11986" width="16.28515625" style="6" customWidth="1"/>
    <col min="11987" max="11987" width="15" style="6" customWidth="1"/>
    <col min="11988" max="11989" width="12.42578125" style="6" customWidth="1"/>
    <col min="11990" max="11991" width="17.5703125" style="6" customWidth="1"/>
    <col min="11992" max="11992" width="7.28515625" style="6" customWidth="1"/>
    <col min="11993" max="11993" width="21.42578125" style="6" customWidth="1"/>
    <col min="11994" max="11995" width="16.28515625" style="6" customWidth="1"/>
    <col min="11996" max="11996" width="20.140625" style="6" customWidth="1"/>
    <col min="11997" max="11997" width="24" style="6" customWidth="1"/>
    <col min="11998" max="11998" width="18.85546875" style="6" customWidth="1"/>
    <col min="11999" max="11999" width="15" style="6" customWidth="1"/>
    <col min="12000" max="12000" width="20.140625" style="6" customWidth="1"/>
    <col min="12001" max="12001" width="16.28515625" style="6" customWidth="1"/>
    <col min="12002" max="12002" width="6" style="6" customWidth="1"/>
    <col min="12003" max="12003" width="12.42578125" style="6" customWidth="1"/>
    <col min="12004" max="12006" width="15" style="6" customWidth="1"/>
    <col min="12007" max="12007" width="7.28515625" style="6" customWidth="1"/>
    <col min="12008" max="12008" width="11.140625" style="6" customWidth="1"/>
    <col min="12009" max="12009" width="15" style="6" customWidth="1"/>
    <col min="12010" max="12010" width="18.85546875" style="6" customWidth="1"/>
    <col min="12011" max="12011" width="16.28515625" style="6" customWidth="1"/>
    <col min="12012" max="12012" width="25.28515625" style="6" customWidth="1"/>
    <col min="12013" max="12013" width="20.140625" style="6" customWidth="1"/>
    <col min="12014" max="12014" width="15" style="6" customWidth="1"/>
    <col min="12015" max="12015" width="17.5703125" style="6" customWidth="1"/>
    <col min="12016" max="12016" width="16.28515625" style="6" customWidth="1"/>
    <col min="12017" max="12018" width="15" style="6" customWidth="1"/>
    <col min="12019" max="12019" width="17.5703125" style="6" customWidth="1"/>
    <col min="12020" max="12020" width="20.140625" style="6" customWidth="1"/>
    <col min="12021" max="12021" width="16.28515625" style="6" customWidth="1"/>
    <col min="12022" max="12022" width="25.28515625" style="6" customWidth="1"/>
    <col min="12023" max="12023" width="18.85546875" style="6" customWidth="1"/>
    <col min="12024" max="12026" width="20.140625" style="6" customWidth="1"/>
    <col min="12027" max="12027" width="39.42578125" style="6" customWidth="1"/>
    <col min="12028" max="12028" width="25.28515625" style="6" customWidth="1"/>
    <col min="12029" max="12194" width="20.140625" style="6" customWidth="1"/>
    <col min="12195" max="12233" width="12.42578125" style="6" customWidth="1"/>
    <col min="12234" max="12234" width="20.140625" style="6" customWidth="1"/>
    <col min="12235" max="12235" width="21.42578125" style="6" customWidth="1"/>
    <col min="12236" max="12236" width="22.7109375" style="6" customWidth="1"/>
    <col min="12237" max="12237" width="13.7109375" style="6" customWidth="1"/>
    <col min="12238" max="12238" width="15" style="6" customWidth="1"/>
    <col min="12239" max="12240" width="17.5703125" style="6" customWidth="1"/>
    <col min="12241" max="12241" width="26.5703125" style="6" customWidth="1"/>
    <col min="12242" max="12242" width="16.28515625" style="6" customWidth="1"/>
    <col min="12243" max="12243" width="15" style="6" customWidth="1"/>
    <col min="12244" max="12245" width="12.42578125" style="6" customWidth="1"/>
    <col min="12246" max="12247" width="17.5703125" style="6" customWidth="1"/>
    <col min="12248" max="12248" width="7.28515625" style="6" customWidth="1"/>
    <col min="12249" max="12249" width="21.42578125" style="6" customWidth="1"/>
    <col min="12250" max="12251" width="16.28515625" style="6" customWidth="1"/>
    <col min="12252" max="12252" width="20.140625" style="6" customWidth="1"/>
    <col min="12253" max="12253" width="24" style="6" customWidth="1"/>
    <col min="12254" max="12254" width="18.85546875" style="6" customWidth="1"/>
    <col min="12255" max="12255" width="15" style="6" customWidth="1"/>
    <col min="12256" max="12256" width="20.140625" style="6" customWidth="1"/>
    <col min="12257" max="12257" width="16.28515625" style="6" customWidth="1"/>
    <col min="12258" max="12258" width="6" style="6" customWidth="1"/>
    <col min="12259" max="12259" width="12.42578125" style="6" customWidth="1"/>
    <col min="12260" max="12262" width="15" style="6" customWidth="1"/>
    <col min="12263" max="12263" width="7.28515625" style="6" customWidth="1"/>
    <col min="12264" max="12264" width="11.140625" style="6" customWidth="1"/>
    <col min="12265" max="12265" width="15" style="6" customWidth="1"/>
    <col min="12266" max="12266" width="18.85546875" style="6" customWidth="1"/>
    <col min="12267" max="12267" width="16.28515625" style="6" customWidth="1"/>
    <col min="12268" max="12268" width="25.28515625" style="6" customWidth="1"/>
    <col min="12269" max="12269" width="20.140625" style="6" customWidth="1"/>
    <col min="12270" max="12270" width="15" style="6" customWidth="1"/>
    <col min="12271" max="12271" width="17.5703125" style="6" customWidth="1"/>
    <col min="12272" max="12272" width="16.28515625" style="6" customWidth="1"/>
    <col min="12273" max="12274" width="15" style="6" customWidth="1"/>
    <col min="12275" max="12275" width="17.5703125" style="6" customWidth="1"/>
    <col min="12276" max="12276" width="20.140625" style="6" customWidth="1"/>
    <col min="12277" max="12277" width="16.28515625" style="6" customWidth="1"/>
    <col min="12278" max="12278" width="25.28515625" style="6" customWidth="1"/>
    <col min="12279" max="12279" width="18.85546875" style="6" customWidth="1"/>
    <col min="12280" max="12282" width="20.140625" style="6" customWidth="1"/>
    <col min="12283" max="12283" width="39.42578125" style="6" customWidth="1"/>
    <col min="12284" max="12284" width="25.28515625" style="6" customWidth="1"/>
    <col min="12285" max="12450" width="20.140625" style="6" customWidth="1"/>
    <col min="12451" max="12489" width="12.42578125" style="6" customWidth="1"/>
    <col min="12490" max="12490" width="20.140625" style="6" customWidth="1"/>
    <col min="12491" max="12491" width="21.42578125" style="6" customWidth="1"/>
    <col min="12492" max="12492" width="22.7109375" style="6" customWidth="1"/>
    <col min="12493" max="12493" width="13.7109375" style="6" customWidth="1"/>
    <col min="12494" max="12494" width="15" style="6" customWidth="1"/>
    <col min="12495" max="12496" width="17.5703125" style="6" customWidth="1"/>
    <col min="12497" max="12497" width="26.5703125" style="6" customWidth="1"/>
    <col min="12498" max="12498" width="16.28515625" style="6" customWidth="1"/>
    <col min="12499" max="12499" width="15" style="6" customWidth="1"/>
    <col min="12500" max="12501" width="12.42578125" style="6" customWidth="1"/>
    <col min="12502" max="12503" width="17.5703125" style="6" customWidth="1"/>
    <col min="12504" max="12504" width="7.28515625" style="6" customWidth="1"/>
    <col min="12505" max="12505" width="21.42578125" style="6" customWidth="1"/>
    <col min="12506" max="12507" width="16.28515625" style="6" customWidth="1"/>
    <col min="12508" max="12508" width="20.140625" style="6" customWidth="1"/>
    <col min="12509" max="12509" width="24" style="6" customWidth="1"/>
    <col min="12510" max="12510" width="18.85546875" style="6" customWidth="1"/>
    <col min="12511" max="12511" width="15" style="6" customWidth="1"/>
    <col min="12512" max="12512" width="20.140625" style="6" customWidth="1"/>
    <col min="12513" max="12513" width="16.28515625" style="6" customWidth="1"/>
    <col min="12514" max="12514" width="6" style="6" customWidth="1"/>
    <col min="12515" max="12515" width="12.42578125" style="6" customWidth="1"/>
    <col min="12516" max="12518" width="15" style="6" customWidth="1"/>
    <col min="12519" max="12519" width="7.28515625" style="6" customWidth="1"/>
    <col min="12520" max="12520" width="11.140625" style="6" customWidth="1"/>
    <col min="12521" max="12521" width="15" style="6" customWidth="1"/>
    <col min="12522" max="12522" width="18.85546875" style="6" customWidth="1"/>
    <col min="12523" max="12523" width="16.28515625" style="6" customWidth="1"/>
    <col min="12524" max="12524" width="25.28515625" style="6" customWidth="1"/>
    <col min="12525" max="12525" width="20.140625" style="6" customWidth="1"/>
    <col min="12526" max="12526" width="15" style="6" customWidth="1"/>
    <col min="12527" max="12527" width="17.5703125" style="6" customWidth="1"/>
    <col min="12528" max="12528" width="16.28515625" style="6" customWidth="1"/>
    <col min="12529" max="12530" width="15" style="6" customWidth="1"/>
    <col min="12531" max="12531" width="17.5703125" style="6" customWidth="1"/>
    <col min="12532" max="12532" width="20.140625" style="6" customWidth="1"/>
    <col min="12533" max="12533" width="16.28515625" style="6" customWidth="1"/>
    <col min="12534" max="12534" width="25.28515625" style="6" customWidth="1"/>
    <col min="12535" max="12535" width="18.85546875" style="6" customWidth="1"/>
    <col min="12536" max="12538" width="20.140625" style="6" customWidth="1"/>
    <col min="12539" max="12539" width="39.42578125" style="6" customWidth="1"/>
    <col min="12540" max="12540" width="25.28515625" style="6" customWidth="1"/>
    <col min="12541" max="12706" width="20.140625" style="6" customWidth="1"/>
    <col min="12707" max="12745" width="12.42578125" style="6" customWidth="1"/>
    <col min="12746" max="12746" width="20.140625" style="6" customWidth="1"/>
    <col min="12747" max="12747" width="21.42578125" style="6" customWidth="1"/>
    <col min="12748" max="12748" width="22.7109375" style="6" customWidth="1"/>
    <col min="12749" max="12749" width="13.7109375" style="6" customWidth="1"/>
    <col min="12750" max="12750" width="15" style="6" customWidth="1"/>
    <col min="12751" max="12752" width="17.5703125" style="6" customWidth="1"/>
    <col min="12753" max="12753" width="26.5703125" style="6" customWidth="1"/>
    <col min="12754" max="12754" width="16.28515625" style="6" customWidth="1"/>
    <col min="12755" max="12755" width="15" style="6" customWidth="1"/>
    <col min="12756" max="12757" width="12.42578125" style="6" customWidth="1"/>
    <col min="12758" max="12759" width="17.5703125" style="6" customWidth="1"/>
    <col min="12760" max="12760" width="7.28515625" style="6" customWidth="1"/>
    <col min="12761" max="12761" width="21.42578125" style="6" customWidth="1"/>
    <col min="12762" max="12763" width="16.28515625" style="6" customWidth="1"/>
    <col min="12764" max="12764" width="20.140625" style="6" customWidth="1"/>
    <col min="12765" max="12765" width="24" style="6" customWidth="1"/>
    <col min="12766" max="12766" width="18.85546875" style="6" customWidth="1"/>
    <col min="12767" max="12767" width="15" style="6" customWidth="1"/>
    <col min="12768" max="12768" width="20.140625" style="6" customWidth="1"/>
    <col min="12769" max="12769" width="16.28515625" style="6" customWidth="1"/>
    <col min="12770" max="12770" width="6" style="6" customWidth="1"/>
    <col min="12771" max="12771" width="12.42578125" style="6" customWidth="1"/>
    <col min="12772" max="12774" width="15" style="6" customWidth="1"/>
    <col min="12775" max="12775" width="7.28515625" style="6" customWidth="1"/>
    <col min="12776" max="12776" width="11.140625" style="6" customWidth="1"/>
    <col min="12777" max="12777" width="15" style="6" customWidth="1"/>
    <col min="12778" max="12778" width="18.85546875" style="6" customWidth="1"/>
    <col min="12779" max="12779" width="16.28515625" style="6" customWidth="1"/>
    <col min="12780" max="12780" width="25.28515625" style="6" customWidth="1"/>
    <col min="12781" max="12781" width="20.140625" style="6" customWidth="1"/>
    <col min="12782" max="12782" width="15" style="6" customWidth="1"/>
    <col min="12783" max="12783" width="17.5703125" style="6" customWidth="1"/>
    <col min="12784" max="12784" width="16.28515625" style="6" customWidth="1"/>
    <col min="12785" max="12786" width="15" style="6" customWidth="1"/>
    <col min="12787" max="12787" width="17.5703125" style="6" customWidth="1"/>
    <col min="12788" max="12788" width="20.140625" style="6" customWidth="1"/>
    <col min="12789" max="12789" width="16.28515625" style="6" customWidth="1"/>
    <col min="12790" max="12790" width="25.28515625" style="6" customWidth="1"/>
    <col min="12791" max="12791" width="18.85546875" style="6" customWidth="1"/>
    <col min="12792" max="12794" width="20.140625" style="6" customWidth="1"/>
    <col min="12795" max="12795" width="39.42578125" style="6" customWidth="1"/>
    <col min="12796" max="12796" width="25.28515625" style="6" customWidth="1"/>
    <col min="12797" max="12962" width="20.140625" style="6" customWidth="1"/>
    <col min="12963" max="13001" width="12.42578125" style="6" customWidth="1"/>
    <col min="13002" max="13002" width="20.140625" style="6" customWidth="1"/>
    <col min="13003" max="13003" width="21.42578125" style="6" customWidth="1"/>
    <col min="13004" max="13004" width="22.7109375" style="6" customWidth="1"/>
    <col min="13005" max="13005" width="13.7109375" style="6" customWidth="1"/>
    <col min="13006" max="13006" width="15" style="6" customWidth="1"/>
    <col min="13007" max="13008" width="17.5703125" style="6" customWidth="1"/>
    <col min="13009" max="13009" width="26.5703125" style="6" customWidth="1"/>
    <col min="13010" max="13010" width="16.28515625" style="6" customWidth="1"/>
    <col min="13011" max="13011" width="15" style="6" customWidth="1"/>
    <col min="13012" max="13013" width="12.42578125" style="6" customWidth="1"/>
    <col min="13014" max="13015" width="17.5703125" style="6" customWidth="1"/>
    <col min="13016" max="13016" width="7.28515625" style="6" customWidth="1"/>
    <col min="13017" max="13017" width="21.42578125" style="6" customWidth="1"/>
    <col min="13018" max="13019" width="16.28515625" style="6" customWidth="1"/>
    <col min="13020" max="13020" width="20.140625" style="6" customWidth="1"/>
    <col min="13021" max="13021" width="24" style="6" customWidth="1"/>
    <col min="13022" max="13022" width="18.85546875" style="6" customWidth="1"/>
    <col min="13023" max="13023" width="15" style="6" customWidth="1"/>
    <col min="13024" max="13024" width="20.140625" style="6" customWidth="1"/>
    <col min="13025" max="13025" width="16.28515625" style="6" customWidth="1"/>
    <col min="13026" max="13026" width="6" style="6" customWidth="1"/>
    <col min="13027" max="13027" width="12.42578125" style="6" customWidth="1"/>
    <col min="13028" max="13030" width="15" style="6" customWidth="1"/>
    <col min="13031" max="13031" width="7.28515625" style="6" customWidth="1"/>
    <col min="13032" max="13032" width="11.140625" style="6" customWidth="1"/>
    <col min="13033" max="13033" width="15" style="6" customWidth="1"/>
    <col min="13034" max="13034" width="18.85546875" style="6" customWidth="1"/>
    <col min="13035" max="13035" width="16.28515625" style="6" customWidth="1"/>
    <col min="13036" max="13036" width="25.28515625" style="6" customWidth="1"/>
    <col min="13037" max="13037" width="20.140625" style="6" customWidth="1"/>
    <col min="13038" max="13038" width="15" style="6" customWidth="1"/>
    <col min="13039" max="13039" width="17.5703125" style="6" customWidth="1"/>
    <col min="13040" max="13040" width="16.28515625" style="6" customWidth="1"/>
    <col min="13041" max="13042" width="15" style="6" customWidth="1"/>
    <col min="13043" max="13043" width="17.5703125" style="6" customWidth="1"/>
    <col min="13044" max="13044" width="20.140625" style="6" customWidth="1"/>
    <col min="13045" max="13045" width="16.28515625" style="6" customWidth="1"/>
    <col min="13046" max="13046" width="25.28515625" style="6" customWidth="1"/>
    <col min="13047" max="13047" width="18.85546875" style="6" customWidth="1"/>
    <col min="13048" max="13050" width="20.140625" style="6" customWidth="1"/>
    <col min="13051" max="13051" width="39.42578125" style="6" customWidth="1"/>
    <col min="13052" max="13052" width="25.28515625" style="6" customWidth="1"/>
    <col min="13053" max="13218" width="20.140625" style="6" customWidth="1"/>
    <col min="13219" max="13257" width="12.42578125" style="6" customWidth="1"/>
    <col min="13258" max="13258" width="20.140625" style="6" customWidth="1"/>
    <col min="13259" max="13259" width="21.42578125" style="6" customWidth="1"/>
    <col min="13260" max="13260" width="22.7109375" style="6" customWidth="1"/>
    <col min="13261" max="13261" width="13.7109375" style="6" customWidth="1"/>
    <col min="13262" max="13262" width="15" style="6" customWidth="1"/>
    <col min="13263" max="13264" width="17.5703125" style="6" customWidth="1"/>
    <col min="13265" max="13265" width="26.5703125" style="6" customWidth="1"/>
    <col min="13266" max="13266" width="16.28515625" style="6" customWidth="1"/>
    <col min="13267" max="13267" width="15" style="6" customWidth="1"/>
    <col min="13268" max="13269" width="12.42578125" style="6" customWidth="1"/>
    <col min="13270" max="13271" width="17.5703125" style="6" customWidth="1"/>
    <col min="13272" max="13272" width="7.28515625" style="6" customWidth="1"/>
    <col min="13273" max="13273" width="21.42578125" style="6" customWidth="1"/>
    <col min="13274" max="13275" width="16.28515625" style="6" customWidth="1"/>
    <col min="13276" max="13276" width="20.140625" style="6" customWidth="1"/>
    <col min="13277" max="13277" width="24" style="6" customWidth="1"/>
    <col min="13278" max="13278" width="18.85546875" style="6" customWidth="1"/>
    <col min="13279" max="13279" width="15" style="6" customWidth="1"/>
    <col min="13280" max="13280" width="20.140625" style="6" customWidth="1"/>
    <col min="13281" max="13281" width="16.28515625" style="6" customWidth="1"/>
    <col min="13282" max="13282" width="6" style="6" customWidth="1"/>
    <col min="13283" max="13283" width="12.42578125" style="6" customWidth="1"/>
    <col min="13284" max="13286" width="15" style="6" customWidth="1"/>
    <col min="13287" max="13287" width="7.28515625" style="6" customWidth="1"/>
    <col min="13288" max="13288" width="11.140625" style="6" customWidth="1"/>
    <col min="13289" max="13289" width="15" style="6" customWidth="1"/>
    <col min="13290" max="13290" width="18.85546875" style="6" customWidth="1"/>
    <col min="13291" max="13291" width="16.28515625" style="6" customWidth="1"/>
    <col min="13292" max="13292" width="25.28515625" style="6" customWidth="1"/>
    <col min="13293" max="13293" width="20.140625" style="6" customWidth="1"/>
    <col min="13294" max="13294" width="15" style="6" customWidth="1"/>
    <col min="13295" max="13295" width="17.5703125" style="6" customWidth="1"/>
    <col min="13296" max="13296" width="16.28515625" style="6" customWidth="1"/>
    <col min="13297" max="13298" width="15" style="6" customWidth="1"/>
    <col min="13299" max="13299" width="17.5703125" style="6" customWidth="1"/>
    <col min="13300" max="13300" width="20.140625" style="6" customWidth="1"/>
    <col min="13301" max="13301" width="16.28515625" style="6" customWidth="1"/>
    <col min="13302" max="13302" width="25.28515625" style="6" customWidth="1"/>
    <col min="13303" max="13303" width="18.85546875" style="6" customWidth="1"/>
    <col min="13304" max="13306" width="20.140625" style="6" customWidth="1"/>
    <col min="13307" max="13307" width="39.42578125" style="6" customWidth="1"/>
    <col min="13308" max="13308" width="25.28515625" style="6" customWidth="1"/>
    <col min="13309" max="13474" width="20.140625" style="6" customWidth="1"/>
    <col min="13475" max="13513" width="12.42578125" style="6" customWidth="1"/>
    <col min="13514" max="13514" width="20.140625" style="6" customWidth="1"/>
    <col min="13515" max="13515" width="21.42578125" style="6" customWidth="1"/>
    <col min="13516" max="13516" width="22.7109375" style="6" customWidth="1"/>
    <col min="13517" max="13517" width="13.7109375" style="6" customWidth="1"/>
    <col min="13518" max="13518" width="15" style="6" customWidth="1"/>
    <col min="13519" max="13520" width="17.5703125" style="6" customWidth="1"/>
    <col min="13521" max="13521" width="26.5703125" style="6" customWidth="1"/>
    <col min="13522" max="13522" width="16.28515625" style="6" customWidth="1"/>
    <col min="13523" max="13523" width="15" style="6" customWidth="1"/>
    <col min="13524" max="13525" width="12.42578125" style="6" customWidth="1"/>
    <col min="13526" max="13527" width="17.5703125" style="6" customWidth="1"/>
    <col min="13528" max="13528" width="7.28515625" style="6" customWidth="1"/>
    <col min="13529" max="13529" width="21.42578125" style="6" customWidth="1"/>
    <col min="13530" max="13531" width="16.28515625" style="6" customWidth="1"/>
    <col min="13532" max="13532" width="20.140625" style="6" customWidth="1"/>
    <col min="13533" max="13533" width="24" style="6" customWidth="1"/>
    <col min="13534" max="13534" width="18.85546875" style="6" customWidth="1"/>
    <col min="13535" max="13535" width="15" style="6" customWidth="1"/>
    <col min="13536" max="13536" width="20.140625" style="6" customWidth="1"/>
    <col min="13537" max="13537" width="16.28515625" style="6" customWidth="1"/>
    <col min="13538" max="13538" width="6" style="6" customWidth="1"/>
    <col min="13539" max="13539" width="12.42578125" style="6" customWidth="1"/>
    <col min="13540" max="13542" width="15" style="6" customWidth="1"/>
    <col min="13543" max="13543" width="7.28515625" style="6" customWidth="1"/>
    <col min="13544" max="13544" width="11.140625" style="6" customWidth="1"/>
    <col min="13545" max="13545" width="15" style="6" customWidth="1"/>
    <col min="13546" max="13546" width="18.85546875" style="6" customWidth="1"/>
    <col min="13547" max="13547" width="16.28515625" style="6" customWidth="1"/>
    <col min="13548" max="13548" width="25.28515625" style="6" customWidth="1"/>
    <col min="13549" max="13549" width="20.140625" style="6" customWidth="1"/>
    <col min="13550" max="13550" width="15" style="6" customWidth="1"/>
    <col min="13551" max="13551" width="17.5703125" style="6" customWidth="1"/>
    <col min="13552" max="13552" width="16.28515625" style="6" customWidth="1"/>
    <col min="13553" max="13554" width="15" style="6" customWidth="1"/>
    <col min="13555" max="13555" width="17.5703125" style="6" customWidth="1"/>
    <col min="13556" max="13556" width="20.140625" style="6" customWidth="1"/>
    <col min="13557" max="13557" width="16.28515625" style="6" customWidth="1"/>
    <col min="13558" max="13558" width="25.28515625" style="6" customWidth="1"/>
    <col min="13559" max="13559" width="18.85546875" style="6" customWidth="1"/>
    <col min="13560" max="13562" width="20.140625" style="6" customWidth="1"/>
    <col min="13563" max="13563" width="39.42578125" style="6" customWidth="1"/>
    <col min="13564" max="13564" width="25.28515625" style="6" customWidth="1"/>
    <col min="13565" max="13730" width="20.140625" style="6" customWidth="1"/>
    <col min="13731" max="13769" width="12.42578125" style="6" customWidth="1"/>
    <col min="13770" max="13770" width="20.140625" style="6" customWidth="1"/>
    <col min="13771" max="13771" width="21.42578125" style="6" customWidth="1"/>
    <col min="13772" max="13772" width="22.7109375" style="6" customWidth="1"/>
    <col min="13773" max="13773" width="13.7109375" style="6" customWidth="1"/>
    <col min="13774" max="13774" width="15" style="6" customWidth="1"/>
    <col min="13775" max="13776" width="17.5703125" style="6" customWidth="1"/>
    <col min="13777" max="13777" width="26.5703125" style="6" customWidth="1"/>
    <col min="13778" max="13778" width="16.28515625" style="6" customWidth="1"/>
    <col min="13779" max="13779" width="15" style="6" customWidth="1"/>
    <col min="13780" max="13781" width="12.42578125" style="6" customWidth="1"/>
    <col min="13782" max="13783" width="17.5703125" style="6" customWidth="1"/>
    <col min="13784" max="13784" width="7.28515625" style="6" customWidth="1"/>
    <col min="13785" max="13785" width="21.42578125" style="6" customWidth="1"/>
    <col min="13786" max="13787" width="16.28515625" style="6" customWidth="1"/>
    <col min="13788" max="13788" width="20.140625" style="6" customWidth="1"/>
    <col min="13789" max="13789" width="24" style="6" customWidth="1"/>
    <col min="13790" max="13790" width="18.85546875" style="6" customWidth="1"/>
    <col min="13791" max="13791" width="15" style="6" customWidth="1"/>
    <col min="13792" max="13792" width="20.140625" style="6" customWidth="1"/>
    <col min="13793" max="13793" width="16.28515625" style="6" customWidth="1"/>
    <col min="13794" max="13794" width="6" style="6" customWidth="1"/>
    <col min="13795" max="13795" width="12.42578125" style="6" customWidth="1"/>
    <col min="13796" max="13798" width="15" style="6" customWidth="1"/>
    <col min="13799" max="13799" width="7.28515625" style="6" customWidth="1"/>
    <col min="13800" max="13800" width="11.140625" style="6" customWidth="1"/>
    <col min="13801" max="13801" width="15" style="6" customWidth="1"/>
    <col min="13802" max="13802" width="18.85546875" style="6" customWidth="1"/>
    <col min="13803" max="13803" width="16.28515625" style="6" customWidth="1"/>
    <col min="13804" max="13804" width="25.28515625" style="6" customWidth="1"/>
    <col min="13805" max="13805" width="20.140625" style="6" customWidth="1"/>
    <col min="13806" max="13806" width="15" style="6" customWidth="1"/>
    <col min="13807" max="13807" width="17.5703125" style="6" customWidth="1"/>
    <col min="13808" max="13808" width="16.28515625" style="6" customWidth="1"/>
    <col min="13809" max="13810" width="15" style="6" customWidth="1"/>
    <col min="13811" max="13811" width="17.5703125" style="6" customWidth="1"/>
    <col min="13812" max="13812" width="20.140625" style="6" customWidth="1"/>
    <col min="13813" max="13813" width="16.28515625" style="6" customWidth="1"/>
    <col min="13814" max="13814" width="25.28515625" style="6" customWidth="1"/>
    <col min="13815" max="13815" width="18.85546875" style="6" customWidth="1"/>
    <col min="13816" max="13818" width="20.140625" style="6" customWidth="1"/>
    <col min="13819" max="13819" width="39.42578125" style="6" customWidth="1"/>
    <col min="13820" max="13820" width="25.28515625" style="6" customWidth="1"/>
    <col min="13821" max="13986" width="20.140625" style="6" customWidth="1"/>
    <col min="13987" max="14025" width="12.42578125" style="6" customWidth="1"/>
    <col min="14026" max="14026" width="20.140625" style="6" customWidth="1"/>
    <col min="14027" max="14027" width="21.42578125" style="6" customWidth="1"/>
    <col min="14028" max="14028" width="22.7109375" style="6" customWidth="1"/>
    <col min="14029" max="14029" width="13.7109375" style="6" customWidth="1"/>
    <col min="14030" max="14030" width="15" style="6" customWidth="1"/>
    <col min="14031" max="14032" width="17.5703125" style="6" customWidth="1"/>
    <col min="14033" max="14033" width="26.5703125" style="6" customWidth="1"/>
    <col min="14034" max="14034" width="16.28515625" style="6" customWidth="1"/>
    <col min="14035" max="14035" width="15" style="6" customWidth="1"/>
    <col min="14036" max="14037" width="12.42578125" style="6" customWidth="1"/>
    <col min="14038" max="14039" width="17.5703125" style="6" customWidth="1"/>
    <col min="14040" max="14040" width="7.28515625" style="6" customWidth="1"/>
    <col min="14041" max="14041" width="21.42578125" style="6" customWidth="1"/>
    <col min="14042" max="14043" width="16.28515625" style="6" customWidth="1"/>
    <col min="14044" max="14044" width="20.140625" style="6" customWidth="1"/>
    <col min="14045" max="14045" width="24" style="6" customWidth="1"/>
    <col min="14046" max="14046" width="18.85546875" style="6" customWidth="1"/>
    <col min="14047" max="14047" width="15" style="6" customWidth="1"/>
    <col min="14048" max="14048" width="20.140625" style="6" customWidth="1"/>
    <col min="14049" max="14049" width="16.28515625" style="6" customWidth="1"/>
    <col min="14050" max="14050" width="6" style="6" customWidth="1"/>
    <col min="14051" max="14051" width="12.42578125" style="6" customWidth="1"/>
    <col min="14052" max="14054" width="15" style="6" customWidth="1"/>
    <col min="14055" max="14055" width="7.28515625" style="6" customWidth="1"/>
    <col min="14056" max="14056" width="11.140625" style="6" customWidth="1"/>
    <col min="14057" max="14057" width="15" style="6" customWidth="1"/>
    <col min="14058" max="14058" width="18.85546875" style="6" customWidth="1"/>
    <col min="14059" max="14059" width="16.28515625" style="6" customWidth="1"/>
    <col min="14060" max="14060" width="25.28515625" style="6" customWidth="1"/>
    <col min="14061" max="14061" width="20.140625" style="6" customWidth="1"/>
    <col min="14062" max="14062" width="15" style="6" customWidth="1"/>
    <col min="14063" max="14063" width="17.5703125" style="6" customWidth="1"/>
    <col min="14064" max="14064" width="16.28515625" style="6" customWidth="1"/>
    <col min="14065" max="14066" width="15" style="6" customWidth="1"/>
    <col min="14067" max="14067" width="17.5703125" style="6" customWidth="1"/>
    <col min="14068" max="14068" width="20.140625" style="6" customWidth="1"/>
    <col min="14069" max="14069" width="16.28515625" style="6" customWidth="1"/>
    <col min="14070" max="14070" width="25.28515625" style="6" customWidth="1"/>
    <col min="14071" max="14071" width="18.85546875" style="6" customWidth="1"/>
    <col min="14072" max="14074" width="20.140625" style="6" customWidth="1"/>
    <col min="14075" max="14075" width="39.42578125" style="6" customWidth="1"/>
    <col min="14076" max="14076" width="25.28515625" style="6" customWidth="1"/>
    <col min="14077" max="14242" width="20.140625" style="6" customWidth="1"/>
    <col min="14243" max="14281" width="12.42578125" style="6" customWidth="1"/>
    <col min="14282" max="14282" width="20.140625" style="6" customWidth="1"/>
    <col min="14283" max="14283" width="21.42578125" style="6" customWidth="1"/>
    <col min="14284" max="14284" width="22.7109375" style="6" customWidth="1"/>
    <col min="14285" max="14285" width="13.7109375" style="6" customWidth="1"/>
    <col min="14286" max="14286" width="15" style="6" customWidth="1"/>
    <col min="14287" max="14288" width="17.5703125" style="6" customWidth="1"/>
    <col min="14289" max="14289" width="26.5703125" style="6" customWidth="1"/>
    <col min="14290" max="14290" width="16.28515625" style="6" customWidth="1"/>
    <col min="14291" max="14291" width="15" style="6" customWidth="1"/>
    <col min="14292" max="14293" width="12.42578125" style="6" customWidth="1"/>
    <col min="14294" max="14295" width="17.5703125" style="6" customWidth="1"/>
    <col min="14296" max="14296" width="7.28515625" style="6" customWidth="1"/>
    <col min="14297" max="14297" width="21.42578125" style="6" customWidth="1"/>
    <col min="14298" max="14299" width="16.28515625" style="6" customWidth="1"/>
    <col min="14300" max="14300" width="20.140625" style="6" customWidth="1"/>
    <col min="14301" max="14301" width="24" style="6" customWidth="1"/>
    <col min="14302" max="14302" width="18.85546875" style="6" customWidth="1"/>
    <col min="14303" max="14303" width="15" style="6" customWidth="1"/>
    <col min="14304" max="14304" width="20.140625" style="6" customWidth="1"/>
    <col min="14305" max="14305" width="16.28515625" style="6" customWidth="1"/>
    <col min="14306" max="14306" width="6" style="6" customWidth="1"/>
    <col min="14307" max="14307" width="12.42578125" style="6" customWidth="1"/>
    <col min="14308" max="14310" width="15" style="6" customWidth="1"/>
    <col min="14311" max="14311" width="7.28515625" style="6" customWidth="1"/>
    <col min="14312" max="14312" width="11.140625" style="6" customWidth="1"/>
    <col min="14313" max="14313" width="15" style="6" customWidth="1"/>
    <col min="14314" max="14314" width="18.85546875" style="6" customWidth="1"/>
    <col min="14315" max="14315" width="16.28515625" style="6" customWidth="1"/>
    <col min="14316" max="14316" width="25.28515625" style="6" customWidth="1"/>
    <col min="14317" max="14317" width="20.140625" style="6" customWidth="1"/>
    <col min="14318" max="14318" width="15" style="6" customWidth="1"/>
    <col min="14319" max="14319" width="17.5703125" style="6" customWidth="1"/>
    <col min="14320" max="14320" width="16.28515625" style="6" customWidth="1"/>
    <col min="14321" max="14322" width="15" style="6" customWidth="1"/>
    <col min="14323" max="14323" width="17.5703125" style="6" customWidth="1"/>
    <col min="14324" max="14324" width="20.140625" style="6" customWidth="1"/>
    <col min="14325" max="14325" width="16.28515625" style="6" customWidth="1"/>
    <col min="14326" max="14326" width="25.28515625" style="6" customWidth="1"/>
    <col min="14327" max="14327" width="18.85546875" style="6" customWidth="1"/>
    <col min="14328" max="14330" width="20.140625" style="6" customWidth="1"/>
    <col min="14331" max="14331" width="39.42578125" style="6" customWidth="1"/>
    <col min="14332" max="14332" width="25.28515625" style="6" customWidth="1"/>
    <col min="14333" max="14498" width="20.140625" style="6" customWidth="1"/>
    <col min="14499" max="14537" width="12.42578125" style="6" customWidth="1"/>
    <col min="14538" max="14538" width="20.140625" style="6" customWidth="1"/>
    <col min="14539" max="14539" width="21.42578125" style="6" customWidth="1"/>
    <col min="14540" max="14540" width="22.7109375" style="6" customWidth="1"/>
    <col min="14541" max="14541" width="13.7109375" style="6" customWidth="1"/>
    <col min="14542" max="14542" width="15" style="6" customWidth="1"/>
    <col min="14543" max="14544" width="17.5703125" style="6" customWidth="1"/>
    <col min="14545" max="14545" width="26.5703125" style="6" customWidth="1"/>
    <col min="14546" max="14546" width="16.28515625" style="6" customWidth="1"/>
    <col min="14547" max="14547" width="15" style="6" customWidth="1"/>
    <col min="14548" max="14549" width="12.42578125" style="6" customWidth="1"/>
    <col min="14550" max="14551" width="17.5703125" style="6" customWidth="1"/>
    <col min="14552" max="14552" width="7.28515625" style="6" customWidth="1"/>
    <col min="14553" max="14553" width="21.42578125" style="6" customWidth="1"/>
    <col min="14554" max="14555" width="16.28515625" style="6" customWidth="1"/>
    <col min="14556" max="14556" width="20.140625" style="6" customWidth="1"/>
    <col min="14557" max="14557" width="24" style="6" customWidth="1"/>
    <col min="14558" max="14558" width="18.85546875" style="6" customWidth="1"/>
    <col min="14559" max="14559" width="15" style="6" customWidth="1"/>
    <col min="14560" max="14560" width="20.140625" style="6" customWidth="1"/>
    <col min="14561" max="14561" width="16.28515625" style="6" customWidth="1"/>
    <col min="14562" max="14562" width="6" style="6" customWidth="1"/>
    <col min="14563" max="14563" width="12.42578125" style="6" customWidth="1"/>
    <col min="14564" max="14566" width="15" style="6" customWidth="1"/>
    <col min="14567" max="14567" width="7.28515625" style="6" customWidth="1"/>
    <col min="14568" max="14568" width="11.140625" style="6" customWidth="1"/>
    <col min="14569" max="14569" width="15" style="6" customWidth="1"/>
    <col min="14570" max="14570" width="18.85546875" style="6" customWidth="1"/>
    <col min="14571" max="14571" width="16.28515625" style="6" customWidth="1"/>
    <col min="14572" max="14572" width="25.28515625" style="6" customWidth="1"/>
    <col min="14573" max="14573" width="20.140625" style="6" customWidth="1"/>
    <col min="14574" max="14574" width="15" style="6" customWidth="1"/>
    <col min="14575" max="14575" width="17.5703125" style="6" customWidth="1"/>
    <col min="14576" max="14576" width="16.28515625" style="6" customWidth="1"/>
    <col min="14577" max="14578" width="15" style="6" customWidth="1"/>
    <col min="14579" max="14579" width="17.5703125" style="6" customWidth="1"/>
    <col min="14580" max="14580" width="20.140625" style="6" customWidth="1"/>
    <col min="14581" max="14581" width="16.28515625" style="6" customWidth="1"/>
    <col min="14582" max="14582" width="25.28515625" style="6" customWidth="1"/>
    <col min="14583" max="14583" width="18.85546875" style="6" customWidth="1"/>
    <col min="14584" max="14586" width="20.140625" style="6" customWidth="1"/>
    <col min="14587" max="14587" width="39.42578125" style="6" customWidth="1"/>
    <col min="14588" max="14588" width="25.28515625" style="6" customWidth="1"/>
    <col min="14589" max="14754" width="20.140625" style="6" customWidth="1"/>
    <col min="14755" max="14793" width="12.42578125" style="6" customWidth="1"/>
    <col min="14794" max="14794" width="20.140625" style="6" customWidth="1"/>
    <col min="14795" max="14795" width="21.42578125" style="6" customWidth="1"/>
    <col min="14796" max="14796" width="22.7109375" style="6" customWidth="1"/>
    <col min="14797" max="14797" width="13.7109375" style="6" customWidth="1"/>
    <col min="14798" max="14798" width="15" style="6" customWidth="1"/>
    <col min="14799" max="14800" width="17.5703125" style="6" customWidth="1"/>
    <col min="14801" max="14801" width="26.5703125" style="6" customWidth="1"/>
    <col min="14802" max="14802" width="16.28515625" style="6" customWidth="1"/>
    <col min="14803" max="14803" width="15" style="6" customWidth="1"/>
    <col min="14804" max="14805" width="12.42578125" style="6" customWidth="1"/>
    <col min="14806" max="14807" width="17.5703125" style="6" customWidth="1"/>
    <col min="14808" max="14808" width="7.28515625" style="6" customWidth="1"/>
    <col min="14809" max="14809" width="21.42578125" style="6" customWidth="1"/>
    <col min="14810" max="14811" width="16.28515625" style="6" customWidth="1"/>
    <col min="14812" max="14812" width="20.140625" style="6" customWidth="1"/>
    <col min="14813" max="14813" width="24" style="6" customWidth="1"/>
    <col min="14814" max="14814" width="18.85546875" style="6" customWidth="1"/>
    <col min="14815" max="14815" width="15" style="6" customWidth="1"/>
    <col min="14816" max="14816" width="20.140625" style="6" customWidth="1"/>
    <col min="14817" max="14817" width="16.28515625" style="6" customWidth="1"/>
    <col min="14818" max="14818" width="6" style="6" customWidth="1"/>
    <col min="14819" max="14819" width="12.42578125" style="6" customWidth="1"/>
    <col min="14820" max="14822" width="15" style="6" customWidth="1"/>
    <col min="14823" max="14823" width="7.28515625" style="6" customWidth="1"/>
    <col min="14824" max="14824" width="11.140625" style="6" customWidth="1"/>
    <col min="14825" max="14825" width="15" style="6" customWidth="1"/>
    <col min="14826" max="14826" width="18.85546875" style="6" customWidth="1"/>
    <col min="14827" max="14827" width="16.28515625" style="6" customWidth="1"/>
    <col min="14828" max="14828" width="25.28515625" style="6" customWidth="1"/>
    <col min="14829" max="14829" width="20.140625" style="6" customWidth="1"/>
    <col min="14830" max="14830" width="15" style="6" customWidth="1"/>
    <col min="14831" max="14831" width="17.5703125" style="6" customWidth="1"/>
    <col min="14832" max="14832" width="16.28515625" style="6" customWidth="1"/>
    <col min="14833" max="14834" width="15" style="6" customWidth="1"/>
    <col min="14835" max="14835" width="17.5703125" style="6" customWidth="1"/>
    <col min="14836" max="14836" width="20.140625" style="6" customWidth="1"/>
    <col min="14837" max="14837" width="16.28515625" style="6" customWidth="1"/>
    <col min="14838" max="14838" width="25.28515625" style="6" customWidth="1"/>
    <col min="14839" max="14839" width="18.85546875" style="6" customWidth="1"/>
    <col min="14840" max="14842" width="20.140625" style="6" customWidth="1"/>
    <col min="14843" max="14843" width="39.42578125" style="6" customWidth="1"/>
    <col min="14844" max="14844" width="25.28515625" style="6" customWidth="1"/>
    <col min="14845" max="15010" width="20.140625" style="6" customWidth="1"/>
    <col min="15011" max="15049" width="12.42578125" style="6" customWidth="1"/>
    <col min="15050" max="15050" width="20.140625" style="6" customWidth="1"/>
    <col min="15051" max="15051" width="21.42578125" style="6" customWidth="1"/>
    <col min="15052" max="15052" width="22.7109375" style="6" customWidth="1"/>
    <col min="15053" max="15053" width="13.7109375" style="6" customWidth="1"/>
    <col min="15054" max="15054" width="15" style="6" customWidth="1"/>
    <col min="15055" max="15056" width="17.5703125" style="6" customWidth="1"/>
    <col min="15057" max="15057" width="26.5703125" style="6" customWidth="1"/>
    <col min="15058" max="15058" width="16.28515625" style="6" customWidth="1"/>
    <col min="15059" max="15059" width="15" style="6" customWidth="1"/>
    <col min="15060" max="15061" width="12.42578125" style="6" customWidth="1"/>
    <col min="15062" max="15063" width="17.5703125" style="6" customWidth="1"/>
    <col min="15064" max="15064" width="7.28515625" style="6" customWidth="1"/>
    <col min="15065" max="15065" width="21.42578125" style="6" customWidth="1"/>
    <col min="15066" max="15067" width="16.28515625" style="6" customWidth="1"/>
    <col min="15068" max="15068" width="20.140625" style="6" customWidth="1"/>
    <col min="15069" max="15069" width="24" style="6" customWidth="1"/>
    <col min="15070" max="15070" width="18.85546875" style="6" customWidth="1"/>
    <col min="15071" max="15071" width="15" style="6" customWidth="1"/>
    <col min="15072" max="15072" width="20.140625" style="6" customWidth="1"/>
    <col min="15073" max="15073" width="16.28515625" style="6" customWidth="1"/>
    <col min="15074" max="15074" width="6" style="6" customWidth="1"/>
    <col min="15075" max="15075" width="12.42578125" style="6" customWidth="1"/>
    <col min="15076" max="15078" width="15" style="6" customWidth="1"/>
    <col min="15079" max="15079" width="7.28515625" style="6" customWidth="1"/>
    <col min="15080" max="15080" width="11.140625" style="6" customWidth="1"/>
    <col min="15081" max="15081" width="15" style="6" customWidth="1"/>
    <col min="15082" max="15082" width="18.85546875" style="6" customWidth="1"/>
    <col min="15083" max="15083" width="16.28515625" style="6" customWidth="1"/>
    <col min="15084" max="15084" width="25.28515625" style="6" customWidth="1"/>
    <col min="15085" max="15085" width="20.140625" style="6" customWidth="1"/>
    <col min="15086" max="15086" width="15" style="6" customWidth="1"/>
    <col min="15087" max="15087" width="17.5703125" style="6" customWidth="1"/>
    <col min="15088" max="15088" width="16.28515625" style="6" customWidth="1"/>
    <col min="15089" max="15090" width="15" style="6" customWidth="1"/>
    <col min="15091" max="15091" width="17.5703125" style="6" customWidth="1"/>
    <col min="15092" max="15092" width="20.140625" style="6" customWidth="1"/>
    <col min="15093" max="15093" width="16.28515625" style="6" customWidth="1"/>
    <col min="15094" max="15094" width="25.28515625" style="6" customWidth="1"/>
    <col min="15095" max="15095" width="18.85546875" style="6" customWidth="1"/>
    <col min="15096" max="15098" width="20.140625" style="6" customWidth="1"/>
    <col min="15099" max="15099" width="39.42578125" style="6" customWidth="1"/>
    <col min="15100" max="15100" width="25.28515625" style="6" customWidth="1"/>
    <col min="15101" max="15266" width="20.140625" style="6" customWidth="1"/>
    <col min="15267" max="15305" width="12.42578125" style="6" customWidth="1"/>
    <col min="15306" max="15306" width="20.140625" style="6" customWidth="1"/>
    <col min="15307" max="15307" width="21.42578125" style="6" customWidth="1"/>
    <col min="15308" max="15308" width="22.7109375" style="6" customWidth="1"/>
    <col min="15309" max="15309" width="13.7109375" style="6" customWidth="1"/>
    <col min="15310" max="15310" width="15" style="6" customWidth="1"/>
    <col min="15311" max="15312" width="17.5703125" style="6" customWidth="1"/>
    <col min="15313" max="15313" width="26.5703125" style="6" customWidth="1"/>
    <col min="15314" max="15314" width="16.28515625" style="6" customWidth="1"/>
    <col min="15315" max="15315" width="15" style="6" customWidth="1"/>
    <col min="15316" max="15317" width="12.42578125" style="6" customWidth="1"/>
    <col min="15318" max="15319" width="17.5703125" style="6" customWidth="1"/>
    <col min="15320" max="15320" width="7.28515625" style="6" customWidth="1"/>
    <col min="15321" max="15321" width="21.42578125" style="6" customWidth="1"/>
    <col min="15322" max="15323" width="16.28515625" style="6" customWidth="1"/>
    <col min="15324" max="15324" width="20.140625" style="6" customWidth="1"/>
    <col min="15325" max="15325" width="24" style="6" customWidth="1"/>
    <col min="15326" max="15326" width="18.85546875" style="6" customWidth="1"/>
    <col min="15327" max="15327" width="15" style="6" customWidth="1"/>
    <col min="15328" max="15328" width="20.140625" style="6" customWidth="1"/>
    <col min="15329" max="15329" width="16.28515625" style="6" customWidth="1"/>
    <col min="15330" max="15330" width="6" style="6" customWidth="1"/>
    <col min="15331" max="15331" width="12.42578125" style="6" customWidth="1"/>
    <col min="15332" max="15334" width="15" style="6" customWidth="1"/>
    <col min="15335" max="15335" width="7.28515625" style="6" customWidth="1"/>
    <col min="15336" max="15336" width="11.140625" style="6" customWidth="1"/>
    <col min="15337" max="15337" width="15" style="6" customWidth="1"/>
    <col min="15338" max="15338" width="18.85546875" style="6" customWidth="1"/>
    <col min="15339" max="15339" width="16.28515625" style="6" customWidth="1"/>
    <col min="15340" max="15340" width="25.28515625" style="6" customWidth="1"/>
    <col min="15341" max="15341" width="20.140625" style="6" customWidth="1"/>
    <col min="15342" max="15342" width="15" style="6" customWidth="1"/>
    <col min="15343" max="15343" width="17.5703125" style="6" customWidth="1"/>
    <col min="15344" max="15344" width="16.28515625" style="6" customWidth="1"/>
    <col min="15345" max="15346" width="15" style="6" customWidth="1"/>
    <col min="15347" max="15347" width="17.5703125" style="6" customWidth="1"/>
    <col min="15348" max="15348" width="20.140625" style="6" customWidth="1"/>
    <col min="15349" max="15349" width="16.28515625" style="6" customWidth="1"/>
    <col min="15350" max="15350" width="25.28515625" style="6" customWidth="1"/>
    <col min="15351" max="15351" width="18.85546875" style="6" customWidth="1"/>
    <col min="15352" max="15354" width="20.140625" style="6" customWidth="1"/>
    <col min="15355" max="15355" width="39.42578125" style="6" customWidth="1"/>
    <col min="15356" max="15356" width="25.28515625" style="6" customWidth="1"/>
    <col min="15357" max="15522" width="20.140625" style="6" customWidth="1"/>
    <col min="15523" max="15561" width="12.42578125" style="6" customWidth="1"/>
    <col min="15562" max="15562" width="20.140625" style="6" customWidth="1"/>
    <col min="15563" max="15563" width="21.42578125" style="6" customWidth="1"/>
    <col min="15564" max="15564" width="22.7109375" style="6" customWidth="1"/>
    <col min="15565" max="15565" width="13.7109375" style="6" customWidth="1"/>
    <col min="15566" max="15566" width="15" style="6" customWidth="1"/>
    <col min="15567" max="15568" width="17.5703125" style="6" customWidth="1"/>
    <col min="15569" max="15569" width="26.5703125" style="6" customWidth="1"/>
    <col min="15570" max="15570" width="16.28515625" style="6" customWidth="1"/>
    <col min="15571" max="15571" width="15" style="6" customWidth="1"/>
    <col min="15572" max="15573" width="12.42578125" style="6" customWidth="1"/>
    <col min="15574" max="15575" width="17.5703125" style="6" customWidth="1"/>
    <col min="15576" max="15576" width="7.28515625" style="6" customWidth="1"/>
    <col min="15577" max="15577" width="21.42578125" style="6" customWidth="1"/>
    <col min="15578" max="15579" width="16.28515625" style="6" customWidth="1"/>
    <col min="15580" max="15580" width="20.140625" style="6" customWidth="1"/>
    <col min="15581" max="15581" width="24" style="6" customWidth="1"/>
    <col min="15582" max="15582" width="18.85546875" style="6" customWidth="1"/>
    <col min="15583" max="15583" width="15" style="6" customWidth="1"/>
    <col min="15584" max="15584" width="20.140625" style="6" customWidth="1"/>
    <col min="15585" max="15585" width="16.28515625" style="6" customWidth="1"/>
    <col min="15586" max="15586" width="6" style="6" customWidth="1"/>
    <col min="15587" max="15587" width="12.42578125" style="6" customWidth="1"/>
    <col min="15588" max="15590" width="15" style="6" customWidth="1"/>
    <col min="15591" max="15591" width="7.28515625" style="6" customWidth="1"/>
    <col min="15592" max="15592" width="11.140625" style="6" customWidth="1"/>
    <col min="15593" max="15593" width="15" style="6" customWidth="1"/>
    <col min="15594" max="15594" width="18.85546875" style="6" customWidth="1"/>
    <col min="15595" max="15595" width="16.28515625" style="6" customWidth="1"/>
    <col min="15596" max="15596" width="25.28515625" style="6" customWidth="1"/>
    <col min="15597" max="15597" width="20.140625" style="6" customWidth="1"/>
    <col min="15598" max="15598" width="15" style="6" customWidth="1"/>
    <col min="15599" max="15599" width="17.5703125" style="6" customWidth="1"/>
    <col min="15600" max="15600" width="16.28515625" style="6" customWidth="1"/>
    <col min="15601" max="15602" width="15" style="6" customWidth="1"/>
    <col min="15603" max="15603" width="17.5703125" style="6" customWidth="1"/>
    <col min="15604" max="15604" width="20.140625" style="6" customWidth="1"/>
    <col min="15605" max="15605" width="16.28515625" style="6" customWidth="1"/>
    <col min="15606" max="15606" width="25.28515625" style="6" customWidth="1"/>
    <col min="15607" max="15607" width="18.85546875" style="6" customWidth="1"/>
    <col min="15608" max="15610" width="20.140625" style="6" customWidth="1"/>
    <col min="15611" max="15611" width="39.42578125" style="6" customWidth="1"/>
    <col min="15612" max="15612" width="25.28515625" style="6" customWidth="1"/>
    <col min="15613" max="15778" width="20.140625" style="6" customWidth="1"/>
    <col min="15779" max="15817" width="12.42578125" style="6" customWidth="1"/>
    <col min="15818" max="15818" width="20.140625" style="6" customWidth="1"/>
    <col min="15819" max="15819" width="21.42578125" style="6" customWidth="1"/>
    <col min="15820" max="15820" width="22.7109375" style="6" customWidth="1"/>
    <col min="15821" max="15821" width="13.7109375" style="6" customWidth="1"/>
    <col min="15822" max="15822" width="15" style="6" customWidth="1"/>
    <col min="15823" max="15824" width="17.5703125" style="6" customWidth="1"/>
    <col min="15825" max="15825" width="26.5703125" style="6" customWidth="1"/>
    <col min="15826" max="15826" width="16.28515625" style="6" customWidth="1"/>
    <col min="15827" max="15827" width="15" style="6" customWidth="1"/>
    <col min="15828" max="15829" width="12.42578125" style="6" customWidth="1"/>
    <col min="15830" max="15831" width="17.5703125" style="6" customWidth="1"/>
    <col min="15832" max="15832" width="7.28515625" style="6" customWidth="1"/>
    <col min="15833" max="15833" width="21.42578125" style="6" customWidth="1"/>
    <col min="15834" max="15835" width="16.28515625" style="6" customWidth="1"/>
    <col min="15836" max="15836" width="20.140625" style="6" customWidth="1"/>
    <col min="15837" max="15837" width="24" style="6" customWidth="1"/>
    <col min="15838" max="15838" width="18.85546875" style="6" customWidth="1"/>
    <col min="15839" max="15839" width="15" style="6" customWidth="1"/>
    <col min="15840" max="15840" width="20.140625" style="6" customWidth="1"/>
    <col min="15841" max="15841" width="16.28515625" style="6" customWidth="1"/>
    <col min="15842" max="15842" width="6" style="6" customWidth="1"/>
    <col min="15843" max="15843" width="12.42578125" style="6" customWidth="1"/>
    <col min="15844" max="15846" width="15" style="6" customWidth="1"/>
    <col min="15847" max="15847" width="7.28515625" style="6" customWidth="1"/>
    <col min="15848" max="15848" width="11.140625" style="6" customWidth="1"/>
    <col min="15849" max="15849" width="15" style="6" customWidth="1"/>
    <col min="15850" max="15850" width="18.85546875" style="6" customWidth="1"/>
    <col min="15851" max="15851" width="16.28515625" style="6" customWidth="1"/>
    <col min="15852" max="15852" width="25.28515625" style="6" customWidth="1"/>
    <col min="15853" max="15853" width="20.140625" style="6" customWidth="1"/>
    <col min="15854" max="15854" width="15" style="6" customWidth="1"/>
    <col min="15855" max="15855" width="17.5703125" style="6" customWidth="1"/>
    <col min="15856" max="15856" width="16.28515625" style="6" customWidth="1"/>
    <col min="15857" max="15858" width="15" style="6" customWidth="1"/>
    <col min="15859" max="15859" width="17.5703125" style="6" customWidth="1"/>
    <col min="15860" max="15860" width="20.140625" style="6" customWidth="1"/>
    <col min="15861" max="15861" width="16.28515625" style="6" customWidth="1"/>
    <col min="15862" max="15862" width="25.28515625" style="6" customWidth="1"/>
    <col min="15863" max="15863" width="18.85546875" style="6" customWidth="1"/>
    <col min="15864" max="15866" width="20.140625" style="6" customWidth="1"/>
    <col min="15867" max="15867" width="39.42578125" style="6" customWidth="1"/>
    <col min="15868" max="15868" width="25.28515625" style="6" customWidth="1"/>
    <col min="15869" max="16034" width="20.140625" style="6" customWidth="1"/>
    <col min="16035" max="16073" width="12.42578125" style="6" customWidth="1"/>
    <col min="16074" max="16074" width="20.140625" style="6" customWidth="1"/>
    <col min="16075" max="16075" width="21.42578125" style="6" customWidth="1"/>
    <col min="16076" max="16076" width="22.7109375" style="6" customWidth="1"/>
    <col min="16077" max="16077" width="13.7109375" style="6" customWidth="1"/>
    <col min="16078" max="16078" width="15" style="6" customWidth="1"/>
    <col min="16079" max="16080" width="17.5703125" style="6" customWidth="1"/>
    <col min="16081" max="16081" width="26.5703125" style="6" customWidth="1"/>
    <col min="16082" max="16082" width="16.28515625" style="6" customWidth="1"/>
    <col min="16083" max="16083" width="15" style="6" customWidth="1"/>
    <col min="16084" max="16085" width="12.42578125" style="6" customWidth="1"/>
    <col min="16086" max="16087" width="17.5703125" style="6" customWidth="1"/>
    <col min="16088" max="16088" width="7.28515625" style="6" customWidth="1"/>
    <col min="16089" max="16089" width="21.42578125" style="6" customWidth="1"/>
    <col min="16090" max="16091" width="16.28515625" style="6" customWidth="1"/>
    <col min="16092" max="16092" width="20.140625" style="6" customWidth="1"/>
    <col min="16093" max="16093" width="24" style="6" customWidth="1"/>
    <col min="16094" max="16094" width="18.85546875" style="6" customWidth="1"/>
    <col min="16095" max="16095" width="15" style="6" customWidth="1"/>
    <col min="16096" max="16096" width="20.140625" style="6" customWidth="1"/>
    <col min="16097" max="16097" width="16.28515625" style="6" customWidth="1"/>
    <col min="16098" max="16098" width="6" style="6" customWidth="1"/>
    <col min="16099" max="16099" width="12.42578125" style="6" customWidth="1"/>
    <col min="16100" max="16102" width="15" style="6" customWidth="1"/>
    <col min="16103" max="16103" width="7.28515625" style="6" customWidth="1"/>
    <col min="16104" max="16104" width="11.140625" style="6" customWidth="1"/>
    <col min="16105" max="16105" width="15" style="6" customWidth="1"/>
    <col min="16106" max="16106" width="18.85546875" style="6" customWidth="1"/>
    <col min="16107" max="16107" width="16.28515625" style="6" customWidth="1"/>
    <col min="16108" max="16108" width="25.28515625" style="6" customWidth="1"/>
    <col min="16109" max="16109" width="20.140625" style="6" customWidth="1"/>
    <col min="16110" max="16110" width="15" style="6" customWidth="1"/>
    <col min="16111" max="16111" width="17.5703125" style="6" customWidth="1"/>
    <col min="16112" max="16112" width="16.28515625" style="6" customWidth="1"/>
    <col min="16113" max="16114" width="15" style="6" customWidth="1"/>
    <col min="16115" max="16115" width="17.5703125" style="6" customWidth="1"/>
    <col min="16116" max="16116" width="20.140625" style="6" customWidth="1"/>
    <col min="16117" max="16117" width="16.28515625" style="6" customWidth="1"/>
    <col min="16118" max="16118" width="25.28515625" style="6" customWidth="1"/>
    <col min="16119" max="16119" width="18.85546875" style="6" customWidth="1"/>
    <col min="16120" max="16122" width="20.140625" style="6" customWidth="1"/>
    <col min="16123" max="16123" width="39.42578125" style="6" customWidth="1"/>
    <col min="16124" max="16124" width="25.28515625" style="6" customWidth="1"/>
    <col min="16125" max="16290" width="20.140625" style="6" customWidth="1"/>
    <col min="16291" max="16384" width="12.42578125" style="6" customWidth="1"/>
  </cols>
  <sheetData>
    <row r="1" spans="1:201" s="29" customFormat="1" ht="14.25" x14ac:dyDescent="0.2">
      <c r="A1" s="53"/>
      <c r="B1" s="134">
        <f ca="1">WORKDAY(TODAY(),1,$V$52:$V$436)</f>
        <v>45796</v>
      </c>
      <c r="C1" s="22"/>
      <c r="D1" s="23"/>
      <c r="E1" s="23"/>
      <c r="F1" s="23"/>
      <c r="G1" s="23"/>
      <c r="H1" s="24"/>
      <c r="I1" s="23"/>
      <c r="J1" s="23"/>
      <c r="K1" s="23"/>
      <c r="L1" s="23"/>
      <c r="M1" s="23"/>
      <c r="N1" s="23"/>
      <c r="O1" s="25"/>
      <c r="P1" s="23"/>
      <c r="Q1" s="22"/>
      <c r="R1" s="26"/>
      <c r="S1" s="27"/>
      <c r="T1" s="23"/>
      <c r="U1" s="139"/>
      <c r="V1" s="135" t="s">
        <v>0</v>
      </c>
      <c r="W1" s="139"/>
      <c r="X1" s="139"/>
      <c r="Y1" s="135" t="s">
        <v>1</v>
      </c>
      <c r="Z1" s="139"/>
      <c r="AA1" s="139"/>
      <c r="AB1" s="135" t="s">
        <v>2</v>
      </c>
      <c r="AC1" s="139"/>
      <c r="AD1" s="23"/>
      <c r="AE1" s="26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0"/>
      <c r="FK1" s="20"/>
      <c r="FL1" s="20"/>
      <c r="FM1" s="20"/>
      <c r="FN1" s="20"/>
      <c r="FO1" s="20"/>
      <c r="FP1" s="20"/>
      <c r="FQ1" s="20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</row>
    <row r="2" spans="1:201" s="29" customFormat="1" ht="14.25" x14ac:dyDescent="0.2">
      <c r="A2" s="21"/>
      <c r="B2" s="135" t="s">
        <v>79</v>
      </c>
      <c r="C2" s="30"/>
      <c r="D2" s="20"/>
      <c r="E2" s="31"/>
      <c r="F2" s="32"/>
      <c r="G2" s="32"/>
      <c r="H2" s="33"/>
      <c r="I2" s="34"/>
      <c r="J2" s="34"/>
      <c r="K2" s="20"/>
      <c r="L2" s="20"/>
      <c r="M2" s="20"/>
      <c r="N2" s="20"/>
      <c r="O2" s="35"/>
      <c r="P2" s="20"/>
      <c r="Q2" s="30"/>
      <c r="R2" s="26"/>
      <c r="S2" s="27"/>
      <c r="T2" s="36"/>
      <c r="U2" s="36"/>
      <c r="V2" s="37"/>
      <c r="W2" s="36"/>
      <c r="X2" s="38"/>
      <c r="Y2" s="36"/>
      <c r="Z2" s="36"/>
      <c r="AA2" s="38"/>
      <c r="AB2" s="38"/>
      <c r="AC2" s="38"/>
      <c r="AD2" s="36"/>
      <c r="AE2" s="39"/>
      <c r="AF2" s="36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</row>
    <row r="3" spans="1:201" s="29" customFormat="1" ht="14.25" x14ac:dyDescent="0.2">
      <c r="A3" s="54"/>
      <c r="B3" s="136" t="s">
        <v>77</v>
      </c>
      <c r="C3" s="30"/>
      <c r="D3" s="20"/>
      <c r="E3" s="31"/>
      <c r="F3" s="32"/>
      <c r="G3" s="32"/>
      <c r="H3" s="32"/>
      <c r="I3" s="87"/>
      <c r="J3" s="34"/>
      <c r="K3" s="20"/>
      <c r="L3" s="20"/>
      <c r="M3" s="20"/>
      <c r="N3" s="20"/>
      <c r="O3" s="35"/>
      <c r="P3" s="20"/>
      <c r="Q3" s="30"/>
      <c r="R3" s="26"/>
      <c r="S3" s="27"/>
      <c r="T3" s="36"/>
      <c r="U3" s="36"/>
      <c r="V3" s="37"/>
      <c r="W3" s="36"/>
      <c r="X3" s="38"/>
      <c r="Y3" s="36"/>
      <c r="Z3" s="36"/>
      <c r="AA3" s="38"/>
      <c r="AB3" s="38"/>
      <c r="AC3" s="38"/>
      <c r="AD3" s="36"/>
      <c r="AE3" s="39"/>
      <c r="AF3" s="36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  <c r="CO3" s="20"/>
      <c r="CP3" s="20"/>
      <c r="CQ3" s="20"/>
      <c r="CR3" s="20"/>
      <c r="CS3" s="20"/>
      <c r="CT3" s="20"/>
      <c r="CU3" s="20"/>
      <c r="CV3" s="20"/>
      <c r="CW3" s="20"/>
      <c r="CX3" s="20"/>
      <c r="CY3" s="20"/>
      <c r="CZ3" s="20"/>
      <c r="DA3" s="20"/>
      <c r="DB3" s="20"/>
      <c r="DC3" s="20"/>
      <c r="DD3" s="20"/>
      <c r="DE3" s="20"/>
      <c r="DF3" s="20"/>
      <c r="DG3" s="20"/>
      <c r="DH3" s="20"/>
      <c r="DI3" s="20"/>
      <c r="DJ3" s="20"/>
      <c r="DK3" s="20"/>
      <c r="DL3" s="20"/>
      <c r="DM3" s="20"/>
      <c r="DN3" s="20"/>
      <c r="DO3" s="20"/>
      <c r="DP3" s="20"/>
      <c r="DQ3" s="20"/>
      <c r="DR3" s="20"/>
      <c r="DS3" s="20"/>
      <c r="DT3" s="20"/>
      <c r="DU3" s="20"/>
      <c r="DV3" s="20"/>
      <c r="DW3" s="20"/>
      <c r="DX3" s="20"/>
      <c r="DY3" s="20"/>
      <c r="DZ3" s="20"/>
      <c r="EA3" s="20"/>
      <c r="EB3" s="20"/>
      <c r="EC3" s="20"/>
      <c r="ED3" s="20"/>
      <c r="EE3" s="20"/>
      <c r="EF3" s="20"/>
      <c r="EG3" s="20"/>
      <c r="EH3" s="20"/>
      <c r="EI3" s="20"/>
      <c r="EJ3" s="20"/>
      <c r="EK3" s="20"/>
      <c r="EL3" s="20"/>
      <c r="EM3" s="20"/>
      <c r="EN3" s="20"/>
      <c r="EO3" s="20"/>
      <c r="EP3" s="20"/>
      <c r="EQ3" s="20"/>
      <c r="ER3" s="20"/>
      <c r="ES3" s="20"/>
      <c r="ET3" s="20"/>
      <c r="EU3" s="20"/>
      <c r="EV3" s="20"/>
      <c r="EW3" s="20"/>
      <c r="EX3" s="20"/>
      <c r="EY3" s="20"/>
      <c r="EZ3" s="20"/>
      <c r="FA3" s="20"/>
      <c r="FB3" s="20"/>
      <c r="FC3" s="20"/>
      <c r="FD3" s="20"/>
      <c r="FE3" s="20"/>
      <c r="FF3" s="20"/>
      <c r="FG3" s="20"/>
      <c r="FH3" s="20"/>
      <c r="FI3" s="20"/>
      <c r="FJ3" s="20"/>
      <c r="FK3" s="20"/>
      <c r="FL3" s="20"/>
      <c r="FM3" s="20"/>
      <c r="FN3" s="20"/>
      <c r="FO3" s="20"/>
      <c r="FP3" s="20"/>
      <c r="FQ3" s="20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</row>
    <row r="4" spans="1:201" s="29" customFormat="1" x14ac:dyDescent="0.15">
      <c r="A4" s="85"/>
      <c r="B4" s="20"/>
      <c r="C4" s="30"/>
      <c r="D4" s="20"/>
      <c r="E4" s="31"/>
      <c r="F4" s="32"/>
      <c r="G4" s="32"/>
      <c r="H4" s="32"/>
      <c r="I4" s="87"/>
      <c r="J4" s="34"/>
      <c r="K4" s="20"/>
      <c r="L4" s="20"/>
      <c r="M4" s="20"/>
      <c r="N4" s="20"/>
      <c r="O4" s="35"/>
      <c r="P4" s="20"/>
      <c r="Q4" s="30"/>
      <c r="R4" s="26"/>
      <c r="S4" s="27"/>
      <c r="T4" s="36"/>
      <c r="U4" s="36"/>
      <c r="V4" s="36"/>
      <c r="W4" s="36"/>
      <c r="X4" s="38"/>
      <c r="Y4" s="36"/>
      <c r="Z4" s="36"/>
      <c r="AA4" s="38"/>
      <c r="AB4" s="38"/>
      <c r="AC4" s="38"/>
      <c r="AD4" s="36"/>
      <c r="AE4" s="39"/>
      <c r="AF4" s="36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</row>
    <row r="5" spans="1:201" s="29" customFormat="1" x14ac:dyDescent="0.15">
      <c r="A5" s="86" t="str">
        <f>IF(A4="Sim",VLOOKUP($B$1,$A$12:$T$377,16),"")</f>
        <v/>
      </c>
      <c r="B5" s="40"/>
      <c r="C5" s="41"/>
      <c r="D5" s="40"/>
      <c r="E5" s="42"/>
      <c r="F5" s="43"/>
      <c r="G5" s="43"/>
      <c r="H5" s="43"/>
      <c r="I5" s="87"/>
      <c r="J5" s="44"/>
      <c r="K5" s="45"/>
      <c r="L5" s="45"/>
      <c r="M5" s="46"/>
      <c r="N5" s="46"/>
      <c r="O5" s="47"/>
      <c r="P5" s="48"/>
      <c r="Q5" s="48"/>
      <c r="R5" s="49"/>
      <c r="S5" s="50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</row>
    <row r="6" spans="1:201" s="29" customFormat="1" ht="13.5" customHeight="1" x14ac:dyDescent="0.15">
      <c r="A6" s="137"/>
      <c r="B6" s="138">
        <v>2</v>
      </c>
      <c r="C6" s="138">
        <f t="shared" ref="C6:T6" si="0">(B6+1)</f>
        <v>3</v>
      </c>
      <c r="D6" s="138">
        <f t="shared" si="0"/>
        <v>4</v>
      </c>
      <c r="E6" s="138">
        <f t="shared" si="0"/>
        <v>5</v>
      </c>
      <c r="F6" s="138">
        <f t="shared" si="0"/>
        <v>6</v>
      </c>
      <c r="G6" s="138">
        <f t="shared" si="0"/>
        <v>7</v>
      </c>
      <c r="H6" s="138">
        <f t="shared" si="0"/>
        <v>8</v>
      </c>
      <c r="I6" s="138">
        <f t="shared" si="0"/>
        <v>9</v>
      </c>
      <c r="J6" s="138">
        <f t="shared" si="0"/>
        <v>10</v>
      </c>
      <c r="K6" s="138">
        <f t="shared" si="0"/>
        <v>11</v>
      </c>
      <c r="L6" s="138">
        <f t="shared" si="0"/>
        <v>12</v>
      </c>
      <c r="M6" s="138">
        <f t="shared" si="0"/>
        <v>13</v>
      </c>
      <c r="N6" s="138">
        <f t="shared" si="0"/>
        <v>14</v>
      </c>
      <c r="O6" s="138">
        <f t="shared" si="0"/>
        <v>15</v>
      </c>
      <c r="P6" s="138">
        <f t="shared" si="0"/>
        <v>16</v>
      </c>
      <c r="Q6" s="138">
        <f t="shared" si="0"/>
        <v>17</v>
      </c>
      <c r="R6" s="138">
        <f t="shared" si="0"/>
        <v>18</v>
      </c>
      <c r="S6" s="138">
        <f t="shared" si="0"/>
        <v>19</v>
      </c>
      <c r="T6" s="138">
        <f t="shared" si="0"/>
        <v>20</v>
      </c>
      <c r="U6" s="23"/>
      <c r="V6" s="52"/>
      <c r="W6" s="52"/>
      <c r="X6" s="52"/>
      <c r="Y6" s="52"/>
      <c r="Z6" s="52"/>
      <c r="AA6" s="52"/>
      <c r="AB6" s="52"/>
      <c r="AC6" s="52"/>
      <c r="AD6" s="52"/>
      <c r="AE6" s="141"/>
      <c r="AF6" s="52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0"/>
      <c r="EZ6" s="20"/>
      <c r="FA6" s="20"/>
      <c r="FB6" s="20"/>
      <c r="FC6" s="20"/>
      <c r="FD6" s="20"/>
      <c r="FE6" s="20"/>
      <c r="FF6" s="20"/>
      <c r="FG6" s="20"/>
      <c r="FH6" s="20"/>
      <c r="FI6" s="20"/>
      <c r="FJ6" s="20"/>
      <c r="FK6" s="20"/>
      <c r="FL6" s="20"/>
      <c r="FM6" s="20"/>
      <c r="FN6" s="20"/>
      <c r="FO6" s="20"/>
      <c r="FP6" s="20"/>
      <c r="FQ6" s="20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</row>
    <row r="7" spans="1:201" s="29" customFormat="1" ht="12.75" x14ac:dyDescent="0.15">
      <c r="A7" s="113" t="s">
        <v>75</v>
      </c>
      <c r="B7" s="114" t="s">
        <v>4</v>
      </c>
      <c r="C7" s="115" t="s">
        <v>5</v>
      </c>
      <c r="D7" s="116" t="s">
        <v>6</v>
      </c>
      <c r="E7" s="117" t="s">
        <v>6</v>
      </c>
      <c r="F7" s="116" t="s">
        <v>6</v>
      </c>
      <c r="G7" s="116" t="s">
        <v>6</v>
      </c>
      <c r="H7" s="116" t="s">
        <v>6</v>
      </c>
      <c r="I7" s="118" t="s">
        <v>7</v>
      </c>
      <c r="J7" s="118" t="s">
        <v>7</v>
      </c>
      <c r="K7" s="118" t="s">
        <v>7</v>
      </c>
      <c r="L7" s="118" t="s">
        <v>7</v>
      </c>
      <c r="M7" s="119" t="s">
        <v>7</v>
      </c>
      <c r="N7" s="120" t="s">
        <v>8</v>
      </c>
      <c r="O7" s="121" t="s">
        <v>9</v>
      </c>
      <c r="P7" s="114" t="s">
        <v>10</v>
      </c>
      <c r="Q7" s="115" t="s">
        <v>11</v>
      </c>
      <c r="R7" s="122" t="s">
        <v>12</v>
      </c>
      <c r="S7" s="123" t="s">
        <v>12</v>
      </c>
      <c r="T7" s="114" t="s">
        <v>13</v>
      </c>
      <c r="U7" s="140"/>
      <c r="V7" s="129"/>
      <c r="W7" s="129"/>
      <c r="X7" s="129"/>
      <c r="Y7" s="129"/>
      <c r="Z7" s="129"/>
      <c r="AA7" s="129"/>
      <c r="AB7" s="129"/>
      <c r="AC7" s="129"/>
      <c r="AD7" s="129"/>
      <c r="AE7" s="142"/>
      <c r="AF7" s="129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  <c r="CO7" s="20"/>
      <c r="CP7" s="20"/>
      <c r="CQ7" s="20"/>
      <c r="CR7" s="20"/>
      <c r="CS7" s="20"/>
      <c r="CT7" s="20"/>
      <c r="CU7" s="20"/>
      <c r="CV7" s="20"/>
      <c r="CW7" s="20"/>
      <c r="CX7" s="20"/>
      <c r="CY7" s="20"/>
      <c r="CZ7" s="20"/>
      <c r="DA7" s="20"/>
      <c r="DB7" s="20"/>
      <c r="DC7" s="20"/>
      <c r="DD7" s="20"/>
      <c r="DE7" s="20"/>
      <c r="DF7" s="20"/>
      <c r="DG7" s="20"/>
      <c r="DH7" s="20"/>
      <c r="DI7" s="20"/>
      <c r="DJ7" s="20"/>
      <c r="DK7" s="20"/>
      <c r="DL7" s="20"/>
      <c r="DM7" s="20"/>
      <c r="DN7" s="20"/>
      <c r="DO7" s="20"/>
      <c r="DP7" s="20"/>
      <c r="DQ7" s="20"/>
      <c r="DR7" s="20"/>
      <c r="DS7" s="20"/>
      <c r="DT7" s="20"/>
      <c r="DU7" s="20"/>
      <c r="DV7" s="20"/>
      <c r="DW7" s="20"/>
      <c r="DX7" s="20"/>
      <c r="DY7" s="20"/>
      <c r="DZ7" s="20"/>
      <c r="EA7" s="20"/>
      <c r="EB7" s="20"/>
      <c r="EC7" s="20"/>
      <c r="ED7" s="20"/>
      <c r="EE7" s="20"/>
      <c r="EF7" s="20"/>
      <c r="EG7" s="20"/>
      <c r="EH7" s="20"/>
      <c r="EI7" s="20"/>
      <c r="EJ7" s="20"/>
      <c r="EK7" s="20"/>
      <c r="EL7" s="20"/>
      <c r="EM7" s="20"/>
      <c r="EN7" s="20"/>
      <c r="EO7" s="20"/>
      <c r="EP7" s="20"/>
      <c r="EQ7" s="20"/>
      <c r="ER7" s="20"/>
      <c r="ES7" s="20"/>
      <c r="ET7" s="20"/>
      <c r="EU7" s="20"/>
      <c r="EV7" s="20"/>
      <c r="EW7" s="20"/>
      <c r="EX7" s="20"/>
      <c r="EY7" s="20"/>
      <c r="EZ7" s="20"/>
      <c r="FA7" s="20"/>
      <c r="FB7" s="20"/>
      <c r="FC7" s="20"/>
      <c r="FD7" s="20"/>
      <c r="FE7" s="20"/>
      <c r="FF7" s="20"/>
      <c r="FG7" s="20"/>
      <c r="FH7" s="20"/>
      <c r="FI7" s="20"/>
      <c r="FJ7" s="20"/>
      <c r="FK7" s="20"/>
      <c r="FL7" s="20"/>
      <c r="FM7" s="20"/>
      <c r="FN7" s="20"/>
      <c r="FO7" s="20"/>
      <c r="FP7" s="20"/>
      <c r="FQ7" s="20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</row>
    <row r="8" spans="1:201" s="29" customFormat="1" ht="12.75" x14ac:dyDescent="0.15">
      <c r="A8" s="162">
        <v>43453</v>
      </c>
      <c r="B8" s="114" t="s">
        <v>14</v>
      </c>
      <c r="C8" s="115" t="s">
        <v>15</v>
      </c>
      <c r="D8" s="115" t="s">
        <v>16</v>
      </c>
      <c r="E8" s="124" t="s">
        <v>17</v>
      </c>
      <c r="F8" s="114" t="s">
        <v>17</v>
      </c>
      <c r="G8" s="114" t="s">
        <v>17</v>
      </c>
      <c r="H8" s="114" t="s">
        <v>17</v>
      </c>
      <c r="I8" s="125"/>
      <c r="J8" s="125" t="s">
        <v>3</v>
      </c>
      <c r="K8" s="126" t="s">
        <v>18</v>
      </c>
      <c r="L8" s="126" t="s">
        <v>18</v>
      </c>
      <c r="M8" s="120" t="s">
        <v>17</v>
      </c>
      <c r="N8" s="120" t="s">
        <v>19</v>
      </c>
      <c r="O8" s="121"/>
      <c r="P8" s="114"/>
      <c r="Q8" s="115"/>
      <c r="R8" s="122" t="s">
        <v>20</v>
      </c>
      <c r="S8" s="123" t="s">
        <v>3</v>
      </c>
      <c r="T8" s="114" t="s">
        <v>21</v>
      </c>
      <c r="U8" s="140"/>
      <c r="V8" s="129"/>
      <c r="W8" s="129"/>
      <c r="X8" s="129"/>
      <c r="Y8" s="129"/>
      <c r="Z8" s="129"/>
      <c r="AA8" s="129"/>
      <c r="AB8" s="129"/>
      <c r="AC8" s="129"/>
      <c r="AD8" s="129"/>
      <c r="AE8" s="142"/>
      <c r="AF8" s="129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  <c r="CO8" s="20"/>
      <c r="CP8" s="20"/>
      <c r="CQ8" s="20"/>
      <c r="CR8" s="20"/>
      <c r="CS8" s="20"/>
      <c r="CT8" s="20"/>
      <c r="CU8" s="20"/>
      <c r="CV8" s="20"/>
      <c r="CW8" s="20"/>
      <c r="CX8" s="20"/>
      <c r="CY8" s="20"/>
      <c r="CZ8" s="20"/>
      <c r="DA8" s="20"/>
      <c r="DB8" s="20"/>
      <c r="DC8" s="20"/>
      <c r="DD8" s="20"/>
      <c r="DE8" s="20"/>
      <c r="DF8" s="20"/>
      <c r="DG8" s="20"/>
      <c r="DH8" s="20"/>
      <c r="DI8" s="20"/>
      <c r="DJ8" s="20"/>
      <c r="DK8" s="20"/>
      <c r="DL8" s="20"/>
      <c r="DM8" s="20"/>
      <c r="DN8" s="20"/>
      <c r="DO8" s="20"/>
      <c r="DP8" s="20"/>
      <c r="DQ8" s="20"/>
      <c r="DR8" s="20"/>
      <c r="DS8" s="20"/>
      <c r="DT8" s="20"/>
      <c r="DU8" s="20"/>
      <c r="DV8" s="20"/>
      <c r="DW8" s="20"/>
      <c r="DX8" s="20"/>
      <c r="DY8" s="20"/>
      <c r="DZ8" s="20"/>
      <c r="EA8" s="20"/>
      <c r="EB8" s="20"/>
      <c r="EC8" s="20"/>
      <c r="ED8" s="20"/>
      <c r="EE8" s="20"/>
      <c r="EF8" s="20"/>
      <c r="EG8" s="20"/>
      <c r="EH8" s="20"/>
      <c r="EI8" s="20"/>
      <c r="EJ8" s="20"/>
      <c r="EK8" s="20"/>
      <c r="EL8" s="20"/>
      <c r="EM8" s="20"/>
      <c r="EN8" s="20"/>
      <c r="EO8" s="20"/>
      <c r="EP8" s="20"/>
      <c r="EQ8" s="20"/>
      <c r="ER8" s="20"/>
      <c r="ES8" s="20"/>
      <c r="ET8" s="20"/>
      <c r="EU8" s="20"/>
      <c r="EV8" s="20"/>
      <c r="EW8" s="20"/>
      <c r="EX8" s="20"/>
      <c r="EY8" s="20"/>
      <c r="EZ8" s="20"/>
      <c r="FA8" s="20"/>
      <c r="FB8" s="20"/>
      <c r="FC8" s="20"/>
      <c r="FD8" s="20"/>
      <c r="FE8" s="20"/>
      <c r="FF8" s="20"/>
      <c r="FG8" s="20"/>
      <c r="FH8" s="20"/>
      <c r="FI8" s="20"/>
      <c r="FJ8" s="20"/>
      <c r="FK8" s="20"/>
      <c r="FL8" s="20"/>
      <c r="FM8" s="20"/>
      <c r="FN8" s="20"/>
      <c r="FO8" s="20"/>
      <c r="FP8" s="20"/>
      <c r="FQ8" s="20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</row>
    <row r="9" spans="1:201" s="29" customFormat="1" ht="12.75" x14ac:dyDescent="0.15">
      <c r="A9" s="127" t="s">
        <v>76</v>
      </c>
      <c r="B9" s="114" t="s">
        <v>80</v>
      </c>
      <c r="C9" s="115"/>
      <c r="D9" s="114"/>
      <c r="E9" s="124" t="s">
        <v>22</v>
      </c>
      <c r="F9" s="114" t="s">
        <v>23</v>
      </c>
      <c r="G9" s="114" t="s">
        <v>23</v>
      </c>
      <c r="H9" s="114" t="s">
        <v>23</v>
      </c>
      <c r="I9" s="125" t="s">
        <v>24</v>
      </c>
      <c r="J9" s="125" t="s">
        <v>25</v>
      </c>
      <c r="K9" s="126" t="s">
        <v>26</v>
      </c>
      <c r="L9" s="126" t="s">
        <v>26</v>
      </c>
      <c r="M9" s="120" t="s">
        <v>27</v>
      </c>
      <c r="N9" s="114" t="s">
        <v>23</v>
      </c>
      <c r="O9" s="121"/>
      <c r="P9" s="114"/>
      <c r="Q9" s="115"/>
      <c r="R9" s="122" t="s">
        <v>28</v>
      </c>
      <c r="S9" s="123"/>
      <c r="T9" s="128">
        <v>1000</v>
      </c>
      <c r="U9" s="140"/>
      <c r="V9" s="129"/>
      <c r="W9" s="129">
        <v>1</v>
      </c>
      <c r="X9" s="129">
        <v>2</v>
      </c>
      <c r="Y9" s="129">
        <v>3</v>
      </c>
      <c r="Z9" s="129">
        <v>4</v>
      </c>
      <c r="AA9" s="129">
        <v>5</v>
      </c>
      <c r="AB9" s="129">
        <v>6</v>
      </c>
      <c r="AC9" s="129">
        <v>7</v>
      </c>
      <c r="AD9" s="129">
        <v>8</v>
      </c>
      <c r="AE9" s="129">
        <v>9</v>
      </c>
      <c r="AF9" s="129">
        <v>10</v>
      </c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  <c r="CO9" s="20"/>
      <c r="CP9" s="20"/>
      <c r="CQ9" s="20"/>
      <c r="CR9" s="20"/>
      <c r="CS9" s="20"/>
      <c r="CT9" s="20"/>
      <c r="CU9" s="20"/>
      <c r="CV9" s="20"/>
      <c r="CW9" s="20"/>
      <c r="CX9" s="20"/>
      <c r="CY9" s="20"/>
      <c r="CZ9" s="20"/>
      <c r="DA9" s="20"/>
      <c r="DB9" s="20"/>
      <c r="DC9" s="20"/>
      <c r="DD9" s="20"/>
      <c r="DE9" s="20"/>
      <c r="DF9" s="20"/>
      <c r="DG9" s="20"/>
      <c r="DH9" s="20"/>
      <c r="DI9" s="20"/>
      <c r="DJ9" s="20"/>
      <c r="DK9" s="20"/>
      <c r="DL9" s="20"/>
      <c r="DM9" s="20"/>
      <c r="DN9" s="20"/>
      <c r="DO9" s="20"/>
      <c r="DP9" s="20"/>
      <c r="DQ9" s="20"/>
      <c r="DR9" s="20"/>
      <c r="DS9" s="20"/>
      <c r="DT9" s="20"/>
      <c r="DU9" s="20"/>
      <c r="DV9" s="20"/>
      <c r="DW9" s="20"/>
      <c r="DX9" s="20"/>
      <c r="DY9" s="20"/>
      <c r="DZ9" s="20"/>
      <c r="EA9" s="20"/>
      <c r="EB9" s="20"/>
      <c r="EC9" s="20"/>
      <c r="ED9" s="20"/>
      <c r="EE9" s="20"/>
      <c r="EF9" s="20"/>
      <c r="EG9" s="20"/>
      <c r="EH9" s="20"/>
      <c r="EI9" s="20"/>
      <c r="EJ9" s="20"/>
      <c r="EK9" s="20"/>
      <c r="EL9" s="20"/>
      <c r="EM9" s="20"/>
      <c r="EN9" s="20"/>
      <c r="EO9" s="20"/>
      <c r="EP9" s="20"/>
      <c r="EQ9" s="20"/>
      <c r="ER9" s="20"/>
      <c r="ES9" s="20"/>
      <c r="ET9" s="20"/>
      <c r="EU9" s="20"/>
      <c r="EV9" s="20"/>
      <c r="EW9" s="20"/>
      <c r="EX9" s="20"/>
      <c r="EY9" s="20"/>
      <c r="EZ9" s="20"/>
      <c r="FA9" s="20"/>
      <c r="FB9" s="20"/>
      <c r="FC9" s="20"/>
      <c r="FD9" s="20"/>
      <c r="FE9" s="20"/>
      <c r="FF9" s="20"/>
      <c r="FG9" s="20"/>
      <c r="FH9" s="20"/>
      <c r="FI9" s="20"/>
      <c r="FJ9" s="20"/>
      <c r="FK9" s="20"/>
      <c r="FL9" s="20"/>
      <c r="FM9" s="20"/>
      <c r="FN9" s="20"/>
      <c r="FO9" s="20"/>
      <c r="FP9" s="20"/>
      <c r="FQ9" s="20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</row>
    <row r="10" spans="1:201" s="29" customFormat="1" ht="12.75" x14ac:dyDescent="0.15">
      <c r="A10" s="162">
        <v>43493</v>
      </c>
      <c r="B10" s="114" t="s">
        <v>78</v>
      </c>
      <c r="C10" s="115" t="s">
        <v>29</v>
      </c>
      <c r="D10" s="115" t="s">
        <v>30</v>
      </c>
      <c r="E10" s="124" t="s">
        <v>31</v>
      </c>
      <c r="F10" s="114" t="s">
        <v>32</v>
      </c>
      <c r="G10" s="114" t="s">
        <v>33</v>
      </c>
      <c r="H10" s="114" t="s">
        <v>34</v>
      </c>
      <c r="I10" s="125" t="s">
        <v>35</v>
      </c>
      <c r="J10" s="125" t="s">
        <v>18</v>
      </c>
      <c r="K10" s="114" t="s">
        <v>36</v>
      </c>
      <c r="L10" s="114" t="s">
        <v>37</v>
      </c>
      <c r="M10" s="114" t="s">
        <v>38</v>
      </c>
      <c r="N10" s="120" t="s">
        <v>39</v>
      </c>
      <c r="O10" s="121"/>
      <c r="P10" s="114" t="s">
        <v>40</v>
      </c>
      <c r="Q10" s="115"/>
      <c r="R10" s="122"/>
      <c r="S10" s="123"/>
      <c r="T10" s="129"/>
      <c r="U10" s="111"/>
      <c r="V10" s="143" t="s">
        <v>41</v>
      </c>
      <c r="W10" s="144" t="s">
        <v>42</v>
      </c>
      <c r="X10" s="143" t="s">
        <v>43</v>
      </c>
      <c r="Y10" s="143" t="s">
        <v>44</v>
      </c>
      <c r="Z10" s="143" t="s">
        <v>45</v>
      </c>
      <c r="AA10" s="143" t="s">
        <v>46</v>
      </c>
      <c r="AB10" s="145" t="s">
        <v>46</v>
      </c>
      <c r="AC10" s="143" t="s">
        <v>47</v>
      </c>
      <c r="AD10" s="143" t="s">
        <v>48</v>
      </c>
      <c r="AE10" s="146" t="s">
        <v>49</v>
      </c>
      <c r="AF10" s="143" t="s">
        <v>49</v>
      </c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  <c r="FI10" s="20"/>
      <c r="FJ10" s="20"/>
      <c r="FK10" s="20"/>
      <c r="FL10" s="20"/>
      <c r="FM10" s="20"/>
      <c r="FN10" s="20"/>
      <c r="FO10" s="20"/>
      <c r="FP10" s="20"/>
      <c r="FQ10" s="20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</row>
    <row r="11" spans="1:201" s="29" customFormat="1" x14ac:dyDescent="0.15">
      <c r="A11" s="130"/>
      <c r="B11" s="114" t="s">
        <v>50</v>
      </c>
      <c r="C11" s="115" t="s">
        <v>50</v>
      </c>
      <c r="D11" s="125"/>
      <c r="E11" s="124"/>
      <c r="F11" s="131"/>
      <c r="G11" s="131" t="s">
        <v>21</v>
      </c>
      <c r="H11" s="131"/>
      <c r="I11" s="125"/>
      <c r="J11" s="125" t="s">
        <v>26</v>
      </c>
      <c r="K11" s="124"/>
      <c r="L11" s="124"/>
      <c r="M11" s="132"/>
      <c r="N11" s="132"/>
      <c r="O11" s="121"/>
      <c r="P11" s="114" t="s">
        <v>50</v>
      </c>
      <c r="Q11" s="115" t="s">
        <v>50</v>
      </c>
      <c r="R11" s="122"/>
      <c r="S11" s="123"/>
      <c r="T11" s="133" t="s">
        <v>50</v>
      </c>
      <c r="U11" s="111"/>
      <c r="V11" s="143"/>
      <c r="W11" s="144"/>
      <c r="X11" s="143" t="s">
        <v>50</v>
      </c>
      <c r="Y11" s="143" t="s">
        <v>51</v>
      </c>
      <c r="Z11" s="147">
        <f>I12</f>
        <v>3.5000000000000003E-2</v>
      </c>
      <c r="AA11" s="143" t="s">
        <v>50</v>
      </c>
      <c r="AB11" s="145" t="s">
        <v>52</v>
      </c>
      <c r="AC11" s="143" t="s">
        <v>50</v>
      </c>
      <c r="AD11" s="143"/>
      <c r="AE11" s="146" t="s">
        <v>53</v>
      </c>
      <c r="AF11" s="143" t="s">
        <v>53</v>
      </c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0"/>
      <c r="EZ11" s="20"/>
      <c r="FA11" s="20"/>
      <c r="FB11" s="20"/>
      <c r="FC11" s="20"/>
      <c r="FD11" s="20"/>
      <c r="FE11" s="20"/>
      <c r="FF11" s="20"/>
      <c r="FG11" s="20"/>
      <c r="FH11" s="20"/>
      <c r="FI11" s="20"/>
      <c r="FJ11" s="20"/>
      <c r="FK11" s="20"/>
      <c r="FL11" s="20"/>
      <c r="FM11" s="20"/>
      <c r="FN11" s="20"/>
      <c r="FO11" s="20"/>
      <c r="FP11" s="20"/>
      <c r="FQ11" s="20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</row>
    <row r="12" spans="1:201" ht="15" x14ac:dyDescent="0.2">
      <c r="A12" s="112">
        <f>A10</f>
        <v>43493</v>
      </c>
      <c r="B12" s="75">
        <f ca="1">IF(A12&lt;=TODAY(),C12+P12,IF(AND(A12&gt;TODAY(),A12&lt;=$B$1),IF(VLOOKUP(TODAY(),$A$10:$D$10000,4,FALSE)=0,"n.d",C12+P12),"n.d"))</f>
        <v>100000</v>
      </c>
      <c r="C12" s="89">
        <v>100000</v>
      </c>
      <c r="D12" s="77">
        <f ca="1">IF(A12&lt;$B$1,VLOOKUP(A12,[1]DI!$A$4:$B$15000,2),0)</f>
        <v>6.4000000000000001E-2</v>
      </c>
      <c r="E12" s="78">
        <f ca="1">IF(A12&lt;A$10,1,ROUND(((1+D12)^(1/252)),8))</f>
        <v>1.0002462000000001</v>
      </c>
      <c r="F12" s="78">
        <v>1</v>
      </c>
      <c r="G12" s="78">
        <f>F12</f>
        <v>1</v>
      </c>
      <c r="H12" s="78">
        <f>ROUND(F12/G12,8)</f>
        <v>1</v>
      </c>
      <c r="I12" s="90">
        <v>3.5000000000000003E-2</v>
      </c>
      <c r="J12" s="88">
        <f>A10</f>
        <v>43493</v>
      </c>
      <c r="K12" s="81">
        <v>0</v>
      </c>
      <c r="L12" s="81">
        <v>0</v>
      </c>
      <c r="M12" s="82">
        <f>ROUND((I12+1)^(L12/252),9)</f>
        <v>1</v>
      </c>
      <c r="N12" s="82">
        <f t="shared" ref="N12:N75" si="1">ROUND(H12*M12,9)</f>
        <v>1</v>
      </c>
      <c r="O12" s="81">
        <v>0</v>
      </c>
      <c r="P12" s="78">
        <f>TRUNC(((N12-1)*C12),6)</f>
        <v>0</v>
      </c>
      <c r="Q12" s="76">
        <f>IF(O12&gt;0,VLOOKUP(O12,$V$12:$AA$48,6),0)</f>
        <v>0</v>
      </c>
      <c r="R12" s="83" t="s">
        <v>54</v>
      </c>
      <c r="S12" s="79">
        <f>AF12</f>
        <v>43543</v>
      </c>
      <c r="T12" s="84" t="str">
        <f t="shared" ref="T12:T75" si="2">IF(O12&gt;0,(P12+Q12)*T$9,"-")</f>
        <v>-</v>
      </c>
      <c r="U12" s="4"/>
      <c r="V12" s="148">
        <v>0</v>
      </c>
      <c r="W12" s="149">
        <f t="shared" ref="W12:W32" si="3">AC52</f>
        <v>43493</v>
      </c>
      <c r="X12" s="150">
        <f>C12</f>
        <v>100000</v>
      </c>
      <c r="Y12" s="151"/>
      <c r="Z12" s="152"/>
      <c r="AA12" s="152"/>
      <c r="AB12" s="153"/>
      <c r="AC12" s="152"/>
      <c r="AD12" s="148">
        <v>0</v>
      </c>
      <c r="AE12" s="154" t="s">
        <v>54</v>
      </c>
      <c r="AF12" s="149">
        <f>W13</f>
        <v>43543</v>
      </c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</row>
    <row r="13" spans="1:201" ht="12.75" x14ac:dyDescent="0.15">
      <c r="A13" s="74">
        <f t="shared" ref="A13:A76" si="4">(A12+1)</f>
        <v>43494</v>
      </c>
      <c r="B13" s="75">
        <f ca="1">IF(A13&lt;=TODAY(),C13+P13,IF(AND(A13&gt;TODAY(),A13&lt;=$B$1),IF(VLOOKUP(TODAY(),$A$10:$D$10000,4,FALSE)=0,"n.d",C13+P13),"n.d"))</f>
        <v>100038.27569900001</v>
      </c>
      <c r="C13" s="78">
        <f t="shared" ref="C13:C76" si="5">(C12-Q12)</f>
        <v>100000</v>
      </c>
      <c r="D13" s="77">
        <f ca="1">IF(A13&lt;$B$1,VLOOKUP(A13,[1]DI!$A$4:$B$15000,2),0)</f>
        <v>6.4000000000000001E-2</v>
      </c>
      <c r="E13" s="78">
        <f t="shared" ref="E13" ca="1" si="6">IF(A13&lt;A$10,1,ROUND(((1+D13)^(1/252)),8))</f>
        <v>1.0002462000000001</v>
      </c>
      <c r="F13" s="78">
        <f ca="1">(TRUNC(PRODUCT($E$12:$E12),16))</f>
        <v>1.0002462000000001</v>
      </c>
      <c r="G13" s="78">
        <f t="shared" ref="G13" si="7">IF(O12&gt;0,F12,G12)</f>
        <v>1</v>
      </c>
      <c r="H13" s="78">
        <f t="shared" ref="H13" ca="1" si="8">ROUND(F13/G13,8)</f>
        <v>1.0002462000000001</v>
      </c>
      <c r="I13" s="77">
        <f t="shared" ref="I13:I76" si="9">I12</f>
        <v>3.5000000000000003E-2</v>
      </c>
      <c r="J13" s="79">
        <f t="shared" ref="J13:J76" si="10">IF(O12&gt;0,VLOOKUP(O12,V$12:AF$48,2),J12)</f>
        <v>43493</v>
      </c>
      <c r="K13" s="80">
        <f>IF(A13&gt;J13,IF(NETWORKDAYS(J13,A13,$V$52:$V$436)-1=0,1,NETWORKDAYS(J13,A13,$V$52:$V$436)-1),0)</f>
        <v>1</v>
      </c>
      <c r="L13" s="81">
        <f t="shared" ref="L13:L76" si="11">IF(AND(K13=1,K12=1),1,IF(K13&gt;0,IF(K13=K12,K13+1,K13),0))</f>
        <v>1</v>
      </c>
      <c r="M13" s="82">
        <f>ROUND((I13+1)^(L13/252),9)</f>
        <v>1.0001365230000001</v>
      </c>
      <c r="N13" s="82">
        <f ca="1">ROUND(H13*M13,9)</f>
        <v>1.0003827569999999</v>
      </c>
      <c r="O13" s="81">
        <f>IF(VLOOKUP(A13,W$12:AD$48,8)=VLOOKUP(A12,W$12:AD$48,8),0,VLOOKUP(A13,W$12:AD$48,8))</f>
        <v>0</v>
      </c>
      <c r="P13" s="78">
        <f ca="1">TRUNC(((N13-1)*C13),6)</f>
        <v>38.275699000000003</v>
      </c>
      <c r="Q13" s="76">
        <f t="shared" ref="Q13:Q76" si="12">IF(O13&gt;0,VLOOKUP(O13,$V$12:$AA$48,6),0)</f>
        <v>0</v>
      </c>
      <c r="R13" s="83" t="str">
        <f t="shared" ref="R13:R76" si="13">IF(O12&gt;0,VLOOKUP(O12,V$12:AF$48,10),R12)</f>
        <v>A+J=</v>
      </c>
      <c r="S13" s="79">
        <f t="shared" ref="S13:S76" si="14">IF(O12&gt;0,VLOOKUP(O12,V$12:AF$48,11),S12)</f>
        <v>43543</v>
      </c>
      <c r="T13" s="84" t="str">
        <f t="shared" si="2"/>
        <v>-</v>
      </c>
      <c r="U13" s="4"/>
      <c r="V13" s="148">
        <f t="shared" ref="V13:V32" si="15">V12+1</f>
        <v>1</v>
      </c>
      <c r="W13" s="149">
        <f t="shared" si="3"/>
        <v>43543</v>
      </c>
      <c r="X13" s="150">
        <f t="shared" ref="X13:X21" si="16">(X12-AA13)</f>
        <v>99000</v>
      </c>
      <c r="Y13" s="152">
        <f t="shared" ref="Y13:Y21" si="17">NETWORKDAYS(W12,W13,V$52:V$436)-1</f>
        <v>34</v>
      </c>
      <c r="Z13" s="155">
        <f>ROUND((ROUND(((1+Z$11)^(Y13/252)),9)-1)*X12,8)</f>
        <v>465.2251</v>
      </c>
      <c r="AA13" s="155">
        <f>TRUNC((X$12*AB13),8)</f>
        <v>1000</v>
      </c>
      <c r="AB13" s="156">
        <v>0.01</v>
      </c>
      <c r="AC13" s="151">
        <f t="shared" ref="AC13:AC21" si="18">(Z13+AA13)</f>
        <v>1465.2251000000001</v>
      </c>
      <c r="AD13" s="148">
        <f t="shared" ref="AD13:AD32" si="19">AD12+1</f>
        <v>1</v>
      </c>
      <c r="AE13" s="154" t="s">
        <v>54</v>
      </c>
      <c r="AF13" s="149">
        <f>W14</f>
        <v>43635</v>
      </c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</row>
    <row r="14" spans="1:201" ht="12.75" x14ac:dyDescent="0.15">
      <c r="A14" s="74">
        <f t="shared" si="4"/>
        <v>43495</v>
      </c>
      <c r="B14" s="75">
        <f t="shared" ref="B14:B77" ca="1" si="20">IF(A14&lt;=TODAY(),C14+P14,IF(AND(A14&gt;TODAY(),A14&lt;=$B$1),IF(VLOOKUP(TODAY(),$A$10:$D$10000,4,FALSE)=0,"n.d",C14+P14),"n.d"))</f>
        <v>100076.565799</v>
      </c>
      <c r="C14" s="78">
        <f t="shared" si="5"/>
        <v>100000</v>
      </c>
      <c r="D14" s="77">
        <f ca="1">IF(A14&lt;$B$1,VLOOKUP(A14,[1]DI!$A$4:$B$15000,2),0)</f>
        <v>6.4000000000000001E-2</v>
      </c>
      <c r="E14" s="78">
        <f t="shared" ref="E14:E77" ca="1" si="21">IF(A14&lt;A$10,1,ROUND(((1+D14)^(1/252)),8))</f>
        <v>1.0002462000000001</v>
      </c>
      <c r="F14" s="78">
        <f ca="1">(TRUNC(PRODUCT($E$12:$E13),16))</f>
        <v>1.0004924606144401</v>
      </c>
      <c r="G14" s="78">
        <f t="shared" ref="G14:G77" si="22">IF(O13&gt;0,F13,G13)</f>
        <v>1</v>
      </c>
      <c r="H14" s="78">
        <f t="shared" ref="H14:H77" ca="1" si="23">ROUND(F14/G14,8)</f>
        <v>1.00049246</v>
      </c>
      <c r="I14" s="77">
        <f t="shared" si="9"/>
        <v>3.5000000000000003E-2</v>
      </c>
      <c r="J14" s="79">
        <f t="shared" si="10"/>
        <v>43493</v>
      </c>
      <c r="K14" s="80">
        <f t="shared" ref="K14:K76" si="24">IF(A14&gt;J14,IF(NETWORKDAYS(J14,A14,$V$52:$V$436)-1=0,1,NETWORKDAYS(J14,A14,$V$52:$V$436)-1),0)</f>
        <v>2</v>
      </c>
      <c r="L14" s="81">
        <f t="shared" si="11"/>
        <v>2</v>
      </c>
      <c r="M14" s="82">
        <f t="shared" ref="M14:M75" si="25">ROUND((I14+1)^(L14/252),9)</f>
        <v>1.0002730639999999</v>
      </c>
      <c r="N14" s="82">
        <f t="shared" ca="1" si="1"/>
        <v>1.0007656579999999</v>
      </c>
      <c r="O14" s="81">
        <f t="shared" ref="O14:O77" si="26">IF(VLOOKUP(A14,W$12:AD$48,8)=VLOOKUP(A13,W$12:AD$48,8),0,VLOOKUP(A14,W$12:AD$48,8))</f>
        <v>0</v>
      </c>
      <c r="P14" s="78">
        <f t="shared" ref="P14:P75" ca="1" si="27">TRUNC(((N14-1)*C14),6)</f>
        <v>76.565798999999998</v>
      </c>
      <c r="Q14" s="76">
        <f t="shared" si="12"/>
        <v>0</v>
      </c>
      <c r="R14" s="83" t="str">
        <f t="shared" si="13"/>
        <v>A+J=</v>
      </c>
      <c r="S14" s="79">
        <f t="shared" si="14"/>
        <v>43543</v>
      </c>
      <c r="T14" s="84" t="str">
        <f t="shared" si="2"/>
        <v>-</v>
      </c>
      <c r="U14" s="4"/>
      <c r="V14" s="148">
        <f t="shared" si="15"/>
        <v>2</v>
      </c>
      <c r="W14" s="149">
        <f t="shared" si="3"/>
        <v>43635</v>
      </c>
      <c r="X14" s="150">
        <f t="shared" si="16"/>
        <v>97700</v>
      </c>
      <c r="Y14" s="152">
        <f t="shared" si="17"/>
        <v>64</v>
      </c>
      <c r="Z14" s="155">
        <f>ROUND((ROUND(((1+Z$11)^(Y14/252)),9)-1)*X13,8)</f>
        <v>868.73965199999998</v>
      </c>
      <c r="AA14" s="155">
        <f t="shared" ref="AA14:AA32" si="28">TRUNC((X$12*AB14),8)</f>
        <v>1300</v>
      </c>
      <c r="AB14" s="156">
        <v>1.2999999999999999E-2</v>
      </c>
      <c r="AC14" s="151">
        <f t="shared" si="18"/>
        <v>2168.7396520000002</v>
      </c>
      <c r="AD14" s="148">
        <f t="shared" si="19"/>
        <v>2</v>
      </c>
      <c r="AE14" s="154" t="s">
        <v>54</v>
      </c>
      <c r="AF14" s="149">
        <f t="shared" ref="AF14:AF21" si="29">W15</f>
        <v>43727</v>
      </c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</row>
    <row r="15" spans="1:201" ht="12.75" x14ac:dyDescent="0.15">
      <c r="A15" s="74">
        <f t="shared" si="4"/>
        <v>43496</v>
      </c>
      <c r="B15" s="75">
        <f ca="1">IF(A15&lt;=TODAY(),C15+P15,IF(AND(A15&gt;TODAY(),A15&lt;=$B$1),IF(VLOOKUP(TODAY(),$A$10:$D$10000,4,FALSE)=0,"n.d",C15+P15),"n.d"))</f>
        <v>100114.8708</v>
      </c>
      <c r="C15" s="78">
        <f t="shared" si="5"/>
        <v>100000</v>
      </c>
      <c r="D15" s="77">
        <f ca="1">IF(A15&lt;$B$1,VLOOKUP(A15,[1]DI!$A$4:$B$15000,2),0)</f>
        <v>6.4000000000000001E-2</v>
      </c>
      <c r="E15" s="78">
        <f t="shared" ca="1" si="21"/>
        <v>1.0002462000000001</v>
      </c>
      <c r="F15" s="78">
        <f ca="1">(TRUNC(PRODUCT($E$12:$E14),16))</f>
        <v>1.0007387818582401</v>
      </c>
      <c r="G15" s="78">
        <f t="shared" si="22"/>
        <v>1</v>
      </c>
      <c r="H15" s="78">
        <f t="shared" ca="1" si="23"/>
        <v>1.00073878</v>
      </c>
      <c r="I15" s="77">
        <f t="shared" si="9"/>
        <v>3.5000000000000003E-2</v>
      </c>
      <c r="J15" s="79">
        <f t="shared" si="10"/>
        <v>43493</v>
      </c>
      <c r="K15" s="80">
        <f t="shared" si="24"/>
        <v>3</v>
      </c>
      <c r="L15" s="81">
        <f t="shared" si="11"/>
        <v>3</v>
      </c>
      <c r="M15" s="82">
        <f t="shared" si="25"/>
        <v>1.0004096250000001</v>
      </c>
      <c r="N15" s="82">
        <f t="shared" ca="1" si="1"/>
        <v>1.0011487080000001</v>
      </c>
      <c r="O15" s="81">
        <f t="shared" si="26"/>
        <v>0</v>
      </c>
      <c r="P15" s="78">
        <f t="shared" ca="1" si="27"/>
        <v>114.8708</v>
      </c>
      <c r="Q15" s="76">
        <f t="shared" si="12"/>
        <v>0</v>
      </c>
      <c r="R15" s="83" t="str">
        <f t="shared" si="13"/>
        <v>A+J=</v>
      </c>
      <c r="S15" s="79">
        <f t="shared" si="14"/>
        <v>43543</v>
      </c>
      <c r="T15" s="84" t="str">
        <f t="shared" si="2"/>
        <v>-</v>
      </c>
      <c r="U15" s="4"/>
      <c r="V15" s="148">
        <f t="shared" si="15"/>
        <v>3</v>
      </c>
      <c r="W15" s="149">
        <f t="shared" si="3"/>
        <v>43727</v>
      </c>
      <c r="X15" s="150">
        <f t="shared" si="16"/>
        <v>96100</v>
      </c>
      <c r="Y15" s="152">
        <f t="shared" si="17"/>
        <v>65</v>
      </c>
      <c r="Z15" s="155">
        <f t="shared" ref="Z15:Z21" si="30">ROUND((ROUND(((1+Z$11)^(Y15/252)),9)-1)*X14,2)</f>
        <v>870.79</v>
      </c>
      <c r="AA15" s="155">
        <f t="shared" si="28"/>
        <v>1600</v>
      </c>
      <c r="AB15" s="156">
        <v>1.6E-2</v>
      </c>
      <c r="AC15" s="151">
        <f t="shared" si="18"/>
        <v>2470.79</v>
      </c>
      <c r="AD15" s="148">
        <f t="shared" si="19"/>
        <v>3</v>
      </c>
      <c r="AE15" s="154" t="s">
        <v>54</v>
      </c>
      <c r="AF15" s="149">
        <f t="shared" si="29"/>
        <v>43818</v>
      </c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</row>
    <row r="16" spans="1:201" ht="12.75" x14ac:dyDescent="0.15">
      <c r="A16" s="74">
        <f t="shared" si="4"/>
        <v>43497</v>
      </c>
      <c r="B16" s="75">
        <f t="shared" ca="1" si="20"/>
        <v>100153.190199</v>
      </c>
      <c r="C16" s="78">
        <f t="shared" si="5"/>
        <v>100000</v>
      </c>
      <c r="D16" s="77">
        <f ca="1">IF(A16&lt;$B$1,VLOOKUP(A16,[1]DI!$A$4:$B$15000,2),0)</f>
        <v>6.4000000000000001E-2</v>
      </c>
      <c r="E16" s="78">
        <f t="shared" ca="1" si="21"/>
        <v>1.0002462000000001</v>
      </c>
      <c r="F16" s="78">
        <f ca="1">(TRUNC(PRODUCT($E$12:$E15),16))</f>
        <v>1.0009851637463401</v>
      </c>
      <c r="G16" s="78">
        <f t="shared" si="22"/>
        <v>1</v>
      </c>
      <c r="H16" s="78">
        <f t="shared" ca="1" si="23"/>
        <v>1.0009851599999999</v>
      </c>
      <c r="I16" s="77">
        <f t="shared" si="9"/>
        <v>3.5000000000000003E-2</v>
      </c>
      <c r="J16" s="79">
        <f t="shared" si="10"/>
        <v>43493</v>
      </c>
      <c r="K16" s="80">
        <f t="shared" si="24"/>
        <v>4</v>
      </c>
      <c r="L16" s="81">
        <f t="shared" si="11"/>
        <v>4</v>
      </c>
      <c r="M16" s="82">
        <f t="shared" si="25"/>
        <v>1.0005462039999999</v>
      </c>
      <c r="N16" s="82">
        <f t="shared" ca="1" si="1"/>
        <v>1.001531902</v>
      </c>
      <c r="O16" s="81">
        <f t="shared" si="26"/>
        <v>0</v>
      </c>
      <c r="P16" s="78">
        <f t="shared" ca="1" si="27"/>
        <v>153.19019900000001</v>
      </c>
      <c r="Q16" s="76">
        <f t="shared" si="12"/>
        <v>0</v>
      </c>
      <c r="R16" s="83" t="str">
        <f t="shared" si="13"/>
        <v>A+J=</v>
      </c>
      <c r="S16" s="79">
        <f t="shared" si="14"/>
        <v>43543</v>
      </c>
      <c r="T16" s="84" t="str">
        <f t="shared" si="2"/>
        <v>-</v>
      </c>
      <c r="U16" s="4"/>
      <c r="V16" s="148">
        <f t="shared" si="15"/>
        <v>4</v>
      </c>
      <c r="W16" s="149">
        <f t="shared" si="3"/>
        <v>43818</v>
      </c>
      <c r="X16" s="150">
        <f t="shared" si="16"/>
        <v>94200</v>
      </c>
      <c r="Y16" s="152">
        <f t="shared" si="17"/>
        <v>64</v>
      </c>
      <c r="Z16" s="155">
        <f t="shared" si="30"/>
        <v>843.29</v>
      </c>
      <c r="AA16" s="155">
        <f t="shared" si="28"/>
        <v>1900</v>
      </c>
      <c r="AB16" s="156">
        <v>1.9E-2</v>
      </c>
      <c r="AC16" s="151">
        <f t="shared" si="18"/>
        <v>2743.29</v>
      </c>
      <c r="AD16" s="148">
        <f t="shared" si="19"/>
        <v>4</v>
      </c>
      <c r="AE16" s="154" t="s">
        <v>54</v>
      </c>
      <c r="AF16" s="149">
        <f t="shared" si="29"/>
        <v>43909</v>
      </c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</row>
    <row r="17" spans="1:173" ht="12.75" x14ac:dyDescent="0.15">
      <c r="A17" s="74">
        <f t="shared" si="4"/>
        <v>43498</v>
      </c>
      <c r="B17" s="75">
        <f t="shared" ca="1" si="20"/>
        <v>100191.5252</v>
      </c>
      <c r="C17" s="78">
        <f t="shared" si="5"/>
        <v>100000</v>
      </c>
      <c r="D17" s="77">
        <f ca="1">IF(A17&lt;$B$1,VLOOKUP(A17,[1]DI!$A$4:$B$15000,2),0)</f>
        <v>0</v>
      </c>
      <c r="E17" s="78">
        <f t="shared" ca="1" si="21"/>
        <v>1</v>
      </c>
      <c r="F17" s="78">
        <f ca="1">(TRUNC(PRODUCT($E$12:$E16),16))</f>
        <v>1.0012316062936499</v>
      </c>
      <c r="G17" s="78">
        <f t="shared" si="22"/>
        <v>1</v>
      </c>
      <c r="H17" s="78">
        <f t="shared" ca="1" si="23"/>
        <v>1.00123161</v>
      </c>
      <c r="I17" s="77">
        <f t="shared" si="9"/>
        <v>3.5000000000000003E-2</v>
      </c>
      <c r="J17" s="79">
        <f>IF(O16&gt;0,VLOOKUP(O16,V$12:AF$48,2),J16)</f>
        <v>43493</v>
      </c>
      <c r="K17" s="80">
        <f t="shared" si="24"/>
        <v>4</v>
      </c>
      <c r="L17" s="81">
        <f t="shared" si="11"/>
        <v>5</v>
      </c>
      <c r="M17" s="82">
        <f t="shared" si="25"/>
        <v>1.000682801</v>
      </c>
      <c r="N17" s="82">
        <f t="shared" ca="1" si="1"/>
        <v>1.0019152520000001</v>
      </c>
      <c r="O17" s="81">
        <f t="shared" si="26"/>
        <v>0</v>
      </c>
      <c r="P17" s="78">
        <f t="shared" ca="1" si="27"/>
        <v>191.52520000000001</v>
      </c>
      <c r="Q17" s="76">
        <f t="shared" si="12"/>
        <v>0</v>
      </c>
      <c r="R17" s="83" t="str">
        <f t="shared" si="13"/>
        <v>A+J=</v>
      </c>
      <c r="S17" s="79">
        <f t="shared" si="14"/>
        <v>43543</v>
      </c>
      <c r="T17" s="84" t="str">
        <f t="shared" si="2"/>
        <v>-</v>
      </c>
      <c r="U17" s="4"/>
      <c r="V17" s="148">
        <f t="shared" si="15"/>
        <v>5</v>
      </c>
      <c r="W17" s="149">
        <f t="shared" si="3"/>
        <v>43909</v>
      </c>
      <c r="X17" s="150">
        <f t="shared" si="16"/>
        <v>92100</v>
      </c>
      <c r="Y17" s="152">
        <f t="shared" si="17"/>
        <v>61</v>
      </c>
      <c r="Z17" s="155">
        <f t="shared" si="30"/>
        <v>787.71</v>
      </c>
      <c r="AA17" s="155">
        <f t="shared" si="28"/>
        <v>2100</v>
      </c>
      <c r="AB17" s="156">
        <v>2.1000000000000001E-2</v>
      </c>
      <c r="AC17" s="151">
        <f t="shared" si="18"/>
        <v>2887.71</v>
      </c>
      <c r="AD17" s="148">
        <f t="shared" si="19"/>
        <v>5</v>
      </c>
      <c r="AE17" s="154" t="s">
        <v>54</v>
      </c>
      <c r="AF17" s="149">
        <f t="shared" si="29"/>
        <v>44001</v>
      </c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</row>
    <row r="18" spans="1:173" ht="12.75" x14ac:dyDescent="0.15">
      <c r="A18" s="74">
        <f t="shared" si="4"/>
        <v>43499</v>
      </c>
      <c r="B18" s="75">
        <f t="shared" ca="1" si="20"/>
        <v>100191.5252</v>
      </c>
      <c r="C18" s="78">
        <f t="shared" si="5"/>
        <v>100000</v>
      </c>
      <c r="D18" s="77">
        <f ca="1">IF(A18&lt;$B$1,VLOOKUP(A18,[1]DI!$A$4:$B$15000,2),0)</f>
        <v>0</v>
      </c>
      <c r="E18" s="78">
        <f t="shared" ca="1" si="21"/>
        <v>1</v>
      </c>
      <c r="F18" s="78">
        <f ca="1">(TRUNC(PRODUCT($E$12:$E17),16))</f>
        <v>1.0012316062936499</v>
      </c>
      <c r="G18" s="78">
        <f t="shared" si="22"/>
        <v>1</v>
      </c>
      <c r="H18" s="78">
        <f t="shared" ca="1" si="23"/>
        <v>1.00123161</v>
      </c>
      <c r="I18" s="77">
        <f t="shared" si="9"/>
        <v>3.5000000000000003E-2</v>
      </c>
      <c r="J18" s="79">
        <f t="shared" si="10"/>
        <v>43493</v>
      </c>
      <c r="K18" s="80">
        <f t="shared" si="24"/>
        <v>4</v>
      </c>
      <c r="L18" s="81">
        <f t="shared" si="11"/>
        <v>5</v>
      </c>
      <c r="M18" s="82">
        <f t="shared" si="25"/>
        <v>1.000682801</v>
      </c>
      <c r="N18" s="82">
        <f t="shared" ca="1" si="1"/>
        <v>1.0019152520000001</v>
      </c>
      <c r="O18" s="81">
        <f t="shared" si="26"/>
        <v>0</v>
      </c>
      <c r="P18" s="78">
        <f t="shared" ca="1" si="27"/>
        <v>191.52520000000001</v>
      </c>
      <c r="Q18" s="76">
        <f t="shared" si="12"/>
        <v>0</v>
      </c>
      <c r="R18" s="83" t="str">
        <f t="shared" si="13"/>
        <v>A+J=</v>
      </c>
      <c r="S18" s="79">
        <f t="shared" si="14"/>
        <v>43543</v>
      </c>
      <c r="T18" s="84" t="str">
        <f t="shared" si="2"/>
        <v>-</v>
      </c>
      <c r="U18" s="4"/>
      <c r="V18" s="148">
        <f t="shared" si="15"/>
        <v>6</v>
      </c>
      <c r="W18" s="149">
        <f t="shared" si="3"/>
        <v>44001</v>
      </c>
      <c r="X18" s="150">
        <f t="shared" si="16"/>
        <v>89700</v>
      </c>
      <c r="Y18" s="152">
        <f t="shared" si="17"/>
        <v>62</v>
      </c>
      <c r="Z18" s="155">
        <f t="shared" si="30"/>
        <v>782.83</v>
      </c>
      <c r="AA18" s="155">
        <f t="shared" si="28"/>
        <v>2400</v>
      </c>
      <c r="AB18" s="156">
        <v>2.4E-2</v>
      </c>
      <c r="AC18" s="151">
        <f t="shared" si="18"/>
        <v>3182.83</v>
      </c>
      <c r="AD18" s="148">
        <f t="shared" si="19"/>
        <v>6</v>
      </c>
      <c r="AE18" s="154" t="s">
        <v>54</v>
      </c>
      <c r="AF18" s="149">
        <f t="shared" si="29"/>
        <v>44095</v>
      </c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</row>
    <row r="19" spans="1:173" ht="12.75" x14ac:dyDescent="0.15">
      <c r="A19" s="74">
        <f t="shared" si="4"/>
        <v>43500</v>
      </c>
      <c r="B19" s="75">
        <f t="shared" ca="1" si="20"/>
        <v>100191.5252</v>
      </c>
      <c r="C19" s="78">
        <f t="shared" si="5"/>
        <v>100000</v>
      </c>
      <c r="D19" s="77">
        <f ca="1">IF(A19&lt;$B$1,VLOOKUP(A19,[1]DI!$A$4:$B$15000,2),0)</f>
        <v>6.4000000000000001E-2</v>
      </c>
      <c r="E19" s="78">
        <f t="shared" ca="1" si="21"/>
        <v>1.0002462000000001</v>
      </c>
      <c r="F19" s="78">
        <f ca="1">(TRUNC(PRODUCT($E$12:$E18),16))</f>
        <v>1.0012316062936499</v>
      </c>
      <c r="G19" s="78">
        <f t="shared" si="22"/>
        <v>1</v>
      </c>
      <c r="H19" s="78">
        <f t="shared" ca="1" si="23"/>
        <v>1.00123161</v>
      </c>
      <c r="I19" s="77">
        <f t="shared" si="9"/>
        <v>3.5000000000000003E-2</v>
      </c>
      <c r="J19" s="79">
        <f t="shared" si="10"/>
        <v>43493</v>
      </c>
      <c r="K19" s="80">
        <f t="shared" si="24"/>
        <v>5</v>
      </c>
      <c r="L19" s="81">
        <f t="shared" si="11"/>
        <v>5</v>
      </c>
      <c r="M19" s="82">
        <f t="shared" si="25"/>
        <v>1.000682801</v>
      </c>
      <c r="N19" s="82">
        <f t="shared" ca="1" si="1"/>
        <v>1.0019152520000001</v>
      </c>
      <c r="O19" s="81">
        <f t="shared" si="26"/>
        <v>0</v>
      </c>
      <c r="P19" s="78">
        <f t="shared" ca="1" si="27"/>
        <v>191.52520000000001</v>
      </c>
      <c r="Q19" s="76">
        <f t="shared" si="12"/>
        <v>0</v>
      </c>
      <c r="R19" s="83" t="str">
        <f t="shared" si="13"/>
        <v>A+J=</v>
      </c>
      <c r="S19" s="79">
        <f t="shared" si="14"/>
        <v>43543</v>
      </c>
      <c r="T19" s="84" t="str">
        <f t="shared" si="2"/>
        <v>-</v>
      </c>
      <c r="U19" s="4"/>
      <c r="V19" s="148">
        <f t="shared" si="15"/>
        <v>7</v>
      </c>
      <c r="W19" s="149">
        <f t="shared" si="3"/>
        <v>44095</v>
      </c>
      <c r="X19" s="150">
        <f t="shared" si="16"/>
        <v>87000</v>
      </c>
      <c r="Y19" s="152">
        <f t="shared" si="17"/>
        <v>65</v>
      </c>
      <c r="Z19" s="155">
        <f t="shared" si="30"/>
        <v>799.48</v>
      </c>
      <c r="AA19" s="155">
        <f t="shared" si="28"/>
        <v>2700</v>
      </c>
      <c r="AB19" s="156">
        <v>2.7E-2</v>
      </c>
      <c r="AC19" s="151">
        <f t="shared" si="18"/>
        <v>3499.48</v>
      </c>
      <c r="AD19" s="148">
        <f t="shared" si="19"/>
        <v>7</v>
      </c>
      <c r="AE19" s="154" t="s">
        <v>54</v>
      </c>
      <c r="AF19" s="149">
        <f t="shared" si="29"/>
        <v>44186</v>
      </c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</row>
    <row r="20" spans="1:173" ht="12.75" x14ac:dyDescent="0.15">
      <c r="A20" s="74">
        <f t="shared" si="4"/>
        <v>43501</v>
      </c>
      <c r="B20" s="75">
        <f t="shared" ca="1" si="20"/>
        <v>100229.87379899999</v>
      </c>
      <c r="C20" s="78">
        <f t="shared" si="5"/>
        <v>100000</v>
      </c>
      <c r="D20" s="77">
        <f ca="1">IF(A20&lt;$B$1,VLOOKUP(A20,[1]DI!$A$4:$B$15000,2),0)</f>
        <v>6.4000000000000001E-2</v>
      </c>
      <c r="E20" s="78">
        <f t="shared" ca="1" si="21"/>
        <v>1.0002462000000001</v>
      </c>
      <c r="F20" s="78">
        <f ca="1">(TRUNC(PRODUCT($E$12:$E19),16))</f>
        <v>1.00147810951512</v>
      </c>
      <c r="G20" s="78">
        <f t="shared" si="22"/>
        <v>1</v>
      </c>
      <c r="H20" s="78">
        <f t="shared" ca="1" si="23"/>
        <v>1.0014781100000001</v>
      </c>
      <c r="I20" s="77">
        <f t="shared" si="9"/>
        <v>3.5000000000000003E-2</v>
      </c>
      <c r="J20" s="79">
        <f t="shared" si="10"/>
        <v>43493</v>
      </c>
      <c r="K20" s="80">
        <f t="shared" si="24"/>
        <v>6</v>
      </c>
      <c r="L20" s="81">
        <f t="shared" si="11"/>
        <v>6</v>
      </c>
      <c r="M20" s="82">
        <f t="shared" si="25"/>
        <v>1.000819417</v>
      </c>
      <c r="N20" s="82">
        <f t="shared" ca="1" si="1"/>
        <v>1.0022987379999999</v>
      </c>
      <c r="O20" s="81">
        <f t="shared" si="26"/>
        <v>0</v>
      </c>
      <c r="P20" s="78">
        <f t="shared" ca="1" si="27"/>
        <v>229.87379899999999</v>
      </c>
      <c r="Q20" s="76">
        <f t="shared" si="12"/>
        <v>0</v>
      </c>
      <c r="R20" s="83" t="str">
        <f t="shared" si="13"/>
        <v>A+J=</v>
      </c>
      <c r="S20" s="79">
        <f t="shared" si="14"/>
        <v>43543</v>
      </c>
      <c r="T20" s="84" t="str">
        <f t="shared" si="2"/>
        <v>-</v>
      </c>
      <c r="U20" s="4"/>
      <c r="V20" s="148">
        <f t="shared" si="15"/>
        <v>8</v>
      </c>
      <c r="W20" s="149">
        <f t="shared" si="3"/>
        <v>44186</v>
      </c>
      <c r="X20" s="150">
        <f t="shared" si="16"/>
        <v>84000</v>
      </c>
      <c r="Y20" s="152">
        <f t="shared" si="17"/>
        <v>63</v>
      </c>
      <c r="Z20" s="155">
        <f t="shared" si="30"/>
        <v>751.46</v>
      </c>
      <c r="AA20" s="155">
        <f t="shared" si="28"/>
        <v>3000</v>
      </c>
      <c r="AB20" s="156">
        <v>0.03</v>
      </c>
      <c r="AC20" s="151">
        <f t="shared" si="18"/>
        <v>3751.46</v>
      </c>
      <c r="AD20" s="148">
        <f t="shared" si="19"/>
        <v>8</v>
      </c>
      <c r="AE20" s="154" t="s">
        <v>54</v>
      </c>
      <c r="AF20" s="149">
        <f t="shared" si="29"/>
        <v>44274</v>
      </c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</row>
    <row r="21" spans="1:173" ht="12.75" x14ac:dyDescent="0.15">
      <c r="A21" s="74">
        <f t="shared" si="4"/>
        <v>43502</v>
      </c>
      <c r="B21" s="75">
        <f t="shared" ca="1" si="20"/>
        <v>100268.23709900001</v>
      </c>
      <c r="C21" s="78">
        <f t="shared" si="5"/>
        <v>100000</v>
      </c>
      <c r="D21" s="77">
        <f ca="1">IF(A21&lt;$B$1,VLOOKUP(A21,[1]DI!$A$4:$B$15000,2),0)</f>
        <v>6.4000000000000001E-2</v>
      </c>
      <c r="E21" s="78">
        <f t="shared" ca="1" si="21"/>
        <v>1.0002462000000001</v>
      </c>
      <c r="F21" s="78">
        <f ca="1">(TRUNC(PRODUCT($E$12:$E20),16))</f>
        <v>1.0017246734256799</v>
      </c>
      <c r="G21" s="78">
        <f t="shared" si="22"/>
        <v>1</v>
      </c>
      <c r="H21" s="78">
        <f t="shared" ca="1" si="23"/>
        <v>1.00172467</v>
      </c>
      <c r="I21" s="77">
        <f t="shared" si="9"/>
        <v>3.5000000000000003E-2</v>
      </c>
      <c r="J21" s="79">
        <f t="shared" si="10"/>
        <v>43493</v>
      </c>
      <c r="K21" s="80">
        <f t="shared" si="24"/>
        <v>7</v>
      </c>
      <c r="L21" s="81">
        <f t="shared" si="11"/>
        <v>7</v>
      </c>
      <c r="M21" s="82">
        <f t="shared" si="25"/>
        <v>1.000956052</v>
      </c>
      <c r="N21" s="82">
        <f t="shared" ca="1" si="1"/>
        <v>1.0026823709999999</v>
      </c>
      <c r="O21" s="81">
        <f t="shared" si="26"/>
        <v>0</v>
      </c>
      <c r="P21" s="78">
        <f t="shared" ca="1" si="27"/>
        <v>268.237099</v>
      </c>
      <c r="Q21" s="76">
        <f t="shared" si="12"/>
        <v>0</v>
      </c>
      <c r="R21" s="83" t="str">
        <f t="shared" si="13"/>
        <v>A+J=</v>
      </c>
      <c r="S21" s="79">
        <f t="shared" si="14"/>
        <v>43543</v>
      </c>
      <c r="T21" s="84" t="str">
        <f t="shared" si="2"/>
        <v>-</v>
      </c>
      <c r="U21" s="4"/>
      <c r="V21" s="148">
        <f t="shared" si="15"/>
        <v>9</v>
      </c>
      <c r="W21" s="149">
        <f t="shared" si="3"/>
        <v>44274</v>
      </c>
      <c r="X21" s="150">
        <f t="shared" si="16"/>
        <v>80500</v>
      </c>
      <c r="Y21" s="152">
        <f t="shared" si="17"/>
        <v>60</v>
      </c>
      <c r="Z21" s="155">
        <f t="shared" si="30"/>
        <v>690.85</v>
      </c>
      <c r="AA21" s="155">
        <f t="shared" si="28"/>
        <v>3500</v>
      </c>
      <c r="AB21" s="156">
        <v>3.5000000000000003E-2</v>
      </c>
      <c r="AC21" s="151">
        <f t="shared" si="18"/>
        <v>4190.8500000000004</v>
      </c>
      <c r="AD21" s="148">
        <f t="shared" si="19"/>
        <v>9</v>
      </c>
      <c r="AE21" s="154" t="s">
        <v>54</v>
      </c>
      <c r="AF21" s="149">
        <f t="shared" si="29"/>
        <v>44368</v>
      </c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</row>
    <row r="22" spans="1:173" ht="12.75" x14ac:dyDescent="0.15">
      <c r="A22" s="74">
        <f t="shared" si="4"/>
        <v>43503</v>
      </c>
      <c r="B22" s="75">
        <f t="shared" ca="1" si="20"/>
        <v>100306.6159</v>
      </c>
      <c r="C22" s="78">
        <f t="shared" si="5"/>
        <v>100000</v>
      </c>
      <c r="D22" s="77">
        <f ca="1">IF(A22&lt;$B$1,VLOOKUP(A22,[1]DI!$A$4:$B$15000,2),0)</f>
        <v>6.4000000000000001E-2</v>
      </c>
      <c r="E22" s="78">
        <f t="shared" ca="1" si="21"/>
        <v>1.0002462000000001</v>
      </c>
      <c r="F22" s="78">
        <f ca="1">(TRUNC(PRODUCT($E$12:$E21),16))</f>
        <v>1.00197129804028</v>
      </c>
      <c r="G22" s="78">
        <f t="shared" si="22"/>
        <v>1</v>
      </c>
      <c r="H22" s="78">
        <f t="shared" ca="1" si="23"/>
        <v>1.0019712999999999</v>
      </c>
      <c r="I22" s="77">
        <f t="shared" si="9"/>
        <v>3.5000000000000003E-2</v>
      </c>
      <c r="J22" s="79">
        <f t="shared" si="10"/>
        <v>43493</v>
      </c>
      <c r="K22" s="80">
        <f t="shared" si="24"/>
        <v>8</v>
      </c>
      <c r="L22" s="81">
        <f t="shared" si="11"/>
        <v>8</v>
      </c>
      <c r="M22" s="82">
        <f t="shared" si="25"/>
        <v>1.001092705</v>
      </c>
      <c r="N22" s="82">
        <f t="shared" ca="1" si="1"/>
        <v>1.0030661590000001</v>
      </c>
      <c r="O22" s="81">
        <f t="shared" si="26"/>
        <v>0</v>
      </c>
      <c r="P22" s="78">
        <f t="shared" ca="1" si="27"/>
        <v>306.61590000000001</v>
      </c>
      <c r="Q22" s="76">
        <f t="shared" si="12"/>
        <v>0</v>
      </c>
      <c r="R22" s="83" t="str">
        <f t="shared" si="13"/>
        <v>A+J=</v>
      </c>
      <c r="S22" s="79">
        <f t="shared" si="14"/>
        <v>43543</v>
      </c>
      <c r="T22" s="84" t="str">
        <f t="shared" si="2"/>
        <v>-</v>
      </c>
      <c r="U22" s="4"/>
      <c r="V22" s="148">
        <f t="shared" si="15"/>
        <v>10</v>
      </c>
      <c r="W22" s="149">
        <f t="shared" si="3"/>
        <v>44368</v>
      </c>
      <c r="X22" s="150">
        <f t="shared" ref="X22:X32" si="31">(X21-AA22)</f>
        <v>75700</v>
      </c>
      <c r="Y22" s="152">
        <f t="shared" ref="Y22:Y32" si="32">NETWORKDAYS(W21,W22,V$52:V$436)-1</f>
        <v>63</v>
      </c>
      <c r="Z22" s="155">
        <f t="shared" ref="Z22:Z32" si="33">ROUND((ROUND(((1+Z$11)^(Y22/252)),9)-1)*X21,2)</f>
        <v>695.31</v>
      </c>
      <c r="AA22" s="155">
        <f t="shared" si="28"/>
        <v>4800</v>
      </c>
      <c r="AB22" s="156">
        <v>4.8000000000000001E-2</v>
      </c>
      <c r="AC22" s="151">
        <f t="shared" ref="AC22:AC32" si="34">(Z22+AA22)</f>
        <v>5495.3099999999995</v>
      </c>
      <c r="AD22" s="148">
        <f t="shared" si="19"/>
        <v>10</v>
      </c>
      <c r="AE22" s="154" t="s">
        <v>54</v>
      </c>
      <c r="AF22" s="149">
        <f t="shared" ref="AF22:AF32" si="35">W23</f>
        <v>44459</v>
      </c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</row>
    <row r="23" spans="1:173" ht="12.75" x14ac:dyDescent="0.15">
      <c r="A23" s="74">
        <f t="shared" si="4"/>
        <v>43504</v>
      </c>
      <c r="B23" s="75">
        <f t="shared" ca="1" si="20"/>
        <v>100345.00840000001</v>
      </c>
      <c r="C23" s="78">
        <f t="shared" si="5"/>
        <v>100000</v>
      </c>
      <c r="D23" s="77">
        <f ca="1">IF(A23&lt;$B$1,VLOOKUP(A23,[1]DI!$A$4:$B$15000,2),0)</f>
        <v>6.4000000000000001E-2</v>
      </c>
      <c r="E23" s="78">
        <f t="shared" ca="1" si="21"/>
        <v>1.0002462000000001</v>
      </c>
      <c r="F23" s="78">
        <f ca="1">(TRUNC(PRODUCT($E$12:$E22),16))</f>
        <v>1.00221798337386</v>
      </c>
      <c r="G23" s="78">
        <f t="shared" si="22"/>
        <v>1</v>
      </c>
      <c r="H23" s="78">
        <f t="shared" ca="1" si="23"/>
        <v>1.00221798</v>
      </c>
      <c r="I23" s="77">
        <f t="shared" si="9"/>
        <v>3.5000000000000003E-2</v>
      </c>
      <c r="J23" s="79">
        <f t="shared" si="10"/>
        <v>43493</v>
      </c>
      <c r="K23" s="80">
        <f t="shared" si="24"/>
        <v>9</v>
      </c>
      <c r="L23" s="81">
        <f t="shared" si="11"/>
        <v>9</v>
      </c>
      <c r="M23" s="82">
        <f t="shared" si="25"/>
        <v>1.001229377</v>
      </c>
      <c r="N23" s="82">
        <f t="shared" ca="1" si="1"/>
        <v>1.003450084</v>
      </c>
      <c r="O23" s="81">
        <f t="shared" si="26"/>
        <v>0</v>
      </c>
      <c r="P23" s="78">
        <f t="shared" ca="1" si="27"/>
        <v>345.00839999999999</v>
      </c>
      <c r="Q23" s="76">
        <f t="shared" si="12"/>
        <v>0</v>
      </c>
      <c r="R23" s="83" t="str">
        <f t="shared" si="13"/>
        <v>A+J=</v>
      </c>
      <c r="S23" s="79">
        <f t="shared" si="14"/>
        <v>43543</v>
      </c>
      <c r="T23" s="84" t="str">
        <f t="shared" si="2"/>
        <v>-</v>
      </c>
      <c r="U23" s="4"/>
      <c r="V23" s="148">
        <f t="shared" si="15"/>
        <v>11</v>
      </c>
      <c r="W23" s="149">
        <f t="shared" si="3"/>
        <v>44459</v>
      </c>
      <c r="X23" s="150">
        <f t="shared" si="31"/>
        <v>69900</v>
      </c>
      <c r="Y23" s="152">
        <f t="shared" si="32"/>
        <v>64</v>
      </c>
      <c r="Z23" s="155">
        <f t="shared" si="33"/>
        <v>664.28</v>
      </c>
      <c r="AA23" s="155">
        <f t="shared" si="28"/>
        <v>5800</v>
      </c>
      <c r="AB23" s="156">
        <v>5.8000000000000003E-2</v>
      </c>
      <c r="AC23" s="151">
        <f t="shared" si="34"/>
        <v>6464.28</v>
      </c>
      <c r="AD23" s="148">
        <f t="shared" si="19"/>
        <v>11</v>
      </c>
      <c r="AE23" s="154" t="s">
        <v>54</v>
      </c>
      <c r="AF23" s="149">
        <f t="shared" si="35"/>
        <v>44550</v>
      </c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</row>
    <row r="24" spans="1:173" ht="12.75" x14ac:dyDescent="0.15">
      <c r="A24" s="74">
        <f t="shared" si="4"/>
        <v>43505</v>
      </c>
      <c r="B24" s="75">
        <f t="shared" ca="1" si="20"/>
        <v>100383.41650000001</v>
      </c>
      <c r="C24" s="78">
        <f t="shared" si="5"/>
        <v>100000</v>
      </c>
      <c r="D24" s="77">
        <f ca="1">IF(A24&lt;$B$1,VLOOKUP(A24,[1]DI!$A$4:$B$15000,2),0)</f>
        <v>0</v>
      </c>
      <c r="E24" s="78">
        <f t="shared" ca="1" si="21"/>
        <v>1</v>
      </c>
      <c r="F24" s="78">
        <f ca="1">(TRUNC(PRODUCT($E$12:$E23),16))</f>
        <v>1.00246472944137</v>
      </c>
      <c r="G24" s="78">
        <f t="shared" si="22"/>
        <v>1</v>
      </c>
      <c r="H24" s="78">
        <f t="shared" ca="1" si="23"/>
        <v>1.00246473</v>
      </c>
      <c r="I24" s="77">
        <f t="shared" si="9"/>
        <v>3.5000000000000003E-2</v>
      </c>
      <c r="J24" s="79">
        <f t="shared" si="10"/>
        <v>43493</v>
      </c>
      <c r="K24" s="80">
        <f t="shared" si="24"/>
        <v>9</v>
      </c>
      <c r="L24" s="81">
        <f t="shared" si="11"/>
        <v>10</v>
      </c>
      <c r="M24" s="82">
        <f t="shared" si="25"/>
        <v>1.0013660680000001</v>
      </c>
      <c r="N24" s="82">
        <f t="shared" ca="1" si="1"/>
        <v>1.003834165</v>
      </c>
      <c r="O24" s="81">
        <f t="shared" si="26"/>
        <v>0</v>
      </c>
      <c r="P24" s="78">
        <f t="shared" ca="1" si="27"/>
        <v>383.41649999999998</v>
      </c>
      <c r="Q24" s="76">
        <f t="shared" si="12"/>
        <v>0</v>
      </c>
      <c r="R24" s="83" t="str">
        <f t="shared" si="13"/>
        <v>A+J=</v>
      </c>
      <c r="S24" s="79">
        <f t="shared" si="14"/>
        <v>43543</v>
      </c>
      <c r="T24" s="84" t="str">
        <f t="shared" si="2"/>
        <v>-</v>
      </c>
      <c r="U24" s="4"/>
      <c r="V24" s="148">
        <f t="shared" si="15"/>
        <v>12</v>
      </c>
      <c r="W24" s="149">
        <f t="shared" si="3"/>
        <v>44550</v>
      </c>
      <c r="X24" s="150">
        <f t="shared" si="31"/>
        <v>63000</v>
      </c>
      <c r="Y24" s="152">
        <f t="shared" si="32"/>
        <v>62</v>
      </c>
      <c r="Z24" s="155">
        <f t="shared" si="33"/>
        <v>594.13</v>
      </c>
      <c r="AA24" s="155">
        <f t="shared" si="28"/>
        <v>6900</v>
      </c>
      <c r="AB24" s="156">
        <v>6.9000000000000006E-2</v>
      </c>
      <c r="AC24" s="151">
        <f t="shared" si="34"/>
        <v>7494.13</v>
      </c>
      <c r="AD24" s="148">
        <f t="shared" si="19"/>
        <v>12</v>
      </c>
      <c r="AE24" s="154" t="s">
        <v>54</v>
      </c>
      <c r="AF24" s="149">
        <f t="shared" si="35"/>
        <v>44641</v>
      </c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</row>
    <row r="25" spans="1:173" ht="12.75" x14ac:dyDescent="0.15">
      <c r="A25" s="74">
        <f t="shared" si="4"/>
        <v>43506</v>
      </c>
      <c r="B25" s="75">
        <f t="shared" ca="1" si="20"/>
        <v>100383.41650000001</v>
      </c>
      <c r="C25" s="78">
        <f t="shared" si="5"/>
        <v>100000</v>
      </c>
      <c r="D25" s="77">
        <f ca="1">IF(A25&lt;$B$1,VLOOKUP(A25,[1]DI!$A$4:$B$15000,2),0)</f>
        <v>0</v>
      </c>
      <c r="E25" s="78">
        <f t="shared" ca="1" si="21"/>
        <v>1</v>
      </c>
      <c r="F25" s="78">
        <f ca="1">(TRUNC(PRODUCT($E$12:$E24),16))</f>
        <v>1.00246472944137</v>
      </c>
      <c r="G25" s="78">
        <f t="shared" si="22"/>
        <v>1</v>
      </c>
      <c r="H25" s="78">
        <f t="shared" ca="1" si="23"/>
        <v>1.00246473</v>
      </c>
      <c r="I25" s="77">
        <f t="shared" si="9"/>
        <v>3.5000000000000003E-2</v>
      </c>
      <c r="J25" s="79">
        <f t="shared" si="10"/>
        <v>43493</v>
      </c>
      <c r="K25" s="80">
        <f t="shared" si="24"/>
        <v>9</v>
      </c>
      <c r="L25" s="81">
        <f t="shared" si="11"/>
        <v>10</v>
      </c>
      <c r="M25" s="82">
        <f t="shared" si="25"/>
        <v>1.0013660680000001</v>
      </c>
      <c r="N25" s="82">
        <f t="shared" ca="1" si="1"/>
        <v>1.003834165</v>
      </c>
      <c r="O25" s="81">
        <f t="shared" si="26"/>
        <v>0</v>
      </c>
      <c r="P25" s="78">
        <f t="shared" ca="1" si="27"/>
        <v>383.41649999999998</v>
      </c>
      <c r="Q25" s="76">
        <f t="shared" si="12"/>
        <v>0</v>
      </c>
      <c r="R25" s="83" t="str">
        <f t="shared" si="13"/>
        <v>A+J=</v>
      </c>
      <c r="S25" s="79">
        <f t="shared" si="14"/>
        <v>43543</v>
      </c>
      <c r="T25" s="84" t="str">
        <f t="shared" si="2"/>
        <v>-</v>
      </c>
      <c r="U25" s="4"/>
      <c r="V25" s="148">
        <f t="shared" si="15"/>
        <v>13</v>
      </c>
      <c r="W25" s="149">
        <f t="shared" si="3"/>
        <v>44641</v>
      </c>
      <c r="X25" s="150">
        <f t="shared" si="31"/>
        <v>56000</v>
      </c>
      <c r="Y25" s="152">
        <f t="shared" si="32"/>
        <v>63</v>
      </c>
      <c r="Z25" s="155">
        <f t="shared" si="33"/>
        <v>544.16</v>
      </c>
      <c r="AA25" s="155">
        <f t="shared" si="28"/>
        <v>7000</v>
      </c>
      <c r="AB25" s="156">
        <v>7.0000000000000007E-2</v>
      </c>
      <c r="AC25" s="151">
        <f t="shared" si="34"/>
        <v>7544.16</v>
      </c>
      <c r="AD25" s="148">
        <f t="shared" si="19"/>
        <v>13</v>
      </c>
      <c r="AE25" s="154" t="s">
        <v>54</v>
      </c>
      <c r="AF25" s="149">
        <f t="shared" si="35"/>
        <v>44671</v>
      </c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</row>
    <row r="26" spans="1:173" ht="12.75" x14ac:dyDescent="0.15">
      <c r="A26" s="74">
        <f t="shared" si="4"/>
        <v>43507</v>
      </c>
      <c r="B26" s="75">
        <f t="shared" ca="1" si="20"/>
        <v>100383.41650000001</v>
      </c>
      <c r="C26" s="78">
        <f t="shared" si="5"/>
        <v>100000</v>
      </c>
      <c r="D26" s="77">
        <f ca="1">IF(A26&lt;$B$1,VLOOKUP(A26,[1]DI!$A$4:$B$15000,2),0)</f>
        <v>6.4000000000000001E-2</v>
      </c>
      <c r="E26" s="78">
        <f t="shared" ca="1" si="21"/>
        <v>1.0002462000000001</v>
      </c>
      <c r="F26" s="78">
        <f ca="1">(TRUNC(PRODUCT($E$12:$E25),16))</f>
        <v>1.00246472944137</v>
      </c>
      <c r="G26" s="78">
        <f t="shared" si="22"/>
        <v>1</v>
      </c>
      <c r="H26" s="78">
        <f t="shared" ca="1" si="23"/>
        <v>1.00246473</v>
      </c>
      <c r="I26" s="77">
        <f t="shared" si="9"/>
        <v>3.5000000000000003E-2</v>
      </c>
      <c r="J26" s="79">
        <f t="shared" si="10"/>
        <v>43493</v>
      </c>
      <c r="K26" s="80">
        <f t="shared" si="24"/>
        <v>10</v>
      </c>
      <c r="L26" s="81">
        <f t="shared" si="11"/>
        <v>10</v>
      </c>
      <c r="M26" s="82">
        <f t="shared" si="25"/>
        <v>1.0013660680000001</v>
      </c>
      <c r="N26" s="82">
        <f t="shared" ca="1" si="1"/>
        <v>1.003834165</v>
      </c>
      <c r="O26" s="81">
        <f t="shared" si="26"/>
        <v>0</v>
      </c>
      <c r="P26" s="78">
        <f t="shared" ca="1" si="27"/>
        <v>383.41649999999998</v>
      </c>
      <c r="Q26" s="76">
        <f t="shared" si="12"/>
        <v>0</v>
      </c>
      <c r="R26" s="83" t="str">
        <f t="shared" si="13"/>
        <v>A+J=</v>
      </c>
      <c r="S26" s="79">
        <f t="shared" si="14"/>
        <v>43543</v>
      </c>
      <c r="T26" s="84" t="str">
        <f t="shared" si="2"/>
        <v>-</v>
      </c>
      <c r="U26" s="4"/>
      <c r="V26" s="148">
        <f t="shared" si="15"/>
        <v>14</v>
      </c>
      <c r="W26" s="149">
        <v>44671</v>
      </c>
      <c r="X26" s="150">
        <f t="shared" si="31"/>
        <v>0</v>
      </c>
      <c r="Y26" s="152">
        <f t="shared" si="32"/>
        <v>21</v>
      </c>
      <c r="Z26" s="155">
        <f t="shared" si="33"/>
        <v>160.77000000000001</v>
      </c>
      <c r="AA26" s="155">
        <f t="shared" si="28"/>
        <v>56000</v>
      </c>
      <c r="AB26" s="156">
        <v>0.56000000000000005</v>
      </c>
      <c r="AC26" s="151">
        <f t="shared" si="34"/>
        <v>56160.77</v>
      </c>
      <c r="AD26" s="148">
        <f t="shared" si="19"/>
        <v>14</v>
      </c>
      <c r="AE26" s="154" t="s">
        <v>54</v>
      </c>
      <c r="AF26" s="149">
        <f t="shared" si="35"/>
        <v>44823</v>
      </c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</row>
    <row r="27" spans="1:173" ht="12.75" x14ac:dyDescent="0.15">
      <c r="A27" s="74">
        <f t="shared" si="4"/>
        <v>43508</v>
      </c>
      <c r="B27" s="75">
        <f t="shared" ca="1" si="20"/>
        <v>100421.839299</v>
      </c>
      <c r="C27" s="78">
        <f t="shared" si="5"/>
        <v>100000</v>
      </c>
      <c r="D27" s="77">
        <f ca="1">IF(A27&lt;$B$1,VLOOKUP(A27,[1]DI!$A$4:$B$15000,2),0)</f>
        <v>6.4000000000000001E-2</v>
      </c>
      <c r="E27" s="78">
        <f t="shared" ca="1" si="21"/>
        <v>1.0002462000000001</v>
      </c>
      <c r="F27" s="78">
        <f ca="1">(TRUNC(PRODUCT($E$12:$E26),16))</f>
        <v>1.0027115362577499</v>
      </c>
      <c r="G27" s="78">
        <f t="shared" si="22"/>
        <v>1</v>
      </c>
      <c r="H27" s="78">
        <f t="shared" ca="1" si="23"/>
        <v>1.00271154</v>
      </c>
      <c r="I27" s="77">
        <f t="shared" si="9"/>
        <v>3.5000000000000003E-2</v>
      </c>
      <c r="J27" s="79">
        <f t="shared" si="10"/>
        <v>43493</v>
      </c>
      <c r="K27" s="80">
        <f t="shared" si="24"/>
        <v>11</v>
      </c>
      <c r="L27" s="81">
        <f t="shared" si="11"/>
        <v>11</v>
      </c>
      <c r="M27" s="82">
        <f t="shared" si="25"/>
        <v>1.0015027780000001</v>
      </c>
      <c r="N27" s="82">
        <f t="shared" ca="1" si="1"/>
        <v>1.0042183929999999</v>
      </c>
      <c r="O27" s="81">
        <f t="shared" si="26"/>
        <v>0</v>
      </c>
      <c r="P27" s="78">
        <f t="shared" ca="1" si="27"/>
        <v>421.83929899999998</v>
      </c>
      <c r="Q27" s="76">
        <f t="shared" si="12"/>
        <v>0</v>
      </c>
      <c r="R27" s="83" t="str">
        <f t="shared" si="13"/>
        <v>A+J=</v>
      </c>
      <c r="S27" s="79">
        <f t="shared" si="14"/>
        <v>43543</v>
      </c>
      <c r="T27" s="84" t="str">
        <f t="shared" si="2"/>
        <v>-</v>
      </c>
      <c r="U27" s="4"/>
      <c r="V27" s="148">
        <f t="shared" si="15"/>
        <v>15</v>
      </c>
      <c r="W27" s="149">
        <f t="shared" si="3"/>
        <v>44823</v>
      </c>
      <c r="X27" s="150">
        <f t="shared" si="31"/>
        <v>-7500</v>
      </c>
      <c r="Y27" s="152">
        <f t="shared" si="32"/>
        <v>105</v>
      </c>
      <c r="Z27" s="155">
        <f t="shared" si="33"/>
        <v>0</v>
      </c>
      <c r="AA27" s="155">
        <f t="shared" si="28"/>
        <v>7500</v>
      </c>
      <c r="AB27" s="156">
        <v>7.4999999999999997E-2</v>
      </c>
      <c r="AC27" s="151">
        <f t="shared" si="34"/>
        <v>7500</v>
      </c>
      <c r="AD27" s="148">
        <f t="shared" si="19"/>
        <v>15</v>
      </c>
      <c r="AE27" s="154" t="s">
        <v>54</v>
      </c>
      <c r="AF27" s="149">
        <f t="shared" si="35"/>
        <v>44914</v>
      </c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</row>
    <row r="28" spans="1:173" ht="12.75" x14ac:dyDescent="0.15">
      <c r="A28" s="74">
        <f t="shared" si="4"/>
        <v>43509</v>
      </c>
      <c r="B28" s="75">
        <f t="shared" ca="1" si="20"/>
        <v>100460.275599</v>
      </c>
      <c r="C28" s="78">
        <f t="shared" si="5"/>
        <v>100000</v>
      </c>
      <c r="D28" s="77">
        <f ca="1">IF(A28&lt;$B$1,VLOOKUP(A28,[1]DI!$A$4:$B$15000,2),0)</f>
        <v>6.4000000000000001E-2</v>
      </c>
      <c r="E28" s="78">
        <f t="shared" ca="1" si="21"/>
        <v>1.0002462000000001</v>
      </c>
      <c r="F28" s="78">
        <f ca="1">(TRUNC(PRODUCT($E$12:$E27),16))</f>
        <v>1.00295840383798</v>
      </c>
      <c r="G28" s="78">
        <f t="shared" si="22"/>
        <v>1</v>
      </c>
      <c r="H28" s="78">
        <f t="shared" ca="1" si="23"/>
        <v>1.0029584</v>
      </c>
      <c r="I28" s="77">
        <f t="shared" si="9"/>
        <v>3.5000000000000003E-2</v>
      </c>
      <c r="J28" s="79">
        <f t="shared" si="10"/>
        <v>43493</v>
      </c>
      <c r="K28" s="80">
        <f t="shared" si="24"/>
        <v>12</v>
      </c>
      <c r="L28" s="81">
        <f t="shared" si="11"/>
        <v>12</v>
      </c>
      <c r="M28" s="82">
        <f t="shared" si="25"/>
        <v>1.0016395060000001</v>
      </c>
      <c r="N28" s="82">
        <f t="shared" ca="1" si="1"/>
        <v>1.0046027559999999</v>
      </c>
      <c r="O28" s="81">
        <f t="shared" si="26"/>
        <v>0</v>
      </c>
      <c r="P28" s="78">
        <f t="shared" ca="1" si="27"/>
        <v>460.275599</v>
      </c>
      <c r="Q28" s="76">
        <f t="shared" si="12"/>
        <v>0</v>
      </c>
      <c r="R28" s="83" t="str">
        <f t="shared" si="13"/>
        <v>A+J=</v>
      </c>
      <c r="S28" s="79">
        <f t="shared" si="14"/>
        <v>43543</v>
      </c>
      <c r="T28" s="84" t="str">
        <f t="shared" si="2"/>
        <v>-</v>
      </c>
      <c r="U28" s="4"/>
      <c r="V28" s="148">
        <f t="shared" si="15"/>
        <v>16</v>
      </c>
      <c r="W28" s="149">
        <f t="shared" si="3"/>
        <v>44914</v>
      </c>
      <c r="X28" s="150">
        <f t="shared" si="31"/>
        <v>-15250</v>
      </c>
      <c r="Y28" s="152">
        <f t="shared" si="32"/>
        <v>62</v>
      </c>
      <c r="Z28" s="155">
        <f t="shared" si="33"/>
        <v>-63.75</v>
      </c>
      <c r="AA28" s="155">
        <f t="shared" si="28"/>
        <v>7750</v>
      </c>
      <c r="AB28" s="156">
        <v>7.7499999999999999E-2</v>
      </c>
      <c r="AC28" s="151">
        <f t="shared" si="34"/>
        <v>7686.25</v>
      </c>
      <c r="AD28" s="148">
        <f t="shared" si="19"/>
        <v>16</v>
      </c>
      <c r="AE28" s="154" t="s">
        <v>54</v>
      </c>
      <c r="AF28" s="149">
        <f t="shared" si="35"/>
        <v>45005</v>
      </c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</row>
    <row r="29" spans="1:173" ht="12.75" x14ac:dyDescent="0.15">
      <c r="A29" s="74">
        <f t="shared" si="4"/>
        <v>43510</v>
      </c>
      <c r="B29" s="75">
        <f t="shared" ca="1" si="20"/>
        <v>100498.727499</v>
      </c>
      <c r="C29" s="78">
        <f t="shared" si="5"/>
        <v>100000</v>
      </c>
      <c r="D29" s="77">
        <f ca="1">IF(A29&lt;$B$1,VLOOKUP(A29,[1]DI!$A$4:$B$15000,2),0)</f>
        <v>6.4000000000000001E-2</v>
      </c>
      <c r="E29" s="78">
        <f t="shared" ca="1" si="21"/>
        <v>1.0002462000000001</v>
      </c>
      <c r="F29" s="78">
        <f ca="1">(TRUNC(PRODUCT($E$12:$E28),16))</f>
        <v>1.00320533219701</v>
      </c>
      <c r="G29" s="78">
        <f t="shared" si="22"/>
        <v>1</v>
      </c>
      <c r="H29" s="78">
        <f t="shared" ca="1" si="23"/>
        <v>1.0032053299999999</v>
      </c>
      <c r="I29" s="77">
        <f t="shared" si="9"/>
        <v>3.5000000000000003E-2</v>
      </c>
      <c r="J29" s="79">
        <f t="shared" si="10"/>
        <v>43493</v>
      </c>
      <c r="K29" s="80">
        <f t="shared" si="24"/>
        <v>13</v>
      </c>
      <c r="L29" s="81">
        <f t="shared" si="11"/>
        <v>13</v>
      </c>
      <c r="M29" s="82">
        <f t="shared" si="25"/>
        <v>1.001776252</v>
      </c>
      <c r="N29" s="82">
        <f t="shared" ca="1" si="1"/>
        <v>1.004987275</v>
      </c>
      <c r="O29" s="81">
        <f t="shared" si="26"/>
        <v>0</v>
      </c>
      <c r="P29" s="78">
        <f t="shared" ca="1" si="27"/>
        <v>498.72749900000002</v>
      </c>
      <c r="Q29" s="76">
        <f t="shared" si="12"/>
        <v>0</v>
      </c>
      <c r="R29" s="83" t="str">
        <f t="shared" si="13"/>
        <v>A+J=</v>
      </c>
      <c r="S29" s="79">
        <f t="shared" si="14"/>
        <v>43543</v>
      </c>
      <c r="T29" s="84" t="str">
        <f t="shared" si="2"/>
        <v>-</v>
      </c>
      <c r="U29" s="4"/>
      <c r="V29" s="148">
        <f t="shared" si="15"/>
        <v>17</v>
      </c>
      <c r="W29" s="149">
        <f t="shared" si="3"/>
        <v>45005</v>
      </c>
      <c r="X29" s="150">
        <f t="shared" si="31"/>
        <v>-23250</v>
      </c>
      <c r="Y29" s="152">
        <f t="shared" si="32"/>
        <v>63</v>
      </c>
      <c r="Z29" s="155">
        <f t="shared" si="33"/>
        <v>-131.72</v>
      </c>
      <c r="AA29" s="155">
        <f t="shared" si="28"/>
        <v>8000</v>
      </c>
      <c r="AB29" s="156">
        <v>0.08</v>
      </c>
      <c r="AC29" s="151">
        <f t="shared" si="34"/>
        <v>7868.28</v>
      </c>
      <c r="AD29" s="148">
        <f t="shared" si="19"/>
        <v>17</v>
      </c>
      <c r="AE29" s="154" t="s">
        <v>54</v>
      </c>
      <c r="AF29" s="149">
        <f t="shared" si="35"/>
        <v>45096</v>
      </c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</row>
    <row r="30" spans="1:173" ht="12.75" x14ac:dyDescent="0.15">
      <c r="A30" s="74">
        <f t="shared" si="4"/>
        <v>43511</v>
      </c>
      <c r="B30" s="75">
        <f t="shared" ca="1" si="20"/>
        <v>100537.1942</v>
      </c>
      <c r="C30" s="78">
        <f t="shared" si="5"/>
        <v>100000</v>
      </c>
      <c r="D30" s="77">
        <f ca="1">IF(A30&lt;$B$1,VLOOKUP(A30,[1]DI!$A$4:$B$15000,2),0)</f>
        <v>6.4000000000000001E-2</v>
      </c>
      <c r="E30" s="78">
        <f t="shared" ca="1" si="21"/>
        <v>1.0002462000000001</v>
      </c>
      <c r="F30" s="78">
        <f ca="1">(TRUNC(PRODUCT($E$12:$E29),16))</f>
        <v>1.0034523213497899</v>
      </c>
      <c r="G30" s="78">
        <f t="shared" si="22"/>
        <v>1</v>
      </c>
      <c r="H30" s="78">
        <f t="shared" ca="1" si="23"/>
        <v>1.0034523200000001</v>
      </c>
      <c r="I30" s="77">
        <f t="shared" si="9"/>
        <v>3.5000000000000003E-2</v>
      </c>
      <c r="J30" s="79">
        <f t="shared" si="10"/>
        <v>43493</v>
      </c>
      <c r="K30" s="80">
        <f t="shared" si="24"/>
        <v>14</v>
      </c>
      <c r="L30" s="81">
        <f t="shared" si="11"/>
        <v>14</v>
      </c>
      <c r="M30" s="82">
        <f t="shared" si="25"/>
        <v>1.001913018</v>
      </c>
      <c r="N30" s="82">
        <f t="shared" ca="1" si="1"/>
        <v>1.005371942</v>
      </c>
      <c r="O30" s="81">
        <f t="shared" si="26"/>
        <v>0</v>
      </c>
      <c r="P30" s="78">
        <f t="shared" ca="1" si="27"/>
        <v>537.19420000000002</v>
      </c>
      <c r="Q30" s="76">
        <f t="shared" si="12"/>
        <v>0</v>
      </c>
      <c r="R30" s="83" t="str">
        <f t="shared" si="13"/>
        <v>A+J=</v>
      </c>
      <c r="S30" s="79">
        <f t="shared" si="14"/>
        <v>43543</v>
      </c>
      <c r="T30" s="84" t="str">
        <f t="shared" si="2"/>
        <v>-</v>
      </c>
      <c r="U30" s="4"/>
      <c r="V30" s="148">
        <f t="shared" si="15"/>
        <v>18</v>
      </c>
      <c r="W30" s="149">
        <f t="shared" si="3"/>
        <v>45096</v>
      </c>
      <c r="X30" s="150">
        <f t="shared" si="31"/>
        <v>-31500</v>
      </c>
      <c r="Y30" s="152">
        <f t="shared" si="32"/>
        <v>61</v>
      </c>
      <c r="Z30" s="155">
        <f t="shared" si="33"/>
        <v>-194.42</v>
      </c>
      <c r="AA30" s="155">
        <f t="shared" si="28"/>
        <v>8250</v>
      </c>
      <c r="AB30" s="156">
        <v>8.2500000000000004E-2</v>
      </c>
      <c r="AC30" s="151">
        <f t="shared" si="34"/>
        <v>8055.58</v>
      </c>
      <c r="AD30" s="148">
        <f t="shared" si="19"/>
        <v>18</v>
      </c>
      <c r="AE30" s="154" t="s">
        <v>54</v>
      </c>
      <c r="AF30" s="149">
        <f t="shared" si="35"/>
        <v>45188</v>
      </c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</row>
    <row r="31" spans="1:173" ht="12.75" x14ac:dyDescent="0.15">
      <c r="A31" s="74">
        <f t="shared" si="4"/>
        <v>43512</v>
      </c>
      <c r="B31" s="75">
        <f t="shared" ca="1" si="20"/>
        <v>100575.675499</v>
      </c>
      <c r="C31" s="78">
        <f t="shared" si="5"/>
        <v>100000</v>
      </c>
      <c r="D31" s="77">
        <f ca="1">IF(A31&lt;$B$1,VLOOKUP(A31,[1]DI!$A$4:$B$15000,2),0)</f>
        <v>0</v>
      </c>
      <c r="E31" s="78">
        <f t="shared" ca="1" si="21"/>
        <v>1</v>
      </c>
      <c r="F31" s="78">
        <f ca="1">(TRUNC(PRODUCT($E$12:$E30),16))</f>
        <v>1.00369937131131</v>
      </c>
      <c r="G31" s="78">
        <f t="shared" si="22"/>
        <v>1</v>
      </c>
      <c r="H31" s="78">
        <f t="shared" ca="1" si="23"/>
        <v>1.0036993700000001</v>
      </c>
      <c r="I31" s="77">
        <f t="shared" si="9"/>
        <v>3.5000000000000003E-2</v>
      </c>
      <c r="J31" s="79">
        <f t="shared" si="10"/>
        <v>43493</v>
      </c>
      <c r="K31" s="80">
        <f t="shared" si="24"/>
        <v>14</v>
      </c>
      <c r="L31" s="81">
        <f t="shared" si="11"/>
        <v>15</v>
      </c>
      <c r="M31" s="82">
        <f t="shared" si="25"/>
        <v>1.0020498019999999</v>
      </c>
      <c r="N31" s="82">
        <f t="shared" ca="1" si="1"/>
        <v>1.0057567549999999</v>
      </c>
      <c r="O31" s="81">
        <f t="shared" si="26"/>
        <v>0</v>
      </c>
      <c r="P31" s="78">
        <f t="shared" ca="1" si="27"/>
        <v>575.67549899999995</v>
      </c>
      <c r="Q31" s="76">
        <f t="shared" si="12"/>
        <v>0</v>
      </c>
      <c r="R31" s="83" t="str">
        <f t="shared" si="13"/>
        <v>A+J=</v>
      </c>
      <c r="S31" s="79">
        <f t="shared" si="14"/>
        <v>43543</v>
      </c>
      <c r="T31" s="84" t="str">
        <f t="shared" si="2"/>
        <v>-</v>
      </c>
      <c r="U31" s="4"/>
      <c r="V31" s="148">
        <f t="shared" si="15"/>
        <v>19</v>
      </c>
      <c r="W31" s="149">
        <f t="shared" si="3"/>
        <v>45188</v>
      </c>
      <c r="X31" s="150">
        <f t="shared" si="31"/>
        <v>-40000</v>
      </c>
      <c r="Y31" s="152">
        <f t="shared" si="32"/>
        <v>65</v>
      </c>
      <c r="Z31" s="155">
        <f t="shared" si="33"/>
        <v>-280.76</v>
      </c>
      <c r="AA31" s="155">
        <f t="shared" si="28"/>
        <v>8500</v>
      </c>
      <c r="AB31" s="156">
        <v>8.5000000000000006E-2</v>
      </c>
      <c r="AC31" s="151">
        <f t="shared" si="34"/>
        <v>8219.24</v>
      </c>
      <c r="AD31" s="148">
        <f t="shared" si="19"/>
        <v>19</v>
      </c>
      <c r="AE31" s="154" t="s">
        <v>54</v>
      </c>
      <c r="AF31" s="149">
        <f t="shared" si="35"/>
        <v>45279</v>
      </c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</row>
    <row r="32" spans="1:173" ht="12.75" x14ac:dyDescent="0.15">
      <c r="A32" s="74">
        <f t="shared" si="4"/>
        <v>43513</v>
      </c>
      <c r="B32" s="75">
        <f t="shared" ca="1" si="20"/>
        <v>100575.675499</v>
      </c>
      <c r="C32" s="78">
        <f t="shared" si="5"/>
        <v>100000</v>
      </c>
      <c r="D32" s="77">
        <f ca="1">IF(A32&lt;$B$1,VLOOKUP(A32,[1]DI!$A$4:$B$15000,2),0)</f>
        <v>0</v>
      </c>
      <c r="E32" s="78">
        <f t="shared" ca="1" si="21"/>
        <v>1</v>
      </c>
      <c r="F32" s="78">
        <f ca="1">(TRUNC(PRODUCT($E$12:$E31),16))</f>
        <v>1.00369937131131</v>
      </c>
      <c r="G32" s="78">
        <f t="shared" si="22"/>
        <v>1</v>
      </c>
      <c r="H32" s="78">
        <f t="shared" ca="1" si="23"/>
        <v>1.0036993700000001</v>
      </c>
      <c r="I32" s="77">
        <f t="shared" si="9"/>
        <v>3.5000000000000003E-2</v>
      </c>
      <c r="J32" s="79">
        <f t="shared" si="10"/>
        <v>43493</v>
      </c>
      <c r="K32" s="80">
        <f t="shared" si="24"/>
        <v>14</v>
      </c>
      <c r="L32" s="81">
        <f t="shared" si="11"/>
        <v>15</v>
      </c>
      <c r="M32" s="82">
        <f t="shared" si="25"/>
        <v>1.0020498019999999</v>
      </c>
      <c r="N32" s="82">
        <f t="shared" ca="1" si="1"/>
        <v>1.0057567549999999</v>
      </c>
      <c r="O32" s="81">
        <f t="shared" si="26"/>
        <v>0</v>
      </c>
      <c r="P32" s="78">
        <f t="shared" ca="1" si="27"/>
        <v>575.67549899999995</v>
      </c>
      <c r="Q32" s="76">
        <f t="shared" si="12"/>
        <v>0</v>
      </c>
      <c r="R32" s="83" t="str">
        <f t="shared" si="13"/>
        <v>A+J=</v>
      </c>
      <c r="S32" s="79">
        <f t="shared" si="14"/>
        <v>43543</v>
      </c>
      <c r="T32" s="84" t="str">
        <f t="shared" si="2"/>
        <v>-</v>
      </c>
      <c r="U32" s="4"/>
      <c r="V32" s="148">
        <f t="shared" si="15"/>
        <v>20</v>
      </c>
      <c r="W32" s="149">
        <f t="shared" si="3"/>
        <v>45279</v>
      </c>
      <c r="X32" s="150">
        <f t="shared" si="31"/>
        <v>-48750</v>
      </c>
      <c r="Y32" s="152">
        <f t="shared" si="32"/>
        <v>62</v>
      </c>
      <c r="Z32" s="155">
        <f t="shared" si="33"/>
        <v>-339.99</v>
      </c>
      <c r="AA32" s="155">
        <f t="shared" si="28"/>
        <v>8750</v>
      </c>
      <c r="AB32" s="156">
        <v>8.7499999999999994E-2</v>
      </c>
      <c r="AC32" s="151">
        <f t="shared" si="34"/>
        <v>8410.01</v>
      </c>
      <c r="AD32" s="148">
        <f t="shared" si="19"/>
        <v>20</v>
      </c>
      <c r="AE32" s="154" t="s">
        <v>54</v>
      </c>
      <c r="AF32" s="149">
        <f t="shared" si="35"/>
        <v>0</v>
      </c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</row>
    <row r="33" spans="1:173" x14ac:dyDescent="0.15">
      <c r="A33" s="74">
        <f t="shared" si="4"/>
        <v>43514</v>
      </c>
      <c r="B33" s="75">
        <f t="shared" ca="1" si="20"/>
        <v>100575.675499</v>
      </c>
      <c r="C33" s="78">
        <f t="shared" si="5"/>
        <v>100000</v>
      </c>
      <c r="D33" s="77">
        <f ca="1">IF(A33&lt;$B$1,VLOOKUP(A33,[1]DI!$A$4:$B$15000,2),0)</f>
        <v>6.4000000000000001E-2</v>
      </c>
      <c r="E33" s="78">
        <f t="shared" ca="1" si="21"/>
        <v>1.0002462000000001</v>
      </c>
      <c r="F33" s="78">
        <f ca="1">(TRUNC(PRODUCT($E$12:$E32),16))</f>
        <v>1.00369937131131</v>
      </c>
      <c r="G33" s="78">
        <f t="shared" si="22"/>
        <v>1</v>
      </c>
      <c r="H33" s="78">
        <f t="shared" ca="1" si="23"/>
        <v>1.0036993700000001</v>
      </c>
      <c r="I33" s="77">
        <f t="shared" si="9"/>
        <v>3.5000000000000003E-2</v>
      </c>
      <c r="J33" s="79">
        <f t="shared" si="10"/>
        <v>43493</v>
      </c>
      <c r="K33" s="80">
        <f t="shared" si="24"/>
        <v>15</v>
      </c>
      <c r="L33" s="81">
        <f t="shared" si="11"/>
        <v>15</v>
      </c>
      <c r="M33" s="82">
        <f t="shared" si="25"/>
        <v>1.0020498019999999</v>
      </c>
      <c r="N33" s="82">
        <f t="shared" ca="1" si="1"/>
        <v>1.0057567549999999</v>
      </c>
      <c r="O33" s="81">
        <f t="shared" si="26"/>
        <v>0</v>
      </c>
      <c r="P33" s="78">
        <f t="shared" ca="1" si="27"/>
        <v>575.67549899999995</v>
      </c>
      <c r="Q33" s="76">
        <f t="shared" si="12"/>
        <v>0</v>
      </c>
      <c r="R33" s="83" t="str">
        <f t="shared" si="13"/>
        <v>A+J=</v>
      </c>
      <c r="S33" s="79">
        <f t="shared" si="14"/>
        <v>43543</v>
      </c>
      <c r="T33" s="84" t="str">
        <f t="shared" si="2"/>
        <v>-</v>
      </c>
      <c r="U33" s="4"/>
      <c r="V33" s="14"/>
      <c r="W33" s="14"/>
      <c r="X33" s="2"/>
      <c r="Y33" s="3"/>
      <c r="Z33" s="8"/>
      <c r="AA33" s="8"/>
      <c r="AB33" s="67"/>
      <c r="AC33" s="8"/>
      <c r="AD33" s="14"/>
      <c r="AE33" s="59"/>
      <c r="AF33" s="58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</row>
    <row r="34" spans="1:173" x14ac:dyDescent="0.15">
      <c r="A34" s="74">
        <f t="shared" si="4"/>
        <v>43515</v>
      </c>
      <c r="B34" s="75">
        <f t="shared" ca="1" si="20"/>
        <v>100614.171399</v>
      </c>
      <c r="C34" s="78">
        <f t="shared" si="5"/>
        <v>100000</v>
      </c>
      <c r="D34" s="77">
        <f ca="1">IF(A34&lt;$B$1,VLOOKUP(A34,[1]DI!$A$4:$B$15000,2),0)</f>
        <v>6.4000000000000001E-2</v>
      </c>
      <c r="E34" s="78">
        <f t="shared" ca="1" si="21"/>
        <v>1.0002462000000001</v>
      </c>
      <c r="F34" s="78">
        <f ca="1">(TRUNC(PRODUCT($E$12:$E33),16))</f>
        <v>1.00394648209653</v>
      </c>
      <c r="G34" s="78">
        <f t="shared" si="22"/>
        <v>1</v>
      </c>
      <c r="H34" s="78">
        <f t="shared" ca="1" si="23"/>
        <v>1.00394648</v>
      </c>
      <c r="I34" s="77">
        <f t="shared" si="9"/>
        <v>3.5000000000000003E-2</v>
      </c>
      <c r="J34" s="79">
        <f t="shared" si="10"/>
        <v>43493</v>
      </c>
      <c r="K34" s="80">
        <f t="shared" si="24"/>
        <v>16</v>
      </c>
      <c r="L34" s="81">
        <f t="shared" si="11"/>
        <v>16</v>
      </c>
      <c r="M34" s="82">
        <f t="shared" si="25"/>
        <v>1.0021866049999999</v>
      </c>
      <c r="N34" s="82">
        <f t="shared" ca="1" si="1"/>
        <v>1.006141714</v>
      </c>
      <c r="O34" s="81">
        <f t="shared" si="26"/>
        <v>0</v>
      </c>
      <c r="P34" s="78">
        <f t="shared" ca="1" si="27"/>
        <v>614.17139899999995</v>
      </c>
      <c r="Q34" s="76">
        <f t="shared" si="12"/>
        <v>0</v>
      </c>
      <c r="R34" s="83" t="str">
        <f t="shared" si="13"/>
        <v>A+J=</v>
      </c>
      <c r="S34" s="79">
        <f t="shared" si="14"/>
        <v>43543</v>
      </c>
      <c r="T34" s="84" t="str">
        <f t="shared" si="2"/>
        <v>-</v>
      </c>
      <c r="U34" s="4"/>
      <c r="V34" s="14"/>
      <c r="W34" s="14"/>
      <c r="X34" s="2"/>
      <c r="Y34" s="3"/>
      <c r="Z34" s="8"/>
      <c r="AA34" s="8"/>
      <c r="AB34" s="67"/>
      <c r="AC34" s="8"/>
      <c r="AD34" s="14"/>
      <c r="AE34" s="59"/>
      <c r="AF34" s="58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</row>
    <row r="35" spans="1:173" x14ac:dyDescent="0.15">
      <c r="A35" s="74">
        <f t="shared" si="4"/>
        <v>43516</v>
      </c>
      <c r="B35" s="75">
        <f t="shared" ca="1" si="20"/>
        <v>100652.68199899999</v>
      </c>
      <c r="C35" s="78">
        <f t="shared" si="5"/>
        <v>100000</v>
      </c>
      <c r="D35" s="77">
        <f ca="1">IF(A35&lt;$B$1,VLOOKUP(A35,[1]DI!$A$4:$B$15000,2),0)</f>
        <v>6.4000000000000001E-2</v>
      </c>
      <c r="E35" s="78">
        <f t="shared" ca="1" si="21"/>
        <v>1.0002462000000001</v>
      </c>
      <c r="F35" s="78">
        <f ca="1">(TRUNC(PRODUCT($E$12:$E34),16))</f>
        <v>1.0041936537204199</v>
      </c>
      <c r="G35" s="78">
        <f t="shared" si="22"/>
        <v>1</v>
      </c>
      <c r="H35" s="78">
        <f t="shared" ca="1" si="23"/>
        <v>1.0041936499999999</v>
      </c>
      <c r="I35" s="77">
        <f t="shared" si="9"/>
        <v>3.5000000000000003E-2</v>
      </c>
      <c r="J35" s="79">
        <f t="shared" si="10"/>
        <v>43493</v>
      </c>
      <c r="K35" s="80">
        <f t="shared" si="24"/>
        <v>17</v>
      </c>
      <c r="L35" s="81">
        <f t="shared" si="11"/>
        <v>17</v>
      </c>
      <c r="M35" s="82">
        <f t="shared" si="25"/>
        <v>1.002323426</v>
      </c>
      <c r="N35" s="82">
        <f t="shared" ca="1" si="1"/>
        <v>1.0065268199999999</v>
      </c>
      <c r="O35" s="81">
        <f t="shared" si="26"/>
        <v>0</v>
      </c>
      <c r="P35" s="78">
        <f t="shared" ca="1" si="27"/>
        <v>652.68199900000002</v>
      </c>
      <c r="Q35" s="76">
        <f t="shared" si="12"/>
        <v>0</v>
      </c>
      <c r="R35" s="83" t="str">
        <f t="shared" si="13"/>
        <v>A+J=</v>
      </c>
      <c r="S35" s="79">
        <f t="shared" si="14"/>
        <v>43543</v>
      </c>
      <c r="T35" s="84" t="str">
        <f t="shared" si="2"/>
        <v>-</v>
      </c>
      <c r="U35" s="4"/>
      <c r="V35" s="14"/>
      <c r="W35" s="14"/>
      <c r="X35" s="2"/>
      <c r="Y35" s="3"/>
      <c r="Z35" s="8"/>
      <c r="AA35" s="8"/>
      <c r="AB35" s="67"/>
      <c r="AC35" s="8"/>
      <c r="AD35" s="14"/>
      <c r="AE35" s="59"/>
      <c r="AF35" s="58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</row>
    <row r="36" spans="1:173" x14ac:dyDescent="0.15">
      <c r="A36" s="74">
        <f t="shared" si="4"/>
        <v>43517</v>
      </c>
      <c r="B36" s="75">
        <f t="shared" ca="1" si="20"/>
        <v>100691.208199</v>
      </c>
      <c r="C36" s="78">
        <f t="shared" si="5"/>
        <v>100000</v>
      </c>
      <c r="D36" s="77">
        <f ca="1">IF(A36&lt;$B$1,VLOOKUP(A36,[1]DI!$A$4:$B$15000,2),0)</f>
        <v>6.4000000000000001E-2</v>
      </c>
      <c r="E36" s="78">
        <f t="shared" ca="1" si="21"/>
        <v>1.0002462000000001</v>
      </c>
      <c r="F36" s="78">
        <f ca="1">(TRUNC(PRODUCT($E$12:$E35),16))</f>
        <v>1.0044408861979599</v>
      </c>
      <c r="G36" s="78">
        <f t="shared" si="22"/>
        <v>1</v>
      </c>
      <c r="H36" s="78">
        <f t="shared" ca="1" si="23"/>
        <v>1.0044408899999999</v>
      </c>
      <c r="I36" s="77">
        <f t="shared" si="9"/>
        <v>3.5000000000000003E-2</v>
      </c>
      <c r="J36" s="79">
        <f t="shared" si="10"/>
        <v>43493</v>
      </c>
      <c r="K36" s="80">
        <f t="shared" si="24"/>
        <v>18</v>
      </c>
      <c r="L36" s="81">
        <f t="shared" si="11"/>
        <v>18</v>
      </c>
      <c r="M36" s="82">
        <f t="shared" si="25"/>
        <v>1.0024602659999999</v>
      </c>
      <c r="N36" s="82">
        <f t="shared" ca="1" si="1"/>
        <v>1.0069120819999999</v>
      </c>
      <c r="O36" s="81">
        <f t="shared" si="26"/>
        <v>0</v>
      </c>
      <c r="P36" s="78">
        <f t="shared" ca="1" si="27"/>
        <v>691.20819900000004</v>
      </c>
      <c r="Q36" s="76">
        <f t="shared" si="12"/>
        <v>0</v>
      </c>
      <c r="R36" s="83" t="str">
        <f t="shared" si="13"/>
        <v>A+J=</v>
      </c>
      <c r="S36" s="79">
        <f t="shared" si="14"/>
        <v>43543</v>
      </c>
      <c r="T36" s="84" t="str">
        <f t="shared" si="2"/>
        <v>-</v>
      </c>
      <c r="U36" s="4"/>
      <c r="V36" s="14"/>
      <c r="W36" s="14"/>
      <c r="X36" s="2"/>
      <c r="Y36" s="3"/>
      <c r="Z36" s="8"/>
      <c r="AA36" s="8"/>
      <c r="AB36" s="67"/>
      <c r="AC36" s="8"/>
      <c r="AD36" s="14"/>
      <c r="AE36" s="59"/>
      <c r="AF36" s="58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</row>
    <row r="37" spans="1:173" x14ac:dyDescent="0.15">
      <c r="A37" s="74">
        <f t="shared" si="4"/>
        <v>43518</v>
      </c>
      <c r="B37" s="75">
        <f t="shared" ca="1" si="20"/>
        <v>100729.748099</v>
      </c>
      <c r="C37" s="78">
        <f t="shared" si="5"/>
        <v>100000</v>
      </c>
      <c r="D37" s="77">
        <f ca="1">IF(A37&lt;$B$1,VLOOKUP(A37,[1]DI!$A$4:$B$15000,2),0)</f>
        <v>6.4000000000000001E-2</v>
      </c>
      <c r="E37" s="78">
        <f t="shared" ca="1" si="21"/>
        <v>1.0002462000000001</v>
      </c>
      <c r="F37" s="78">
        <f ca="1">(TRUNC(PRODUCT($E$12:$E36),16))</f>
        <v>1.00468817954415</v>
      </c>
      <c r="G37" s="78">
        <f t="shared" si="22"/>
        <v>1</v>
      </c>
      <c r="H37" s="78">
        <f t="shared" ca="1" si="23"/>
        <v>1.00468818</v>
      </c>
      <c r="I37" s="77">
        <f t="shared" si="9"/>
        <v>3.5000000000000003E-2</v>
      </c>
      <c r="J37" s="79">
        <f t="shared" si="10"/>
        <v>43493</v>
      </c>
      <c r="K37" s="80">
        <f t="shared" si="24"/>
        <v>19</v>
      </c>
      <c r="L37" s="81">
        <f t="shared" si="11"/>
        <v>19</v>
      </c>
      <c r="M37" s="82">
        <f t="shared" si="25"/>
        <v>1.0025971250000001</v>
      </c>
      <c r="N37" s="82">
        <f t="shared" ca="1" si="1"/>
        <v>1.0072974809999999</v>
      </c>
      <c r="O37" s="81">
        <f t="shared" si="26"/>
        <v>0</v>
      </c>
      <c r="P37" s="78">
        <f t="shared" ca="1" si="27"/>
        <v>729.74809900000002</v>
      </c>
      <c r="Q37" s="76">
        <f t="shared" si="12"/>
        <v>0</v>
      </c>
      <c r="R37" s="83" t="str">
        <f t="shared" si="13"/>
        <v>A+J=</v>
      </c>
      <c r="S37" s="79">
        <f t="shared" si="14"/>
        <v>43543</v>
      </c>
      <c r="T37" s="84" t="str">
        <f t="shared" si="2"/>
        <v>-</v>
      </c>
      <c r="U37" s="4"/>
      <c r="V37" s="14"/>
      <c r="W37" s="14"/>
      <c r="X37" s="2"/>
      <c r="Y37" s="3"/>
      <c r="Z37" s="8"/>
      <c r="AA37" s="8"/>
      <c r="AB37" s="67"/>
      <c r="AC37" s="8"/>
      <c r="AD37" s="14"/>
      <c r="AE37" s="59"/>
      <c r="AF37" s="58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</row>
    <row r="38" spans="1:173" x14ac:dyDescent="0.15">
      <c r="A38" s="74">
        <f t="shared" si="4"/>
        <v>43519</v>
      </c>
      <c r="B38" s="75">
        <f t="shared" ca="1" si="20"/>
        <v>100768.30269900001</v>
      </c>
      <c r="C38" s="78">
        <f t="shared" si="5"/>
        <v>100000</v>
      </c>
      <c r="D38" s="77">
        <f ca="1">IF(A38&lt;$B$1,VLOOKUP(A38,[1]DI!$A$4:$B$15000,2),0)</f>
        <v>0</v>
      </c>
      <c r="E38" s="78">
        <f t="shared" ca="1" si="21"/>
        <v>1</v>
      </c>
      <c r="F38" s="78">
        <f ca="1">(TRUNC(PRODUCT($E$12:$E37),16))</f>
        <v>1.0049355337739501</v>
      </c>
      <c r="G38" s="78">
        <f t="shared" si="22"/>
        <v>1</v>
      </c>
      <c r="H38" s="78">
        <f t="shared" ca="1" si="23"/>
        <v>1.00493553</v>
      </c>
      <c r="I38" s="77">
        <f t="shared" si="9"/>
        <v>3.5000000000000003E-2</v>
      </c>
      <c r="J38" s="79">
        <f t="shared" si="10"/>
        <v>43493</v>
      </c>
      <c r="K38" s="80">
        <f t="shared" si="24"/>
        <v>19</v>
      </c>
      <c r="L38" s="81">
        <f t="shared" si="11"/>
        <v>20</v>
      </c>
      <c r="M38" s="82">
        <f t="shared" si="25"/>
        <v>1.002734003</v>
      </c>
      <c r="N38" s="82">
        <f t="shared" ca="1" si="1"/>
        <v>1.0076830269999999</v>
      </c>
      <c r="O38" s="81">
        <f t="shared" si="26"/>
        <v>0</v>
      </c>
      <c r="P38" s="78">
        <f t="shared" ca="1" si="27"/>
        <v>768.30269899999996</v>
      </c>
      <c r="Q38" s="76">
        <f t="shared" si="12"/>
        <v>0</v>
      </c>
      <c r="R38" s="83" t="str">
        <f t="shared" si="13"/>
        <v>A+J=</v>
      </c>
      <c r="S38" s="79">
        <f t="shared" si="14"/>
        <v>43543</v>
      </c>
      <c r="T38" s="84" t="str">
        <f t="shared" si="2"/>
        <v>-</v>
      </c>
      <c r="U38" s="4"/>
      <c r="V38" s="14"/>
      <c r="W38" s="14"/>
      <c r="X38" s="2"/>
      <c r="Y38" s="3"/>
      <c r="Z38" s="8"/>
      <c r="AA38" s="8"/>
      <c r="AB38" s="67"/>
      <c r="AC38" s="8"/>
      <c r="AD38" s="14"/>
      <c r="AE38" s="59"/>
      <c r="AF38" s="58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</row>
    <row r="39" spans="1:173" x14ac:dyDescent="0.15">
      <c r="A39" s="74">
        <f t="shared" si="4"/>
        <v>43520</v>
      </c>
      <c r="B39" s="75">
        <f t="shared" ca="1" si="20"/>
        <v>100768.30269900001</v>
      </c>
      <c r="C39" s="78">
        <f t="shared" si="5"/>
        <v>100000</v>
      </c>
      <c r="D39" s="77">
        <f ca="1">IF(A39&lt;$B$1,VLOOKUP(A39,[1]DI!$A$4:$B$15000,2),0)</f>
        <v>0</v>
      </c>
      <c r="E39" s="78">
        <f t="shared" ca="1" si="21"/>
        <v>1</v>
      </c>
      <c r="F39" s="78">
        <f ca="1">(TRUNC(PRODUCT($E$12:$E38),16))</f>
        <v>1.0049355337739501</v>
      </c>
      <c r="G39" s="78">
        <f t="shared" si="22"/>
        <v>1</v>
      </c>
      <c r="H39" s="78">
        <f t="shared" ca="1" si="23"/>
        <v>1.00493553</v>
      </c>
      <c r="I39" s="77">
        <f t="shared" si="9"/>
        <v>3.5000000000000003E-2</v>
      </c>
      <c r="J39" s="79">
        <f t="shared" si="10"/>
        <v>43493</v>
      </c>
      <c r="K39" s="80">
        <f t="shared" si="24"/>
        <v>19</v>
      </c>
      <c r="L39" s="81">
        <f t="shared" si="11"/>
        <v>20</v>
      </c>
      <c r="M39" s="82">
        <f t="shared" si="25"/>
        <v>1.002734003</v>
      </c>
      <c r="N39" s="82">
        <f t="shared" ca="1" si="1"/>
        <v>1.0076830269999999</v>
      </c>
      <c r="O39" s="81">
        <f t="shared" si="26"/>
        <v>0</v>
      </c>
      <c r="P39" s="78">
        <f t="shared" ca="1" si="27"/>
        <v>768.30269899999996</v>
      </c>
      <c r="Q39" s="76">
        <f t="shared" si="12"/>
        <v>0</v>
      </c>
      <c r="R39" s="83" t="str">
        <f t="shared" si="13"/>
        <v>A+J=</v>
      </c>
      <c r="S39" s="79">
        <f t="shared" si="14"/>
        <v>43543</v>
      </c>
      <c r="T39" s="84" t="str">
        <f t="shared" si="2"/>
        <v>-</v>
      </c>
      <c r="U39" s="4"/>
      <c r="V39" s="14"/>
      <c r="W39" s="14"/>
      <c r="X39" s="2"/>
      <c r="Y39" s="3"/>
      <c r="Z39" s="8"/>
      <c r="AA39" s="8"/>
      <c r="AB39" s="67"/>
      <c r="AC39" s="8"/>
      <c r="AD39" s="14"/>
      <c r="AE39" s="59"/>
      <c r="AF39" s="58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</row>
    <row r="40" spans="1:173" x14ac:dyDescent="0.15">
      <c r="A40" s="74">
        <f t="shared" si="4"/>
        <v>43521</v>
      </c>
      <c r="B40" s="75">
        <f t="shared" ca="1" si="20"/>
        <v>100768.30269900001</v>
      </c>
      <c r="C40" s="78">
        <f t="shared" si="5"/>
        <v>100000</v>
      </c>
      <c r="D40" s="77">
        <f ca="1">IF(A40&lt;$B$1,VLOOKUP(A40,[1]DI!$A$4:$B$15000,2),0)</f>
        <v>6.4000000000000001E-2</v>
      </c>
      <c r="E40" s="78">
        <f t="shared" ca="1" si="21"/>
        <v>1.0002462000000001</v>
      </c>
      <c r="F40" s="78">
        <f ca="1">(TRUNC(PRODUCT($E$12:$E39),16))</f>
        <v>1.0049355337739501</v>
      </c>
      <c r="G40" s="78">
        <f t="shared" si="22"/>
        <v>1</v>
      </c>
      <c r="H40" s="78">
        <f t="shared" ca="1" si="23"/>
        <v>1.00493553</v>
      </c>
      <c r="I40" s="77">
        <f t="shared" si="9"/>
        <v>3.5000000000000003E-2</v>
      </c>
      <c r="J40" s="79">
        <f t="shared" si="10"/>
        <v>43493</v>
      </c>
      <c r="K40" s="80">
        <f t="shared" si="24"/>
        <v>20</v>
      </c>
      <c r="L40" s="81">
        <f t="shared" si="11"/>
        <v>20</v>
      </c>
      <c r="M40" s="82">
        <f t="shared" si="25"/>
        <v>1.002734003</v>
      </c>
      <c r="N40" s="82">
        <f t="shared" ca="1" si="1"/>
        <v>1.0076830269999999</v>
      </c>
      <c r="O40" s="81">
        <f t="shared" si="26"/>
        <v>0</v>
      </c>
      <c r="P40" s="78">
        <f t="shared" ca="1" si="27"/>
        <v>768.30269899999996</v>
      </c>
      <c r="Q40" s="76">
        <f t="shared" si="12"/>
        <v>0</v>
      </c>
      <c r="R40" s="83" t="str">
        <f t="shared" si="13"/>
        <v>A+J=</v>
      </c>
      <c r="S40" s="79">
        <f t="shared" si="14"/>
        <v>43543</v>
      </c>
      <c r="T40" s="84" t="str">
        <f t="shared" si="2"/>
        <v>-</v>
      </c>
      <c r="U40" s="4"/>
      <c r="V40" s="14"/>
      <c r="W40" s="58"/>
      <c r="X40" s="2"/>
      <c r="Y40" s="3"/>
      <c r="Z40" s="8"/>
      <c r="AA40" s="8"/>
      <c r="AB40" s="67"/>
      <c r="AC40" s="8"/>
      <c r="AD40" s="14"/>
      <c r="AE40" s="59"/>
      <c r="AF40" s="58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</row>
    <row r="41" spans="1:173" x14ac:dyDescent="0.15">
      <c r="A41" s="74">
        <f t="shared" si="4"/>
        <v>43522</v>
      </c>
      <c r="B41" s="75">
        <f t="shared" ca="1" si="20"/>
        <v>100806.8729</v>
      </c>
      <c r="C41" s="78">
        <f t="shared" si="5"/>
        <v>100000</v>
      </c>
      <c r="D41" s="77">
        <f ca="1">IF(A41&lt;$B$1,VLOOKUP(A41,[1]DI!$A$4:$B$15000,2),0)</f>
        <v>6.4000000000000001E-2</v>
      </c>
      <c r="E41" s="78">
        <f t="shared" ca="1" si="21"/>
        <v>1.0002462000000001</v>
      </c>
      <c r="F41" s="78">
        <f ca="1">(TRUNC(PRODUCT($E$12:$E40),16))</f>
        <v>1.00518294890237</v>
      </c>
      <c r="G41" s="78">
        <f t="shared" si="22"/>
        <v>1</v>
      </c>
      <c r="H41" s="78">
        <f t="shared" ca="1" si="23"/>
        <v>1.00518295</v>
      </c>
      <c r="I41" s="77">
        <f t="shared" si="9"/>
        <v>3.5000000000000003E-2</v>
      </c>
      <c r="J41" s="79">
        <f t="shared" si="10"/>
        <v>43493</v>
      </c>
      <c r="K41" s="80">
        <f t="shared" si="24"/>
        <v>21</v>
      </c>
      <c r="L41" s="81">
        <f t="shared" si="11"/>
        <v>21</v>
      </c>
      <c r="M41" s="82">
        <f t="shared" si="25"/>
        <v>1.0028708989999999</v>
      </c>
      <c r="N41" s="82">
        <f t="shared" ca="1" si="1"/>
        <v>1.0080687290000001</v>
      </c>
      <c r="O41" s="81">
        <f t="shared" si="26"/>
        <v>0</v>
      </c>
      <c r="P41" s="78">
        <f t="shared" ca="1" si="27"/>
        <v>806.87289999999996</v>
      </c>
      <c r="Q41" s="76">
        <f t="shared" si="12"/>
        <v>0</v>
      </c>
      <c r="R41" s="83" t="str">
        <f t="shared" si="13"/>
        <v>A+J=</v>
      </c>
      <c r="S41" s="79">
        <f t="shared" si="14"/>
        <v>43543</v>
      </c>
      <c r="T41" s="84" t="str">
        <f t="shared" si="2"/>
        <v>-</v>
      </c>
      <c r="U41" s="4"/>
      <c r="V41" s="14"/>
      <c r="W41" s="58"/>
      <c r="X41" s="2"/>
      <c r="Y41" s="3"/>
      <c r="Z41" s="8"/>
      <c r="AA41" s="8"/>
      <c r="AB41" s="67"/>
      <c r="AC41" s="8"/>
      <c r="AD41" s="14"/>
      <c r="AE41" s="59"/>
      <c r="AF41" s="58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</row>
    <row r="42" spans="1:173" x14ac:dyDescent="0.15">
      <c r="A42" s="74">
        <f t="shared" si="4"/>
        <v>43523</v>
      </c>
      <c r="B42" s="75">
        <f t="shared" ca="1" si="20"/>
        <v>100845.4568</v>
      </c>
      <c r="C42" s="78">
        <f t="shared" si="5"/>
        <v>100000</v>
      </c>
      <c r="D42" s="77">
        <f ca="1">IF(A42&lt;$B$1,VLOOKUP(A42,[1]DI!$A$4:$B$15000,2),0)</f>
        <v>6.4000000000000001E-2</v>
      </c>
      <c r="E42" s="78">
        <f t="shared" ca="1" si="21"/>
        <v>1.0002462000000001</v>
      </c>
      <c r="F42" s="78">
        <f ca="1">(TRUNC(PRODUCT($E$12:$E41),16))</f>
        <v>1.0054304249443899</v>
      </c>
      <c r="G42" s="78">
        <f t="shared" si="22"/>
        <v>1</v>
      </c>
      <c r="H42" s="78">
        <f t="shared" ca="1" si="23"/>
        <v>1.0054304199999999</v>
      </c>
      <c r="I42" s="77">
        <f t="shared" si="9"/>
        <v>3.5000000000000003E-2</v>
      </c>
      <c r="J42" s="79">
        <f t="shared" si="10"/>
        <v>43493</v>
      </c>
      <c r="K42" s="80">
        <f t="shared" si="24"/>
        <v>22</v>
      </c>
      <c r="L42" s="81">
        <f t="shared" si="11"/>
        <v>22</v>
      </c>
      <c r="M42" s="82">
        <f t="shared" si="25"/>
        <v>1.0030078140000001</v>
      </c>
      <c r="N42" s="82">
        <f t="shared" ca="1" si="1"/>
        <v>1.0084545680000001</v>
      </c>
      <c r="O42" s="81">
        <f t="shared" si="26"/>
        <v>0</v>
      </c>
      <c r="P42" s="78">
        <f t="shared" ca="1" si="27"/>
        <v>845.45680000000004</v>
      </c>
      <c r="Q42" s="76">
        <f t="shared" si="12"/>
        <v>0</v>
      </c>
      <c r="R42" s="83" t="str">
        <f t="shared" si="13"/>
        <v>A+J=</v>
      </c>
      <c r="S42" s="79">
        <f t="shared" si="14"/>
        <v>43543</v>
      </c>
      <c r="T42" s="84" t="str">
        <f t="shared" si="2"/>
        <v>-</v>
      </c>
      <c r="U42" s="4"/>
      <c r="V42" s="14"/>
      <c r="W42" s="58"/>
      <c r="X42" s="2"/>
      <c r="Y42" s="3"/>
      <c r="Z42" s="8"/>
      <c r="AA42" s="8"/>
      <c r="AB42" s="67"/>
      <c r="AC42" s="8"/>
      <c r="AD42" s="14"/>
      <c r="AE42" s="59"/>
      <c r="AF42" s="58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</row>
    <row r="43" spans="1:173" x14ac:dyDescent="0.15">
      <c r="A43" s="74">
        <f t="shared" si="4"/>
        <v>43524</v>
      </c>
      <c r="B43" s="75">
        <f t="shared" ca="1" si="20"/>
        <v>100884.056299</v>
      </c>
      <c r="C43" s="78">
        <f t="shared" si="5"/>
        <v>100000</v>
      </c>
      <c r="D43" s="77">
        <f ca="1">IF(A43&lt;$B$1,VLOOKUP(A43,[1]DI!$A$4:$B$15000,2),0)</f>
        <v>6.4000000000000001E-2</v>
      </c>
      <c r="E43" s="78">
        <f t="shared" ca="1" si="21"/>
        <v>1.0002462000000001</v>
      </c>
      <c r="F43" s="78">
        <f ca="1">(TRUNC(PRODUCT($E$12:$E42),16))</f>
        <v>1.00567796191501</v>
      </c>
      <c r="G43" s="78">
        <f t="shared" si="22"/>
        <v>1</v>
      </c>
      <c r="H43" s="78">
        <f t="shared" ca="1" si="23"/>
        <v>1.0056779600000001</v>
      </c>
      <c r="I43" s="77">
        <f t="shared" si="9"/>
        <v>3.5000000000000003E-2</v>
      </c>
      <c r="J43" s="79">
        <f t="shared" si="10"/>
        <v>43493</v>
      </c>
      <c r="K43" s="80">
        <f t="shared" si="24"/>
        <v>23</v>
      </c>
      <c r="L43" s="81">
        <f t="shared" si="11"/>
        <v>23</v>
      </c>
      <c r="M43" s="82">
        <f t="shared" si="25"/>
        <v>1.0031447469999999</v>
      </c>
      <c r="N43" s="82">
        <f t="shared" ca="1" si="1"/>
        <v>1.0088405629999999</v>
      </c>
      <c r="O43" s="81">
        <f t="shared" si="26"/>
        <v>0</v>
      </c>
      <c r="P43" s="78">
        <f t="shared" ca="1" si="27"/>
        <v>884.05629899999997</v>
      </c>
      <c r="Q43" s="76">
        <f t="shared" si="12"/>
        <v>0</v>
      </c>
      <c r="R43" s="83" t="str">
        <f t="shared" si="13"/>
        <v>A+J=</v>
      </c>
      <c r="S43" s="79">
        <f t="shared" si="14"/>
        <v>43543</v>
      </c>
      <c r="T43" s="84" t="str">
        <f t="shared" si="2"/>
        <v>-</v>
      </c>
      <c r="U43" s="4"/>
      <c r="V43" s="14"/>
      <c r="W43" s="58"/>
      <c r="X43" s="2"/>
      <c r="Y43" s="3"/>
      <c r="Z43" s="8"/>
      <c r="AA43" s="8"/>
      <c r="AB43" s="67"/>
      <c r="AC43" s="8"/>
      <c r="AD43" s="14"/>
      <c r="AE43" s="59"/>
      <c r="AF43" s="58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  <c r="BS43" s="3"/>
      <c r="BT43" s="3"/>
      <c r="BU43" s="3"/>
      <c r="BV43" s="3"/>
      <c r="BW43" s="3"/>
      <c r="BX43" s="3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  <c r="DH43" s="3"/>
      <c r="DI43" s="3"/>
      <c r="DJ43" s="3"/>
      <c r="DK43" s="3"/>
      <c r="DL43" s="3"/>
      <c r="DM43" s="3"/>
      <c r="DN43" s="3"/>
      <c r="DO43" s="3"/>
      <c r="DP43" s="3"/>
      <c r="DQ43" s="3"/>
      <c r="DR43" s="3"/>
      <c r="DS43" s="3"/>
      <c r="DT43" s="3"/>
      <c r="DU43" s="3"/>
      <c r="DV43" s="3"/>
      <c r="DW43" s="3"/>
      <c r="DX43" s="3"/>
      <c r="DY43" s="3"/>
      <c r="DZ43" s="3"/>
      <c r="EA43" s="3"/>
      <c r="EB43" s="3"/>
      <c r="EC43" s="3"/>
      <c r="ED43" s="3"/>
      <c r="EE43" s="3"/>
      <c r="EF43" s="3"/>
      <c r="EG43" s="3"/>
      <c r="EH43" s="3"/>
      <c r="EI43" s="3"/>
      <c r="EJ43" s="3"/>
      <c r="EK43" s="3"/>
      <c r="EL43" s="3"/>
      <c r="EM43" s="3"/>
      <c r="EN43" s="3"/>
      <c r="EO43" s="3"/>
      <c r="EP43" s="3"/>
      <c r="EQ43" s="3"/>
      <c r="ER43" s="3"/>
      <c r="ES43" s="3"/>
      <c r="ET43" s="3"/>
      <c r="EU43" s="3"/>
      <c r="EV43" s="3"/>
      <c r="EW43" s="3"/>
      <c r="EX43" s="3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</row>
    <row r="44" spans="1:173" x14ac:dyDescent="0.15">
      <c r="A44" s="74">
        <f t="shared" si="4"/>
        <v>43525</v>
      </c>
      <c r="B44" s="75">
        <f t="shared" ca="1" si="20"/>
        <v>100922.670499</v>
      </c>
      <c r="C44" s="78">
        <f t="shared" si="5"/>
        <v>100000</v>
      </c>
      <c r="D44" s="77">
        <f ca="1">IF(A44&lt;$B$1,VLOOKUP(A44,[1]DI!$A$4:$B$15000,2),0)</f>
        <v>6.4000000000000001E-2</v>
      </c>
      <c r="E44" s="78">
        <f t="shared" ca="1" si="21"/>
        <v>1.0002462000000001</v>
      </c>
      <c r="F44" s="78">
        <f ca="1">(TRUNC(PRODUCT($E$12:$E43),16))</f>
        <v>1.00592555982923</v>
      </c>
      <c r="G44" s="78">
        <f t="shared" si="22"/>
        <v>1</v>
      </c>
      <c r="H44" s="78">
        <f t="shared" ca="1" si="23"/>
        <v>1.0059255600000001</v>
      </c>
      <c r="I44" s="77">
        <f t="shared" si="9"/>
        <v>3.5000000000000003E-2</v>
      </c>
      <c r="J44" s="79">
        <f t="shared" si="10"/>
        <v>43493</v>
      </c>
      <c r="K44" s="80">
        <f t="shared" si="24"/>
        <v>24</v>
      </c>
      <c r="L44" s="81">
        <f t="shared" si="11"/>
        <v>24</v>
      </c>
      <c r="M44" s="82">
        <f t="shared" si="25"/>
        <v>1.003281699</v>
      </c>
      <c r="N44" s="82">
        <f t="shared" ca="1" si="1"/>
        <v>1.0092267049999999</v>
      </c>
      <c r="O44" s="81">
        <f t="shared" si="26"/>
        <v>0</v>
      </c>
      <c r="P44" s="78">
        <f t="shared" ca="1" si="27"/>
        <v>922.67049899999995</v>
      </c>
      <c r="Q44" s="76">
        <f t="shared" si="12"/>
        <v>0</v>
      </c>
      <c r="R44" s="83" t="str">
        <f t="shared" si="13"/>
        <v>A+J=</v>
      </c>
      <c r="S44" s="79">
        <f t="shared" si="14"/>
        <v>43543</v>
      </c>
      <c r="T44" s="84" t="str">
        <f t="shared" si="2"/>
        <v>-</v>
      </c>
      <c r="U44" s="4"/>
      <c r="V44" s="14"/>
      <c r="W44" s="58"/>
      <c r="X44" s="2"/>
      <c r="Y44" s="3"/>
      <c r="Z44" s="8"/>
      <c r="AA44" s="2"/>
      <c r="AB44" s="8"/>
      <c r="AC44" s="8"/>
      <c r="AD44" s="14"/>
      <c r="AE44" s="59"/>
      <c r="AF44" s="58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  <c r="BS44" s="3"/>
      <c r="BT44" s="3"/>
      <c r="BU44" s="3"/>
      <c r="BV44" s="3"/>
      <c r="BW44" s="3"/>
      <c r="BX44" s="3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  <c r="DH44" s="3"/>
      <c r="DI44" s="3"/>
      <c r="DJ44" s="3"/>
      <c r="DK44" s="3"/>
      <c r="DL44" s="3"/>
      <c r="DM44" s="3"/>
      <c r="DN44" s="3"/>
      <c r="DO44" s="3"/>
      <c r="DP44" s="3"/>
      <c r="DQ44" s="3"/>
      <c r="DR44" s="3"/>
      <c r="DS44" s="3"/>
      <c r="DT44" s="3"/>
      <c r="DU44" s="3"/>
      <c r="DV44" s="3"/>
      <c r="DW44" s="3"/>
      <c r="DX44" s="3"/>
      <c r="DY44" s="3"/>
      <c r="DZ44" s="3"/>
      <c r="EA44" s="3"/>
      <c r="EB44" s="3"/>
      <c r="EC44" s="3"/>
      <c r="ED44" s="3"/>
      <c r="EE44" s="3"/>
      <c r="EF44" s="3"/>
      <c r="EG44" s="3"/>
      <c r="EH44" s="3"/>
      <c r="EI44" s="3"/>
      <c r="EJ44" s="3"/>
      <c r="EK44" s="3"/>
      <c r="EL44" s="3"/>
      <c r="EM44" s="3"/>
      <c r="EN44" s="3"/>
      <c r="EO44" s="3"/>
      <c r="EP44" s="3"/>
      <c r="EQ44" s="3"/>
      <c r="ER44" s="3"/>
      <c r="ES44" s="3"/>
      <c r="ET44" s="3"/>
      <c r="EU44" s="3"/>
      <c r="EV44" s="3"/>
      <c r="EW44" s="3"/>
      <c r="EX44" s="3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</row>
    <row r="45" spans="1:173" x14ac:dyDescent="0.15">
      <c r="A45" s="74">
        <f t="shared" si="4"/>
        <v>43526</v>
      </c>
      <c r="B45" s="75">
        <f t="shared" ca="1" si="20"/>
        <v>100961.2994</v>
      </c>
      <c r="C45" s="78">
        <f t="shared" si="5"/>
        <v>100000</v>
      </c>
      <c r="D45" s="77">
        <f ca="1">IF(A45&lt;$B$1,VLOOKUP(A45,[1]DI!$A$4:$B$15000,2),0)</f>
        <v>0</v>
      </c>
      <c r="E45" s="78">
        <f t="shared" ca="1" si="21"/>
        <v>1</v>
      </c>
      <c r="F45" s="78">
        <f ca="1">(TRUNC(PRODUCT($E$12:$E44),16))</f>
        <v>1.00617321870206</v>
      </c>
      <c r="G45" s="78">
        <f t="shared" si="22"/>
        <v>1</v>
      </c>
      <c r="H45" s="78">
        <f t="shared" ca="1" si="23"/>
        <v>1.00617322</v>
      </c>
      <c r="I45" s="77">
        <f t="shared" si="9"/>
        <v>3.5000000000000003E-2</v>
      </c>
      <c r="J45" s="79">
        <f t="shared" si="10"/>
        <v>43493</v>
      </c>
      <c r="K45" s="80">
        <f t="shared" si="24"/>
        <v>24</v>
      </c>
      <c r="L45" s="81">
        <f t="shared" si="11"/>
        <v>25</v>
      </c>
      <c r="M45" s="82">
        <f t="shared" si="25"/>
        <v>1.0034186700000001</v>
      </c>
      <c r="N45" s="82">
        <f t="shared" ca="1" si="1"/>
        <v>1.009612994</v>
      </c>
      <c r="O45" s="81">
        <f t="shared" si="26"/>
        <v>0</v>
      </c>
      <c r="P45" s="78">
        <f t="shared" ca="1" si="27"/>
        <v>961.29939999999999</v>
      </c>
      <c r="Q45" s="76">
        <f t="shared" si="12"/>
        <v>0</v>
      </c>
      <c r="R45" s="83" t="str">
        <f t="shared" si="13"/>
        <v>A+J=</v>
      </c>
      <c r="S45" s="79">
        <f t="shared" si="14"/>
        <v>43543</v>
      </c>
      <c r="T45" s="84" t="str">
        <f t="shared" si="2"/>
        <v>-</v>
      </c>
      <c r="U45" s="4"/>
      <c r="V45" s="14"/>
      <c r="W45" s="58"/>
      <c r="X45" s="2"/>
      <c r="Y45" s="3"/>
      <c r="Z45" s="8"/>
      <c r="AA45" s="2"/>
      <c r="AB45" s="8"/>
      <c r="AC45" s="8"/>
      <c r="AD45" s="14"/>
      <c r="AE45" s="59"/>
      <c r="AF45" s="58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3"/>
      <c r="BU45" s="3"/>
      <c r="BV45" s="3"/>
      <c r="BW45" s="3"/>
      <c r="BX45" s="3"/>
      <c r="BY45" s="3"/>
      <c r="BZ45" s="3"/>
      <c r="CA45" s="3"/>
      <c r="CB45" s="3"/>
      <c r="CC45" s="3"/>
      <c r="CD45" s="3"/>
      <c r="CE45" s="3"/>
      <c r="CF45" s="3"/>
      <c r="CG45" s="3"/>
      <c r="CH45" s="3"/>
      <c r="CI45" s="3"/>
      <c r="CJ45" s="3"/>
      <c r="CK45" s="3"/>
      <c r="CL45" s="3"/>
      <c r="CM45" s="3"/>
      <c r="CN45" s="3"/>
      <c r="CO45" s="3"/>
      <c r="CP45" s="3"/>
      <c r="CQ45" s="3"/>
      <c r="CR45" s="3"/>
      <c r="CS45" s="3"/>
      <c r="CT45" s="3"/>
      <c r="CU45" s="3"/>
      <c r="CV45" s="3"/>
      <c r="CW45" s="3"/>
      <c r="CX45" s="3"/>
      <c r="CY45" s="3"/>
      <c r="CZ45" s="3"/>
      <c r="DA45" s="3"/>
      <c r="DB45" s="3"/>
      <c r="DC45" s="3"/>
      <c r="DD45" s="3"/>
      <c r="DE45" s="3"/>
      <c r="DF45" s="3"/>
      <c r="DG45" s="3"/>
      <c r="DH45" s="3"/>
      <c r="DI45" s="3"/>
      <c r="DJ45" s="3"/>
      <c r="DK45" s="3"/>
      <c r="DL45" s="3"/>
      <c r="DM45" s="3"/>
      <c r="DN45" s="3"/>
      <c r="DO45" s="3"/>
      <c r="DP45" s="3"/>
      <c r="DQ45" s="3"/>
      <c r="DR45" s="3"/>
      <c r="DS45" s="3"/>
      <c r="DT45" s="3"/>
      <c r="DU45" s="3"/>
      <c r="DV45" s="3"/>
      <c r="DW45" s="3"/>
      <c r="DX45" s="3"/>
      <c r="DY45" s="3"/>
      <c r="DZ45" s="3"/>
      <c r="EA45" s="3"/>
      <c r="EB45" s="3"/>
      <c r="EC45" s="3"/>
      <c r="ED45" s="3"/>
      <c r="EE45" s="3"/>
      <c r="EF45" s="3"/>
      <c r="EG45" s="3"/>
      <c r="EH45" s="3"/>
      <c r="EI45" s="3"/>
      <c r="EJ45" s="3"/>
      <c r="EK45" s="3"/>
      <c r="EL45" s="3"/>
      <c r="EM45" s="3"/>
      <c r="EN45" s="3"/>
      <c r="EO45" s="3"/>
      <c r="EP45" s="3"/>
      <c r="EQ45" s="3"/>
      <c r="ER45" s="3"/>
      <c r="ES45" s="3"/>
      <c r="ET45" s="3"/>
      <c r="EU45" s="3"/>
      <c r="EV45" s="3"/>
      <c r="EW45" s="3"/>
      <c r="EX45" s="3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</row>
    <row r="46" spans="1:173" x14ac:dyDescent="0.15">
      <c r="A46" s="74">
        <f t="shared" si="4"/>
        <v>43527</v>
      </c>
      <c r="B46" s="75">
        <f t="shared" ca="1" si="20"/>
        <v>100961.2994</v>
      </c>
      <c r="C46" s="78">
        <f t="shared" si="5"/>
        <v>100000</v>
      </c>
      <c r="D46" s="77">
        <f ca="1">IF(A46&lt;$B$1,VLOOKUP(A46,[1]DI!$A$4:$B$15000,2),0)</f>
        <v>0</v>
      </c>
      <c r="E46" s="78">
        <f t="shared" ca="1" si="21"/>
        <v>1</v>
      </c>
      <c r="F46" s="78">
        <f ca="1">(TRUNC(PRODUCT($E$12:$E45),16))</f>
        <v>1.00617321870206</v>
      </c>
      <c r="G46" s="78">
        <f t="shared" si="22"/>
        <v>1</v>
      </c>
      <c r="H46" s="78">
        <f t="shared" ca="1" si="23"/>
        <v>1.00617322</v>
      </c>
      <c r="I46" s="77">
        <f t="shared" si="9"/>
        <v>3.5000000000000003E-2</v>
      </c>
      <c r="J46" s="79">
        <f t="shared" si="10"/>
        <v>43493</v>
      </c>
      <c r="K46" s="80">
        <f t="shared" si="24"/>
        <v>24</v>
      </c>
      <c r="L46" s="81">
        <f t="shared" si="11"/>
        <v>25</v>
      </c>
      <c r="M46" s="82">
        <f t="shared" si="25"/>
        <v>1.0034186700000001</v>
      </c>
      <c r="N46" s="82">
        <f t="shared" ca="1" si="1"/>
        <v>1.009612994</v>
      </c>
      <c r="O46" s="81">
        <f t="shared" si="26"/>
        <v>0</v>
      </c>
      <c r="P46" s="78">
        <f t="shared" ca="1" si="27"/>
        <v>961.29939999999999</v>
      </c>
      <c r="Q46" s="76">
        <f t="shared" si="12"/>
        <v>0</v>
      </c>
      <c r="R46" s="83" t="str">
        <f t="shared" si="13"/>
        <v>A+J=</v>
      </c>
      <c r="S46" s="79">
        <f t="shared" si="14"/>
        <v>43543</v>
      </c>
      <c r="T46" s="84" t="str">
        <f t="shared" si="2"/>
        <v>-</v>
      </c>
      <c r="U46" s="4"/>
      <c r="V46" s="14"/>
      <c r="W46" s="58"/>
      <c r="X46" s="2"/>
      <c r="Y46" s="3"/>
      <c r="Z46" s="8"/>
      <c r="AA46" s="2"/>
      <c r="AB46" s="8"/>
      <c r="AC46" s="8"/>
      <c r="AD46" s="14"/>
      <c r="AE46" s="59"/>
      <c r="AF46" s="58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3"/>
      <c r="BU46" s="3"/>
      <c r="BV46" s="3"/>
      <c r="BW46" s="3"/>
      <c r="BX46" s="3"/>
      <c r="BY46" s="3"/>
      <c r="BZ46" s="3"/>
      <c r="CA46" s="3"/>
      <c r="CB46" s="3"/>
      <c r="CC46" s="3"/>
      <c r="CD46" s="3"/>
      <c r="CE46" s="3"/>
      <c r="CF46" s="3"/>
      <c r="CG46" s="3"/>
      <c r="CH46" s="3"/>
      <c r="CI46" s="3"/>
      <c r="CJ46" s="3"/>
      <c r="CK46" s="3"/>
      <c r="CL46" s="3"/>
      <c r="CM46" s="3"/>
      <c r="CN46" s="3"/>
      <c r="CO46" s="3"/>
      <c r="CP46" s="3"/>
      <c r="CQ46" s="3"/>
      <c r="CR46" s="3"/>
      <c r="CS46" s="3"/>
      <c r="CT46" s="3"/>
      <c r="CU46" s="3"/>
      <c r="CV46" s="3"/>
      <c r="CW46" s="3"/>
      <c r="CX46" s="3"/>
      <c r="CY46" s="3"/>
      <c r="CZ46" s="3"/>
      <c r="DA46" s="3"/>
      <c r="DB46" s="3"/>
      <c r="DC46" s="3"/>
      <c r="DD46" s="3"/>
      <c r="DE46" s="3"/>
      <c r="DF46" s="3"/>
      <c r="DG46" s="3"/>
      <c r="DH46" s="3"/>
      <c r="DI46" s="3"/>
      <c r="DJ46" s="3"/>
      <c r="DK46" s="3"/>
      <c r="DL46" s="3"/>
      <c r="DM46" s="3"/>
      <c r="DN46" s="3"/>
      <c r="DO46" s="3"/>
      <c r="DP46" s="3"/>
      <c r="DQ46" s="3"/>
      <c r="DR46" s="3"/>
      <c r="DS46" s="3"/>
      <c r="DT46" s="3"/>
      <c r="DU46" s="3"/>
      <c r="DV46" s="3"/>
      <c r="DW46" s="3"/>
      <c r="DX46" s="3"/>
      <c r="DY46" s="3"/>
      <c r="DZ46" s="3"/>
      <c r="EA46" s="3"/>
      <c r="EB46" s="3"/>
      <c r="EC46" s="3"/>
      <c r="ED46" s="3"/>
      <c r="EE46" s="3"/>
      <c r="EF46" s="3"/>
      <c r="EG46" s="3"/>
      <c r="EH46" s="3"/>
      <c r="EI46" s="3"/>
      <c r="EJ46" s="3"/>
      <c r="EK46" s="3"/>
      <c r="EL46" s="3"/>
      <c r="EM46" s="3"/>
      <c r="EN46" s="3"/>
      <c r="EO46" s="3"/>
      <c r="EP46" s="3"/>
      <c r="EQ46" s="3"/>
      <c r="ER46" s="3"/>
      <c r="ES46" s="3"/>
      <c r="ET46" s="3"/>
      <c r="EU46" s="3"/>
      <c r="EV46" s="3"/>
      <c r="EW46" s="3"/>
      <c r="EX46" s="3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</row>
    <row r="47" spans="1:173" x14ac:dyDescent="0.15">
      <c r="A47" s="74">
        <f t="shared" si="4"/>
        <v>43528</v>
      </c>
      <c r="B47" s="75">
        <f t="shared" ca="1" si="20"/>
        <v>100961.2994</v>
      </c>
      <c r="C47" s="78">
        <f t="shared" si="5"/>
        <v>100000</v>
      </c>
      <c r="D47" s="77">
        <f ca="1">IF(A47&lt;$B$1,VLOOKUP(A47,[1]DI!$A$4:$B$15000,2),0)</f>
        <v>0</v>
      </c>
      <c r="E47" s="78">
        <f t="shared" ca="1" si="21"/>
        <v>1</v>
      </c>
      <c r="F47" s="78">
        <f ca="1">(TRUNC(PRODUCT($E$12:$E46),16))</f>
        <v>1.00617321870206</v>
      </c>
      <c r="G47" s="78">
        <f t="shared" si="22"/>
        <v>1</v>
      </c>
      <c r="H47" s="78">
        <f t="shared" ca="1" si="23"/>
        <v>1.00617322</v>
      </c>
      <c r="I47" s="77">
        <f t="shared" si="9"/>
        <v>3.5000000000000003E-2</v>
      </c>
      <c r="J47" s="79">
        <f t="shared" si="10"/>
        <v>43493</v>
      </c>
      <c r="K47" s="80">
        <f t="shared" si="24"/>
        <v>24</v>
      </c>
      <c r="L47" s="81">
        <f t="shared" si="11"/>
        <v>25</v>
      </c>
      <c r="M47" s="82">
        <f t="shared" si="25"/>
        <v>1.0034186700000001</v>
      </c>
      <c r="N47" s="82">
        <f t="shared" ca="1" si="1"/>
        <v>1.009612994</v>
      </c>
      <c r="O47" s="81">
        <f t="shared" si="26"/>
        <v>0</v>
      </c>
      <c r="P47" s="78">
        <f t="shared" ca="1" si="27"/>
        <v>961.29939999999999</v>
      </c>
      <c r="Q47" s="76">
        <f t="shared" si="12"/>
        <v>0</v>
      </c>
      <c r="R47" s="83" t="str">
        <f t="shared" si="13"/>
        <v>A+J=</v>
      </c>
      <c r="S47" s="79">
        <f t="shared" si="14"/>
        <v>43543</v>
      </c>
      <c r="T47" s="84" t="str">
        <f t="shared" si="2"/>
        <v>-</v>
      </c>
      <c r="U47" s="15"/>
      <c r="V47" s="68"/>
      <c r="W47" s="69"/>
      <c r="X47" s="70"/>
      <c r="Y47" s="71"/>
      <c r="Z47" s="72"/>
      <c r="AA47" s="70"/>
      <c r="AB47" s="8"/>
      <c r="AC47" s="72"/>
      <c r="AD47" s="68"/>
      <c r="AE47" s="73"/>
      <c r="AF47" s="69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7"/>
      <c r="BK47" s="17"/>
      <c r="BL47" s="17"/>
      <c r="BM47" s="17"/>
      <c r="BN47" s="17"/>
      <c r="BO47" s="17"/>
      <c r="BP47" s="17"/>
      <c r="BQ47" s="17"/>
      <c r="BR47" s="17"/>
      <c r="BS47" s="17"/>
      <c r="BT47" s="17"/>
      <c r="BU47" s="17"/>
      <c r="BV47" s="17"/>
      <c r="BW47" s="17"/>
      <c r="BX47" s="17"/>
      <c r="BY47" s="17"/>
      <c r="BZ47" s="17"/>
      <c r="CA47" s="17"/>
      <c r="CB47" s="17"/>
      <c r="CC47" s="17"/>
      <c r="CD47" s="17"/>
      <c r="CE47" s="17"/>
      <c r="CF47" s="17"/>
      <c r="CG47" s="17"/>
      <c r="CH47" s="17"/>
      <c r="CI47" s="17"/>
      <c r="CJ47" s="17"/>
      <c r="CK47" s="17"/>
      <c r="CL47" s="17"/>
      <c r="CM47" s="17"/>
      <c r="CN47" s="17"/>
      <c r="CO47" s="17"/>
      <c r="CP47" s="17"/>
      <c r="CQ47" s="17"/>
      <c r="CR47" s="17"/>
      <c r="CS47" s="17"/>
      <c r="CT47" s="17"/>
      <c r="CU47" s="17"/>
      <c r="CV47" s="17"/>
      <c r="CW47" s="17"/>
      <c r="CX47" s="17"/>
      <c r="CY47" s="17"/>
      <c r="CZ47" s="17"/>
      <c r="DA47" s="17"/>
      <c r="DB47" s="17"/>
      <c r="DC47" s="17"/>
      <c r="DD47" s="17"/>
      <c r="DE47" s="17"/>
      <c r="DF47" s="17"/>
      <c r="DG47" s="17"/>
      <c r="DH47" s="17"/>
      <c r="DI47" s="17"/>
      <c r="DJ47" s="17"/>
      <c r="DK47" s="17"/>
      <c r="DL47" s="17"/>
      <c r="DM47" s="17"/>
      <c r="DN47" s="17"/>
      <c r="DO47" s="17"/>
      <c r="DP47" s="17"/>
      <c r="DQ47" s="17"/>
      <c r="DR47" s="17"/>
      <c r="DS47" s="17"/>
      <c r="DT47" s="17"/>
      <c r="DU47" s="17"/>
      <c r="DV47" s="17"/>
      <c r="DW47" s="17"/>
      <c r="DX47" s="17"/>
      <c r="DY47" s="17"/>
      <c r="DZ47" s="17"/>
      <c r="EA47" s="17"/>
      <c r="EB47" s="17"/>
      <c r="EC47" s="17"/>
      <c r="ED47" s="17"/>
      <c r="EE47" s="17"/>
      <c r="EF47" s="17"/>
      <c r="EG47" s="17"/>
      <c r="EH47" s="17"/>
      <c r="EI47" s="17"/>
      <c r="EJ47" s="17"/>
      <c r="EK47" s="17"/>
      <c r="EL47" s="17"/>
      <c r="EM47" s="17"/>
      <c r="EN47" s="17"/>
      <c r="EO47" s="17"/>
      <c r="EP47" s="17"/>
      <c r="EQ47" s="17"/>
      <c r="ER47" s="17"/>
      <c r="ES47" s="17"/>
      <c r="ET47" s="17"/>
      <c r="EU47" s="17"/>
      <c r="EV47" s="17"/>
      <c r="EW47" s="17"/>
      <c r="EX47" s="17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</row>
    <row r="48" spans="1:173" x14ac:dyDescent="0.15">
      <c r="A48" s="74">
        <f t="shared" si="4"/>
        <v>43529</v>
      </c>
      <c r="B48" s="75">
        <f t="shared" ca="1" si="20"/>
        <v>100961.2994</v>
      </c>
      <c r="C48" s="78">
        <f t="shared" si="5"/>
        <v>100000</v>
      </c>
      <c r="D48" s="77">
        <f ca="1">IF(A48&lt;$B$1,VLOOKUP(A48,[1]DI!$A$4:$B$15000,2),0)</f>
        <v>0</v>
      </c>
      <c r="E48" s="78">
        <f t="shared" ca="1" si="21"/>
        <v>1</v>
      </c>
      <c r="F48" s="78">
        <f ca="1">(TRUNC(PRODUCT($E$12:$E47),16))</f>
        <v>1.00617321870206</v>
      </c>
      <c r="G48" s="78">
        <f t="shared" si="22"/>
        <v>1</v>
      </c>
      <c r="H48" s="78">
        <f t="shared" ca="1" si="23"/>
        <v>1.00617322</v>
      </c>
      <c r="I48" s="77">
        <f t="shared" si="9"/>
        <v>3.5000000000000003E-2</v>
      </c>
      <c r="J48" s="79">
        <f t="shared" si="10"/>
        <v>43493</v>
      </c>
      <c r="K48" s="80">
        <f t="shared" si="24"/>
        <v>24</v>
      </c>
      <c r="L48" s="81">
        <f t="shared" si="11"/>
        <v>25</v>
      </c>
      <c r="M48" s="82">
        <f t="shared" si="25"/>
        <v>1.0034186700000001</v>
      </c>
      <c r="N48" s="82">
        <f t="shared" ca="1" si="1"/>
        <v>1.009612994</v>
      </c>
      <c r="O48" s="81">
        <f t="shared" si="26"/>
        <v>0</v>
      </c>
      <c r="P48" s="78">
        <f t="shared" ca="1" si="27"/>
        <v>961.29939999999999</v>
      </c>
      <c r="Q48" s="76">
        <f t="shared" si="12"/>
        <v>0</v>
      </c>
      <c r="R48" s="83" t="str">
        <f t="shared" si="13"/>
        <v>A+J=</v>
      </c>
      <c r="S48" s="79">
        <f t="shared" si="14"/>
        <v>43543</v>
      </c>
      <c r="T48" s="84" t="str">
        <f t="shared" si="2"/>
        <v>-</v>
      </c>
      <c r="U48" s="4"/>
      <c r="V48" s="14"/>
      <c r="W48" s="58"/>
      <c r="X48" s="2"/>
      <c r="Y48" s="3"/>
      <c r="Z48" s="8"/>
      <c r="AA48" s="2"/>
      <c r="AB48" s="8"/>
      <c r="AC48" s="8"/>
      <c r="AD48" s="14"/>
      <c r="AE48" s="59"/>
      <c r="AF48" s="58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3"/>
      <c r="BU48" s="3"/>
      <c r="BV48" s="3"/>
      <c r="BW48" s="3"/>
      <c r="BX48" s="3"/>
      <c r="BY48" s="3"/>
      <c r="BZ48" s="3"/>
      <c r="CA48" s="3"/>
      <c r="CB48" s="3"/>
      <c r="CC48" s="3"/>
      <c r="CD48" s="3"/>
      <c r="CE48" s="3"/>
      <c r="CF48" s="3"/>
      <c r="CG48" s="3"/>
      <c r="CH48" s="3"/>
      <c r="CI48" s="3"/>
      <c r="CJ48" s="3"/>
      <c r="CK48" s="3"/>
      <c r="CL48" s="3"/>
      <c r="CM48" s="3"/>
      <c r="CN48" s="3"/>
      <c r="CO48" s="3"/>
      <c r="CP48" s="3"/>
      <c r="CQ48" s="3"/>
      <c r="CR48" s="3"/>
      <c r="CS48" s="3"/>
      <c r="CT48" s="3"/>
      <c r="CU48" s="3"/>
      <c r="CV48" s="3"/>
      <c r="CW48" s="3"/>
      <c r="CX48" s="3"/>
      <c r="CY48" s="3"/>
      <c r="CZ48" s="3"/>
      <c r="DA48" s="3"/>
      <c r="DB48" s="3"/>
      <c r="DC48" s="3"/>
      <c r="DD48" s="3"/>
      <c r="DE48" s="3"/>
      <c r="DF48" s="3"/>
      <c r="DG48" s="3"/>
      <c r="DH48" s="3"/>
      <c r="DI48" s="3"/>
      <c r="DJ48" s="3"/>
      <c r="DK48" s="3"/>
      <c r="DL48" s="3"/>
      <c r="DM48" s="3"/>
      <c r="DN48" s="3"/>
      <c r="DO48" s="3"/>
      <c r="DP48" s="3"/>
      <c r="DQ48" s="3"/>
      <c r="DR48" s="3"/>
      <c r="DS48" s="3"/>
      <c r="DT48" s="3"/>
      <c r="DU48" s="3"/>
      <c r="DV48" s="3"/>
      <c r="DW48" s="3"/>
      <c r="DX48" s="3"/>
      <c r="DY48" s="3"/>
      <c r="DZ48" s="3"/>
      <c r="EA48" s="3"/>
      <c r="EB48" s="3"/>
      <c r="EC48" s="3"/>
      <c r="ED48" s="3"/>
      <c r="EE48" s="3"/>
      <c r="EF48" s="3"/>
      <c r="EG48" s="3"/>
      <c r="EH48" s="3"/>
      <c r="EI48" s="3"/>
      <c r="EJ48" s="3"/>
      <c r="EK48" s="3"/>
      <c r="EL48" s="3"/>
      <c r="EM48" s="3"/>
      <c r="EN48" s="3"/>
      <c r="EO48" s="3"/>
      <c r="EP48" s="3"/>
      <c r="EQ48" s="3"/>
      <c r="ER48" s="3"/>
      <c r="ES48" s="3"/>
      <c r="ET48" s="3"/>
      <c r="EU48" s="3"/>
      <c r="EV48" s="3"/>
      <c r="EW48" s="3"/>
      <c r="EX48" s="3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</row>
    <row r="49" spans="1:173" x14ac:dyDescent="0.15">
      <c r="A49" s="74">
        <f t="shared" si="4"/>
        <v>43530</v>
      </c>
      <c r="B49" s="75">
        <f t="shared" ca="1" si="20"/>
        <v>100961.2994</v>
      </c>
      <c r="C49" s="78">
        <f t="shared" si="5"/>
        <v>100000</v>
      </c>
      <c r="D49" s="77">
        <f ca="1">IF(A49&lt;$B$1,VLOOKUP(A49,[1]DI!$A$4:$B$15000,2),0)</f>
        <v>6.4000000000000001E-2</v>
      </c>
      <c r="E49" s="78">
        <f t="shared" ca="1" si="21"/>
        <v>1.0002462000000001</v>
      </c>
      <c r="F49" s="78">
        <f ca="1">(TRUNC(PRODUCT($E$12:$E48),16))</f>
        <v>1.00617321870206</v>
      </c>
      <c r="G49" s="78">
        <f t="shared" si="22"/>
        <v>1</v>
      </c>
      <c r="H49" s="78">
        <f t="shared" ca="1" si="23"/>
        <v>1.00617322</v>
      </c>
      <c r="I49" s="77">
        <f t="shared" si="9"/>
        <v>3.5000000000000003E-2</v>
      </c>
      <c r="J49" s="79">
        <f t="shared" si="10"/>
        <v>43493</v>
      </c>
      <c r="K49" s="80">
        <f t="shared" si="24"/>
        <v>25</v>
      </c>
      <c r="L49" s="81">
        <f t="shared" si="11"/>
        <v>25</v>
      </c>
      <c r="M49" s="82">
        <f t="shared" si="25"/>
        <v>1.0034186700000001</v>
      </c>
      <c r="N49" s="82">
        <f t="shared" ca="1" si="1"/>
        <v>1.009612994</v>
      </c>
      <c r="O49" s="81">
        <f t="shared" si="26"/>
        <v>0</v>
      </c>
      <c r="P49" s="78">
        <f t="shared" ca="1" si="27"/>
        <v>961.29939999999999</v>
      </c>
      <c r="Q49" s="76">
        <f t="shared" si="12"/>
        <v>0</v>
      </c>
      <c r="R49" s="83" t="str">
        <f t="shared" si="13"/>
        <v>A+J=</v>
      </c>
      <c r="S49" s="79">
        <f t="shared" si="14"/>
        <v>43543</v>
      </c>
      <c r="T49" s="84" t="str">
        <f t="shared" si="2"/>
        <v>-</v>
      </c>
      <c r="U49" s="4"/>
      <c r="V49" s="1"/>
      <c r="W49" s="1"/>
      <c r="X49" s="1"/>
      <c r="Y49" s="1"/>
      <c r="Z49" s="1"/>
      <c r="AA49" s="1"/>
      <c r="AB49" s="1"/>
      <c r="AC49" s="58"/>
      <c r="AD49" s="14"/>
      <c r="AE49" s="59"/>
      <c r="AF49" s="58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3"/>
      <c r="BU49" s="3"/>
      <c r="BV49" s="3"/>
      <c r="BW49" s="3"/>
      <c r="BX49" s="3"/>
      <c r="BY49" s="3"/>
      <c r="BZ49" s="3"/>
      <c r="CA49" s="3"/>
      <c r="CB49" s="3"/>
      <c r="CC49" s="3"/>
      <c r="CD49" s="3"/>
      <c r="CE49" s="3"/>
      <c r="CF49" s="3"/>
      <c r="CG49" s="3"/>
      <c r="CH49" s="3"/>
      <c r="CI49" s="3"/>
      <c r="CJ49" s="3"/>
      <c r="CK49" s="3"/>
      <c r="CL49" s="3"/>
      <c r="CM49" s="3"/>
      <c r="CN49" s="3"/>
      <c r="CO49" s="3"/>
      <c r="CP49" s="3"/>
      <c r="CQ49" s="3"/>
      <c r="CR49" s="3"/>
      <c r="CS49" s="3"/>
      <c r="CT49" s="3"/>
      <c r="CU49" s="3"/>
      <c r="CV49" s="3"/>
      <c r="CW49" s="3"/>
      <c r="CX49" s="3"/>
      <c r="CY49" s="3"/>
      <c r="CZ49" s="3"/>
      <c r="DA49" s="3"/>
      <c r="DB49" s="3"/>
      <c r="DC49" s="3"/>
      <c r="DD49" s="3"/>
      <c r="DE49" s="3"/>
      <c r="DF49" s="3"/>
      <c r="DG49" s="3"/>
      <c r="DH49" s="3"/>
      <c r="DI49" s="3"/>
      <c r="DJ49" s="3"/>
      <c r="DK49" s="3"/>
      <c r="DL49" s="3"/>
      <c r="DM49" s="3"/>
      <c r="DN49" s="3"/>
      <c r="DO49" s="3"/>
      <c r="DP49" s="3"/>
      <c r="DQ49" s="3"/>
      <c r="DR49" s="3"/>
      <c r="DS49" s="3"/>
      <c r="DT49" s="3"/>
      <c r="DU49" s="3"/>
      <c r="DV49" s="3"/>
      <c r="DW49" s="3"/>
      <c r="DX49" s="3"/>
      <c r="DY49" s="3"/>
      <c r="DZ49" s="3"/>
      <c r="EA49" s="3"/>
      <c r="EB49" s="3"/>
      <c r="EC49" s="3"/>
      <c r="ED49" s="3"/>
      <c r="EE49" s="3"/>
      <c r="EF49" s="3"/>
      <c r="EG49" s="3"/>
      <c r="EH49" s="3"/>
      <c r="EI49" s="3"/>
      <c r="EJ49" s="3"/>
      <c r="EK49" s="3"/>
      <c r="EL49" s="3"/>
      <c r="EM49" s="3"/>
      <c r="EN49" s="3"/>
      <c r="EO49" s="3"/>
      <c r="EP49" s="3"/>
      <c r="EQ49" s="3"/>
      <c r="ER49" s="3"/>
      <c r="ES49" s="3"/>
      <c r="ET49" s="3"/>
      <c r="EU49" s="3"/>
      <c r="EV49" s="3"/>
      <c r="EW49" s="3"/>
      <c r="EX49" s="3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</row>
    <row r="50" spans="1:173" x14ac:dyDescent="0.15">
      <c r="A50" s="74">
        <f t="shared" si="4"/>
        <v>43531</v>
      </c>
      <c r="B50" s="75">
        <f t="shared" ca="1" si="20"/>
        <v>100999.9431</v>
      </c>
      <c r="C50" s="78">
        <f t="shared" si="5"/>
        <v>100000</v>
      </c>
      <c r="D50" s="77">
        <f ca="1">IF(A50&lt;$B$1,VLOOKUP(A50,[1]DI!$A$4:$B$15000,2),0)</f>
        <v>6.4000000000000001E-2</v>
      </c>
      <c r="E50" s="78">
        <f t="shared" ca="1" si="21"/>
        <v>1.0002462000000001</v>
      </c>
      <c r="F50" s="78">
        <f ca="1">(TRUNC(PRODUCT($E$12:$E49),16))</f>
        <v>1.0064209385485099</v>
      </c>
      <c r="G50" s="78">
        <f t="shared" si="22"/>
        <v>1</v>
      </c>
      <c r="H50" s="78">
        <f t="shared" ca="1" si="23"/>
        <v>1.0064209399999999</v>
      </c>
      <c r="I50" s="77">
        <f t="shared" si="9"/>
        <v>3.5000000000000003E-2</v>
      </c>
      <c r="J50" s="79">
        <f t="shared" si="10"/>
        <v>43493</v>
      </c>
      <c r="K50" s="80">
        <f t="shared" si="24"/>
        <v>26</v>
      </c>
      <c r="L50" s="81">
        <f t="shared" si="11"/>
        <v>26</v>
      </c>
      <c r="M50" s="82">
        <f t="shared" si="25"/>
        <v>1.00355566</v>
      </c>
      <c r="N50" s="82">
        <f t="shared" ca="1" si="1"/>
        <v>1.009999431</v>
      </c>
      <c r="O50" s="81">
        <f t="shared" si="26"/>
        <v>0</v>
      </c>
      <c r="P50" s="78">
        <f t="shared" ca="1" si="27"/>
        <v>999.94309999999996</v>
      </c>
      <c r="Q50" s="76">
        <f t="shared" si="12"/>
        <v>0</v>
      </c>
      <c r="R50" s="83" t="str">
        <f t="shared" si="13"/>
        <v>A+J=</v>
      </c>
      <c r="S50" s="79">
        <f t="shared" si="14"/>
        <v>43543</v>
      </c>
      <c r="T50" s="84" t="str">
        <f t="shared" si="2"/>
        <v>-</v>
      </c>
      <c r="U50" s="4"/>
      <c r="V50" s="1"/>
      <c r="W50" s="1"/>
      <c r="X50" s="1"/>
      <c r="Y50" s="1"/>
      <c r="Z50" s="1"/>
      <c r="AA50" s="1"/>
      <c r="AB50" s="1"/>
      <c r="AC50" s="58"/>
      <c r="AD50" s="14"/>
      <c r="AE50" s="59"/>
      <c r="AF50" s="58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</row>
    <row r="51" spans="1:173" x14ac:dyDescent="0.15">
      <c r="A51" s="74">
        <f t="shared" si="4"/>
        <v>43532</v>
      </c>
      <c r="B51" s="75">
        <f t="shared" ca="1" si="20"/>
        <v>101038.60129999999</v>
      </c>
      <c r="C51" s="78">
        <f t="shared" si="5"/>
        <v>100000</v>
      </c>
      <c r="D51" s="77">
        <f ca="1">IF(A51&lt;$B$1,VLOOKUP(A51,[1]DI!$A$4:$B$15000,2),0)</f>
        <v>6.4000000000000001E-2</v>
      </c>
      <c r="E51" s="78">
        <f t="shared" ca="1" si="21"/>
        <v>1.0002462000000001</v>
      </c>
      <c r="F51" s="78">
        <f ca="1">(TRUNC(PRODUCT($E$12:$E50),16))</f>
        <v>1.0066687193835799</v>
      </c>
      <c r="G51" s="78">
        <f t="shared" si="22"/>
        <v>1</v>
      </c>
      <c r="H51" s="78">
        <f t="shared" ca="1" si="23"/>
        <v>1.00666872</v>
      </c>
      <c r="I51" s="77">
        <f t="shared" si="9"/>
        <v>3.5000000000000003E-2</v>
      </c>
      <c r="J51" s="79">
        <f t="shared" si="10"/>
        <v>43493</v>
      </c>
      <c r="K51" s="80">
        <f t="shared" si="24"/>
        <v>27</v>
      </c>
      <c r="L51" s="81">
        <f t="shared" si="11"/>
        <v>27</v>
      </c>
      <c r="M51" s="82">
        <f t="shared" si="25"/>
        <v>1.003692668</v>
      </c>
      <c r="N51" s="82">
        <f t="shared" ca="1" si="1"/>
        <v>1.010386013</v>
      </c>
      <c r="O51" s="81">
        <f t="shared" si="26"/>
        <v>0</v>
      </c>
      <c r="P51" s="78">
        <f t="shared" ca="1" si="27"/>
        <v>1038.6013</v>
      </c>
      <c r="Q51" s="76">
        <f t="shared" si="12"/>
        <v>0</v>
      </c>
      <c r="R51" s="83" t="str">
        <f t="shared" si="13"/>
        <v>A+J=</v>
      </c>
      <c r="S51" s="79">
        <f t="shared" si="14"/>
        <v>43543</v>
      </c>
      <c r="T51" s="84" t="str">
        <f t="shared" si="2"/>
        <v>-</v>
      </c>
      <c r="U51" s="4"/>
      <c r="V51" s="163" t="s">
        <v>55</v>
      </c>
      <c r="W51" s="163"/>
      <c r="X51" s="8"/>
      <c r="Y51" s="1"/>
      <c r="Z51" s="160" t="s">
        <v>56</v>
      </c>
      <c r="AA51" s="161" t="s">
        <v>57</v>
      </c>
      <c r="AB51" s="161" t="s">
        <v>58</v>
      </c>
      <c r="AC51" s="161" t="s">
        <v>59</v>
      </c>
      <c r="AD51" s="14"/>
      <c r="AE51" s="59"/>
      <c r="AF51" s="58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</row>
    <row r="52" spans="1:173" x14ac:dyDescent="0.15">
      <c r="A52" s="74">
        <f t="shared" si="4"/>
        <v>43533</v>
      </c>
      <c r="B52" s="75">
        <f t="shared" ca="1" si="20"/>
        <v>101077.2743</v>
      </c>
      <c r="C52" s="78">
        <f t="shared" si="5"/>
        <v>100000</v>
      </c>
      <c r="D52" s="77">
        <f ca="1">IF(A52&lt;$B$1,VLOOKUP(A52,[1]DI!$A$4:$B$15000,2),0)</f>
        <v>0</v>
      </c>
      <c r="E52" s="78">
        <f t="shared" ca="1" si="21"/>
        <v>1</v>
      </c>
      <c r="F52" s="78">
        <f ca="1">(TRUNC(PRODUCT($E$12:$E51),16))</f>
        <v>1.0069165612222899</v>
      </c>
      <c r="G52" s="78">
        <f t="shared" si="22"/>
        <v>1</v>
      </c>
      <c r="H52" s="78">
        <f t="shared" ca="1" si="23"/>
        <v>1.0069165600000001</v>
      </c>
      <c r="I52" s="77">
        <f t="shared" si="9"/>
        <v>3.5000000000000003E-2</v>
      </c>
      <c r="J52" s="79">
        <f t="shared" si="10"/>
        <v>43493</v>
      </c>
      <c r="K52" s="80">
        <f t="shared" si="24"/>
        <v>27</v>
      </c>
      <c r="L52" s="81">
        <f t="shared" si="11"/>
        <v>28</v>
      </c>
      <c r="M52" s="82">
        <f t="shared" si="25"/>
        <v>1.0038296950000001</v>
      </c>
      <c r="N52" s="82">
        <f t="shared" ca="1" si="1"/>
        <v>1.010772743</v>
      </c>
      <c r="O52" s="81">
        <f t="shared" si="26"/>
        <v>0</v>
      </c>
      <c r="P52" s="78">
        <f t="shared" ca="1" si="27"/>
        <v>1077.2743</v>
      </c>
      <c r="Q52" s="76">
        <f t="shared" si="12"/>
        <v>0</v>
      </c>
      <c r="R52" s="83" t="str">
        <f t="shared" si="13"/>
        <v>A+J=</v>
      </c>
      <c r="S52" s="79">
        <f t="shared" si="14"/>
        <v>43543</v>
      </c>
      <c r="T52" s="84" t="str">
        <f t="shared" si="2"/>
        <v>-</v>
      </c>
      <c r="U52" s="4"/>
      <c r="V52" s="157">
        <v>43101</v>
      </c>
      <c r="W52" s="158" t="s">
        <v>69</v>
      </c>
      <c r="X52" s="8"/>
      <c r="Y52" s="1"/>
      <c r="Z52" s="148"/>
      <c r="AA52" s="149">
        <f>WORKDAY(AB52,-1,V$52:V$168)</f>
        <v>43490</v>
      </c>
      <c r="AB52" s="149">
        <f>A10</f>
        <v>43493</v>
      </c>
      <c r="AC52" s="149">
        <f t="shared" ref="AC52:AC72" si="36">WORKDAY(AA52,1,V$52:V$168)</f>
        <v>43493</v>
      </c>
      <c r="AD52" s="14"/>
      <c r="AE52" s="59"/>
      <c r="AF52" s="58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3"/>
      <c r="BU52" s="3"/>
      <c r="BV52" s="3"/>
      <c r="BW52" s="3"/>
      <c r="BX52" s="3"/>
      <c r="BY52" s="3"/>
      <c r="BZ52" s="3"/>
      <c r="CA52" s="3"/>
      <c r="CB52" s="3"/>
      <c r="CC52" s="3"/>
      <c r="CD52" s="3"/>
      <c r="CE52" s="3"/>
      <c r="CF52" s="3"/>
      <c r="CG52" s="3"/>
      <c r="CH52" s="3"/>
      <c r="CI52" s="3"/>
      <c r="CJ52" s="3"/>
      <c r="CK52" s="3"/>
      <c r="CL52" s="3"/>
      <c r="CM52" s="3"/>
      <c r="CN52" s="3"/>
      <c r="CO52" s="3"/>
      <c r="CP52" s="3"/>
      <c r="CQ52" s="3"/>
      <c r="CR52" s="3"/>
      <c r="CS52" s="3"/>
      <c r="CT52" s="3"/>
      <c r="CU52" s="3"/>
      <c r="CV52" s="3"/>
      <c r="CW52" s="3"/>
      <c r="CX52" s="3"/>
      <c r="CY52" s="3"/>
      <c r="CZ52" s="3"/>
      <c r="DA52" s="3"/>
      <c r="DB52" s="3"/>
      <c r="DC52" s="3"/>
      <c r="DD52" s="3"/>
      <c r="DE52" s="3"/>
      <c r="DF52" s="3"/>
      <c r="DG52" s="3"/>
      <c r="DH52" s="3"/>
      <c r="DI52" s="3"/>
      <c r="DJ52" s="3"/>
      <c r="DK52" s="3"/>
      <c r="DL52" s="3"/>
      <c r="DM52" s="3"/>
      <c r="DN52" s="3"/>
      <c r="DO52" s="3"/>
      <c r="DP52" s="3"/>
      <c r="DQ52" s="3"/>
      <c r="DR52" s="3"/>
      <c r="DS52" s="3"/>
      <c r="DT52" s="3"/>
      <c r="DU52" s="3"/>
      <c r="DV52" s="3"/>
      <c r="DW52" s="3"/>
      <c r="DX52" s="3"/>
      <c r="DY52" s="3"/>
      <c r="DZ52" s="3"/>
      <c r="EA52" s="3"/>
      <c r="EB52" s="3"/>
      <c r="EC52" s="3"/>
      <c r="ED52" s="3"/>
      <c r="EE52" s="3"/>
      <c r="EF52" s="3"/>
      <c r="EG52" s="3"/>
      <c r="EH52" s="3"/>
      <c r="EI52" s="3"/>
      <c r="EJ52" s="3"/>
      <c r="EK52" s="3"/>
      <c r="EL52" s="3"/>
      <c r="EM52" s="3"/>
      <c r="EN52" s="3"/>
      <c r="EO52" s="3"/>
      <c r="EP52" s="3"/>
      <c r="EQ52" s="3"/>
      <c r="ER52" s="3"/>
      <c r="ES52" s="3"/>
      <c r="ET52" s="3"/>
      <c r="EU52" s="3"/>
      <c r="EV52" s="3"/>
      <c r="EW52" s="3"/>
      <c r="EX52" s="3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</row>
    <row r="53" spans="1:173" x14ac:dyDescent="0.15">
      <c r="A53" s="74">
        <f t="shared" si="4"/>
        <v>43534</v>
      </c>
      <c r="B53" s="75">
        <f t="shared" ca="1" si="20"/>
        <v>101077.2743</v>
      </c>
      <c r="C53" s="78">
        <f t="shared" si="5"/>
        <v>100000</v>
      </c>
      <c r="D53" s="77">
        <f ca="1">IF(A53&lt;$B$1,VLOOKUP(A53,[1]DI!$A$4:$B$15000,2),0)</f>
        <v>0</v>
      </c>
      <c r="E53" s="78">
        <f t="shared" ca="1" si="21"/>
        <v>1</v>
      </c>
      <c r="F53" s="78">
        <f ca="1">(TRUNC(PRODUCT($E$12:$E52),16))</f>
        <v>1.0069165612222899</v>
      </c>
      <c r="G53" s="78">
        <f t="shared" si="22"/>
        <v>1</v>
      </c>
      <c r="H53" s="78">
        <f t="shared" ca="1" si="23"/>
        <v>1.0069165600000001</v>
      </c>
      <c r="I53" s="77">
        <f t="shared" si="9"/>
        <v>3.5000000000000003E-2</v>
      </c>
      <c r="J53" s="79">
        <f t="shared" si="10"/>
        <v>43493</v>
      </c>
      <c r="K53" s="80">
        <f t="shared" si="24"/>
        <v>27</v>
      </c>
      <c r="L53" s="81">
        <f t="shared" si="11"/>
        <v>28</v>
      </c>
      <c r="M53" s="82">
        <f t="shared" si="25"/>
        <v>1.0038296950000001</v>
      </c>
      <c r="N53" s="82">
        <f t="shared" ca="1" si="1"/>
        <v>1.010772743</v>
      </c>
      <c r="O53" s="81">
        <f t="shared" si="26"/>
        <v>0</v>
      </c>
      <c r="P53" s="78">
        <f t="shared" ca="1" si="27"/>
        <v>1077.2743</v>
      </c>
      <c r="Q53" s="76">
        <f t="shared" si="12"/>
        <v>0</v>
      </c>
      <c r="R53" s="83" t="str">
        <f t="shared" si="13"/>
        <v>A+J=</v>
      </c>
      <c r="S53" s="79">
        <f t="shared" si="14"/>
        <v>43543</v>
      </c>
      <c r="T53" s="84" t="str">
        <f t="shared" si="2"/>
        <v>-</v>
      </c>
      <c r="U53" s="4"/>
      <c r="V53" s="157">
        <v>43143</v>
      </c>
      <c r="W53" s="158" t="s">
        <v>60</v>
      </c>
      <c r="X53" s="8"/>
      <c r="Y53" s="1"/>
      <c r="Z53" s="148"/>
      <c r="AA53" s="149">
        <f t="shared" ref="AA53:AA72" si="37">WORKDAY(AB53,-1,V$52:V$168)</f>
        <v>43542</v>
      </c>
      <c r="AB53" s="149">
        <v>43543</v>
      </c>
      <c r="AC53" s="149">
        <f t="shared" si="36"/>
        <v>43543</v>
      </c>
      <c r="AD53" s="14"/>
      <c r="AE53" s="59"/>
      <c r="AF53" s="58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</row>
    <row r="54" spans="1:173" x14ac:dyDescent="0.15">
      <c r="A54" s="74">
        <f t="shared" si="4"/>
        <v>43535</v>
      </c>
      <c r="B54" s="75">
        <f t="shared" ca="1" si="20"/>
        <v>101077.2743</v>
      </c>
      <c r="C54" s="78">
        <f t="shared" si="5"/>
        <v>100000</v>
      </c>
      <c r="D54" s="77">
        <f ca="1">IF(A54&lt;$B$1,VLOOKUP(A54,[1]DI!$A$4:$B$15000,2),0)</f>
        <v>6.4000000000000001E-2</v>
      </c>
      <c r="E54" s="78">
        <f t="shared" ca="1" si="21"/>
        <v>1.0002462000000001</v>
      </c>
      <c r="F54" s="78">
        <f ca="1">(TRUNC(PRODUCT($E$12:$E53),16))</f>
        <v>1.0069165612222899</v>
      </c>
      <c r="G54" s="78">
        <f t="shared" si="22"/>
        <v>1</v>
      </c>
      <c r="H54" s="78">
        <f t="shared" ca="1" si="23"/>
        <v>1.0069165600000001</v>
      </c>
      <c r="I54" s="77">
        <f t="shared" si="9"/>
        <v>3.5000000000000003E-2</v>
      </c>
      <c r="J54" s="79">
        <f t="shared" si="10"/>
        <v>43493</v>
      </c>
      <c r="K54" s="80">
        <f t="shared" si="24"/>
        <v>28</v>
      </c>
      <c r="L54" s="81">
        <f t="shared" si="11"/>
        <v>28</v>
      </c>
      <c r="M54" s="82">
        <f t="shared" si="25"/>
        <v>1.0038296950000001</v>
      </c>
      <c r="N54" s="82">
        <f t="shared" ca="1" si="1"/>
        <v>1.010772743</v>
      </c>
      <c r="O54" s="81">
        <f t="shared" si="26"/>
        <v>0</v>
      </c>
      <c r="P54" s="78">
        <f t="shared" ca="1" si="27"/>
        <v>1077.2743</v>
      </c>
      <c r="Q54" s="76">
        <f t="shared" si="12"/>
        <v>0</v>
      </c>
      <c r="R54" s="83" t="str">
        <f t="shared" si="13"/>
        <v>A+J=</v>
      </c>
      <c r="S54" s="79">
        <f t="shared" si="14"/>
        <v>43543</v>
      </c>
      <c r="T54" s="84" t="str">
        <f t="shared" si="2"/>
        <v>-</v>
      </c>
      <c r="U54" s="4"/>
      <c r="V54" s="157">
        <v>43144</v>
      </c>
      <c r="W54" s="158" t="s">
        <v>60</v>
      </c>
      <c r="X54" s="8"/>
      <c r="Y54" s="1"/>
      <c r="Z54" s="148">
        <v>3</v>
      </c>
      <c r="AA54" s="149">
        <f t="shared" si="37"/>
        <v>43634</v>
      </c>
      <c r="AB54" s="149">
        <f>EDATE(AB53,Z54)</f>
        <v>43635</v>
      </c>
      <c r="AC54" s="149">
        <f t="shared" si="36"/>
        <v>43635</v>
      </c>
      <c r="AD54" s="14"/>
      <c r="AE54" s="59"/>
      <c r="AF54" s="58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</row>
    <row r="55" spans="1:173" x14ac:dyDescent="0.15">
      <c r="A55" s="74">
        <f t="shared" si="4"/>
        <v>43536</v>
      </c>
      <c r="B55" s="75">
        <f t="shared" ca="1" si="20"/>
        <v>101115.9621</v>
      </c>
      <c r="C55" s="78">
        <f t="shared" si="5"/>
        <v>100000</v>
      </c>
      <c r="D55" s="77">
        <f ca="1">IF(A55&lt;$B$1,VLOOKUP(A55,[1]DI!$A$4:$B$15000,2),0)</f>
        <v>6.4000000000000001E-2</v>
      </c>
      <c r="E55" s="78">
        <f t="shared" ca="1" si="21"/>
        <v>1.0002462000000001</v>
      </c>
      <c r="F55" s="78">
        <f ca="1">(TRUNC(PRODUCT($E$12:$E54),16))</f>
        <v>1.00716446407966</v>
      </c>
      <c r="G55" s="78">
        <f t="shared" si="22"/>
        <v>1</v>
      </c>
      <c r="H55" s="78">
        <f t="shared" ca="1" si="23"/>
        <v>1.00716446</v>
      </c>
      <c r="I55" s="77">
        <f t="shared" si="9"/>
        <v>3.5000000000000003E-2</v>
      </c>
      <c r="J55" s="79">
        <f t="shared" si="10"/>
        <v>43493</v>
      </c>
      <c r="K55" s="80">
        <f t="shared" si="24"/>
        <v>29</v>
      </c>
      <c r="L55" s="81">
        <f t="shared" si="11"/>
        <v>29</v>
      </c>
      <c r="M55" s="82">
        <f t="shared" si="25"/>
        <v>1.0039667409999999</v>
      </c>
      <c r="N55" s="82">
        <f t="shared" ca="1" si="1"/>
        <v>1.011159621</v>
      </c>
      <c r="O55" s="81">
        <f t="shared" si="26"/>
        <v>0</v>
      </c>
      <c r="P55" s="78">
        <f t="shared" ca="1" si="27"/>
        <v>1115.9621</v>
      </c>
      <c r="Q55" s="76">
        <f t="shared" si="12"/>
        <v>0</v>
      </c>
      <c r="R55" s="83" t="str">
        <f t="shared" si="13"/>
        <v>A+J=</v>
      </c>
      <c r="S55" s="79">
        <f t="shared" si="14"/>
        <v>43543</v>
      </c>
      <c r="T55" s="84" t="str">
        <f t="shared" si="2"/>
        <v>-</v>
      </c>
      <c r="U55" s="4"/>
      <c r="V55" s="157">
        <v>43189</v>
      </c>
      <c r="W55" s="158" t="s">
        <v>70</v>
      </c>
      <c r="X55" s="8"/>
      <c r="Y55" s="1"/>
      <c r="Z55" s="148">
        <v>3</v>
      </c>
      <c r="AA55" s="149">
        <f t="shared" si="37"/>
        <v>43726</v>
      </c>
      <c r="AB55" s="149">
        <f t="shared" ref="AB55:AB72" si="38">EDATE(AB54,Z55)</f>
        <v>43727</v>
      </c>
      <c r="AC55" s="149">
        <f t="shared" si="36"/>
        <v>43727</v>
      </c>
      <c r="AD55" s="14"/>
      <c r="AE55" s="59"/>
      <c r="AF55" s="58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3"/>
      <c r="BU55" s="3"/>
      <c r="BV55" s="3"/>
      <c r="BW55" s="3"/>
      <c r="BX55" s="3"/>
      <c r="BY55" s="3"/>
      <c r="BZ55" s="3"/>
      <c r="CA55" s="3"/>
      <c r="CB55" s="3"/>
      <c r="CC55" s="3"/>
      <c r="CD55" s="3"/>
      <c r="CE55" s="3"/>
      <c r="CF55" s="3"/>
      <c r="CG55" s="3"/>
      <c r="CH55" s="3"/>
      <c r="CI55" s="3"/>
      <c r="CJ55" s="3"/>
      <c r="CK55" s="3"/>
      <c r="CL55" s="3"/>
      <c r="CM55" s="3"/>
      <c r="CN55" s="3"/>
      <c r="CO55" s="3"/>
      <c r="CP55" s="3"/>
      <c r="CQ55" s="3"/>
      <c r="CR55" s="3"/>
      <c r="CS55" s="3"/>
      <c r="CT55" s="3"/>
      <c r="CU55" s="3"/>
      <c r="CV55" s="3"/>
      <c r="CW55" s="3"/>
      <c r="CX55" s="3"/>
      <c r="CY55" s="3"/>
      <c r="CZ55" s="3"/>
      <c r="DA55" s="3"/>
      <c r="DB55" s="3"/>
      <c r="DC55" s="3"/>
      <c r="DD55" s="3"/>
      <c r="DE55" s="3"/>
      <c r="DF55" s="3"/>
      <c r="DG55" s="3"/>
      <c r="DH55" s="3"/>
      <c r="DI55" s="3"/>
      <c r="DJ55" s="3"/>
      <c r="DK55" s="3"/>
      <c r="DL55" s="3"/>
      <c r="DM55" s="3"/>
      <c r="DN55" s="3"/>
      <c r="DO55" s="3"/>
      <c r="DP55" s="3"/>
      <c r="DQ55" s="3"/>
      <c r="DR55" s="3"/>
      <c r="DS55" s="3"/>
      <c r="DT55" s="3"/>
      <c r="DU55" s="3"/>
      <c r="DV55" s="3"/>
      <c r="DW55" s="3"/>
      <c r="DX55" s="3"/>
      <c r="DY55" s="3"/>
      <c r="DZ55" s="3"/>
      <c r="EA55" s="3"/>
      <c r="EB55" s="3"/>
      <c r="EC55" s="3"/>
      <c r="ED55" s="3"/>
      <c r="EE55" s="3"/>
      <c r="EF55" s="3"/>
      <c r="EG55" s="3"/>
      <c r="EH55" s="3"/>
      <c r="EI55" s="3"/>
      <c r="EJ55" s="3"/>
      <c r="EK55" s="3"/>
      <c r="EL55" s="3"/>
      <c r="EM55" s="3"/>
      <c r="EN55" s="3"/>
      <c r="EO55" s="3"/>
      <c r="EP55" s="3"/>
      <c r="EQ55" s="3"/>
      <c r="ER55" s="3"/>
      <c r="ES55" s="3"/>
      <c r="ET55" s="3"/>
      <c r="EU55" s="3"/>
      <c r="EV55" s="3"/>
      <c r="EW55" s="3"/>
      <c r="EX55" s="3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</row>
    <row r="56" spans="1:173" x14ac:dyDescent="0.15">
      <c r="A56" s="74">
        <f t="shared" si="4"/>
        <v>43537</v>
      </c>
      <c r="B56" s="75">
        <f t="shared" ca="1" si="20"/>
        <v>101154.6655</v>
      </c>
      <c r="C56" s="78">
        <f t="shared" si="5"/>
        <v>100000</v>
      </c>
      <c r="D56" s="77">
        <f ca="1">IF(A56&lt;$B$1,VLOOKUP(A56,[1]DI!$A$4:$B$15000,2),0)</f>
        <v>6.4000000000000001E-2</v>
      </c>
      <c r="E56" s="78">
        <f t="shared" ca="1" si="21"/>
        <v>1.0002462000000001</v>
      </c>
      <c r="F56" s="78">
        <f ca="1">(TRUNC(PRODUCT($E$12:$E55),16))</f>
        <v>1.0074124279707199</v>
      </c>
      <c r="G56" s="78">
        <f t="shared" si="22"/>
        <v>1</v>
      </c>
      <c r="H56" s="78">
        <f t="shared" ca="1" si="23"/>
        <v>1.00741243</v>
      </c>
      <c r="I56" s="77">
        <f t="shared" si="9"/>
        <v>3.5000000000000003E-2</v>
      </c>
      <c r="J56" s="79">
        <f t="shared" si="10"/>
        <v>43493</v>
      </c>
      <c r="K56" s="80">
        <f t="shared" si="24"/>
        <v>30</v>
      </c>
      <c r="L56" s="81">
        <f t="shared" si="11"/>
        <v>30</v>
      </c>
      <c r="M56" s="82">
        <f t="shared" si="25"/>
        <v>1.004103806</v>
      </c>
      <c r="N56" s="82">
        <f t="shared" ca="1" si="1"/>
        <v>1.0115466550000001</v>
      </c>
      <c r="O56" s="81">
        <f t="shared" si="26"/>
        <v>0</v>
      </c>
      <c r="P56" s="78">
        <f t="shared" ca="1" si="27"/>
        <v>1154.6655000000001</v>
      </c>
      <c r="Q56" s="76">
        <f t="shared" si="12"/>
        <v>0</v>
      </c>
      <c r="R56" s="83" t="str">
        <f t="shared" si="13"/>
        <v>A+J=</v>
      </c>
      <c r="S56" s="79">
        <f t="shared" si="14"/>
        <v>43543</v>
      </c>
      <c r="T56" s="84" t="str">
        <f t="shared" si="2"/>
        <v>-</v>
      </c>
      <c r="U56" s="4"/>
      <c r="V56" s="157">
        <v>43221</v>
      </c>
      <c r="W56" s="158" t="s">
        <v>72</v>
      </c>
      <c r="X56" s="8"/>
      <c r="Y56" s="1"/>
      <c r="Z56" s="148">
        <v>3</v>
      </c>
      <c r="AA56" s="149">
        <f t="shared" si="37"/>
        <v>43817</v>
      </c>
      <c r="AB56" s="149">
        <f t="shared" si="38"/>
        <v>43818</v>
      </c>
      <c r="AC56" s="149">
        <f t="shared" si="36"/>
        <v>43818</v>
      </c>
      <c r="AD56" s="14"/>
      <c r="AE56" s="59"/>
      <c r="AF56" s="58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3"/>
      <c r="BU56" s="3"/>
      <c r="BV56" s="3"/>
      <c r="BW56" s="3"/>
      <c r="BX56" s="3"/>
      <c r="BY56" s="3"/>
      <c r="BZ56" s="3"/>
      <c r="CA56" s="3"/>
      <c r="CB56" s="3"/>
      <c r="CC56" s="3"/>
      <c r="CD56" s="3"/>
      <c r="CE56" s="3"/>
      <c r="CF56" s="3"/>
      <c r="CG56" s="3"/>
      <c r="CH56" s="3"/>
      <c r="CI56" s="3"/>
      <c r="CJ56" s="3"/>
      <c r="CK56" s="3"/>
      <c r="CL56" s="3"/>
      <c r="CM56" s="3"/>
      <c r="CN56" s="3"/>
      <c r="CO56" s="3"/>
      <c r="CP56" s="3"/>
      <c r="CQ56" s="3"/>
      <c r="CR56" s="3"/>
      <c r="CS56" s="3"/>
      <c r="CT56" s="3"/>
      <c r="CU56" s="3"/>
      <c r="CV56" s="3"/>
      <c r="CW56" s="3"/>
      <c r="CX56" s="3"/>
      <c r="CY56" s="3"/>
      <c r="CZ56" s="3"/>
      <c r="DA56" s="3"/>
      <c r="DB56" s="3"/>
      <c r="DC56" s="3"/>
      <c r="DD56" s="3"/>
      <c r="DE56" s="3"/>
      <c r="DF56" s="3"/>
      <c r="DG56" s="3"/>
      <c r="DH56" s="3"/>
      <c r="DI56" s="3"/>
      <c r="DJ56" s="3"/>
      <c r="DK56" s="3"/>
      <c r="DL56" s="3"/>
      <c r="DM56" s="3"/>
      <c r="DN56" s="3"/>
      <c r="DO56" s="3"/>
      <c r="DP56" s="3"/>
      <c r="DQ56" s="3"/>
      <c r="DR56" s="3"/>
      <c r="DS56" s="3"/>
      <c r="DT56" s="3"/>
      <c r="DU56" s="3"/>
      <c r="DV56" s="3"/>
      <c r="DW56" s="3"/>
      <c r="DX56" s="3"/>
      <c r="DY56" s="3"/>
      <c r="DZ56" s="3"/>
      <c r="EA56" s="3"/>
      <c r="EB56" s="3"/>
      <c r="EC56" s="3"/>
      <c r="ED56" s="3"/>
      <c r="EE56" s="3"/>
      <c r="EF56" s="3"/>
      <c r="EG56" s="3"/>
      <c r="EH56" s="3"/>
      <c r="EI56" s="3"/>
      <c r="EJ56" s="3"/>
      <c r="EK56" s="3"/>
      <c r="EL56" s="3"/>
      <c r="EM56" s="3"/>
      <c r="EN56" s="3"/>
      <c r="EO56" s="3"/>
      <c r="EP56" s="3"/>
      <c r="EQ56" s="3"/>
      <c r="ER56" s="3"/>
      <c r="ES56" s="3"/>
      <c r="ET56" s="3"/>
      <c r="EU56" s="3"/>
      <c r="EV56" s="3"/>
      <c r="EW56" s="3"/>
      <c r="EX56" s="3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</row>
    <row r="57" spans="1:173" x14ac:dyDescent="0.15">
      <c r="A57" s="74">
        <f t="shared" si="4"/>
        <v>43538</v>
      </c>
      <c r="B57" s="75">
        <f t="shared" ca="1" si="20"/>
        <v>101193.382599</v>
      </c>
      <c r="C57" s="78">
        <f t="shared" si="5"/>
        <v>100000</v>
      </c>
      <c r="D57" s="77">
        <f ca="1">IF(A57&lt;$B$1,VLOOKUP(A57,[1]DI!$A$4:$B$15000,2),0)</f>
        <v>6.4000000000000001E-2</v>
      </c>
      <c r="E57" s="78">
        <f t="shared" ca="1" si="21"/>
        <v>1.0002462000000001</v>
      </c>
      <c r="F57" s="78">
        <f ca="1">(TRUNC(PRODUCT($E$12:$E56),16))</f>
        <v>1.00766045291048</v>
      </c>
      <c r="G57" s="78">
        <f t="shared" si="22"/>
        <v>1</v>
      </c>
      <c r="H57" s="78">
        <f t="shared" ca="1" si="23"/>
        <v>1.0076604499999999</v>
      </c>
      <c r="I57" s="77">
        <f t="shared" si="9"/>
        <v>3.5000000000000003E-2</v>
      </c>
      <c r="J57" s="79">
        <f t="shared" si="10"/>
        <v>43493</v>
      </c>
      <c r="K57" s="80">
        <f t="shared" si="24"/>
        <v>31</v>
      </c>
      <c r="L57" s="81">
        <f t="shared" si="11"/>
        <v>31</v>
      </c>
      <c r="M57" s="82">
        <f t="shared" si="25"/>
        <v>1.0042408890000001</v>
      </c>
      <c r="N57" s="82">
        <f t="shared" ca="1" si="1"/>
        <v>1.0119338259999999</v>
      </c>
      <c r="O57" s="81">
        <f t="shared" si="26"/>
        <v>0</v>
      </c>
      <c r="P57" s="78">
        <f t="shared" ca="1" si="27"/>
        <v>1193.382599</v>
      </c>
      <c r="Q57" s="76">
        <f t="shared" si="12"/>
        <v>0</v>
      </c>
      <c r="R57" s="83" t="str">
        <f t="shared" si="13"/>
        <v>A+J=</v>
      </c>
      <c r="S57" s="79">
        <f t="shared" si="14"/>
        <v>43543</v>
      </c>
      <c r="T57" s="84" t="str">
        <f t="shared" si="2"/>
        <v>-</v>
      </c>
      <c r="U57" s="4"/>
      <c r="V57" s="157">
        <v>43251</v>
      </c>
      <c r="W57" s="158" t="s">
        <v>71</v>
      </c>
      <c r="X57" s="8"/>
      <c r="Y57" s="1"/>
      <c r="Z57" s="148">
        <v>3</v>
      </c>
      <c r="AA57" s="149">
        <f t="shared" si="37"/>
        <v>43908</v>
      </c>
      <c r="AB57" s="149">
        <f t="shared" si="38"/>
        <v>43909</v>
      </c>
      <c r="AC57" s="149">
        <f t="shared" si="36"/>
        <v>43909</v>
      </c>
      <c r="AD57" s="14"/>
      <c r="AE57" s="59"/>
      <c r="AF57" s="58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</row>
    <row r="58" spans="1:173" x14ac:dyDescent="0.15">
      <c r="A58" s="74">
        <f t="shared" si="4"/>
        <v>43539</v>
      </c>
      <c r="B58" s="75">
        <f t="shared" ca="1" si="20"/>
        <v>101232.1155</v>
      </c>
      <c r="C58" s="78">
        <f t="shared" si="5"/>
        <v>100000</v>
      </c>
      <c r="D58" s="77">
        <f ca="1">IF(A58&lt;$B$1,VLOOKUP(A58,[1]DI!$A$4:$B$15000,2),0)</f>
        <v>6.4000000000000001E-2</v>
      </c>
      <c r="E58" s="78">
        <f t="shared" ca="1" si="21"/>
        <v>1.0002462000000001</v>
      </c>
      <c r="F58" s="78">
        <f ca="1">(TRUNC(PRODUCT($E$12:$E57),16))</f>
        <v>1.0079085389139899</v>
      </c>
      <c r="G58" s="78">
        <f t="shared" si="22"/>
        <v>1</v>
      </c>
      <c r="H58" s="78">
        <f t="shared" ca="1" si="23"/>
        <v>1.0079085400000001</v>
      </c>
      <c r="I58" s="77">
        <f t="shared" si="9"/>
        <v>3.5000000000000003E-2</v>
      </c>
      <c r="J58" s="79">
        <f t="shared" si="10"/>
        <v>43493</v>
      </c>
      <c r="K58" s="80">
        <f t="shared" si="24"/>
        <v>32</v>
      </c>
      <c r="L58" s="81">
        <f t="shared" si="11"/>
        <v>32</v>
      </c>
      <c r="M58" s="82">
        <f t="shared" si="25"/>
        <v>1.0043779909999999</v>
      </c>
      <c r="N58" s="82">
        <f t="shared" ca="1" si="1"/>
        <v>1.012321155</v>
      </c>
      <c r="O58" s="81">
        <f t="shared" si="26"/>
        <v>0</v>
      </c>
      <c r="P58" s="78">
        <f t="shared" ca="1" si="27"/>
        <v>1232.1155000000001</v>
      </c>
      <c r="Q58" s="76">
        <f t="shared" si="12"/>
        <v>0</v>
      </c>
      <c r="R58" s="83" t="str">
        <f t="shared" si="13"/>
        <v>A+J=</v>
      </c>
      <c r="S58" s="79">
        <f t="shared" si="14"/>
        <v>43543</v>
      </c>
      <c r="T58" s="84" t="str">
        <f t="shared" si="2"/>
        <v>-</v>
      </c>
      <c r="U58" s="4"/>
      <c r="V58" s="157">
        <v>43350</v>
      </c>
      <c r="W58" s="158" t="s">
        <v>73</v>
      </c>
      <c r="X58" s="8"/>
      <c r="Y58" s="1"/>
      <c r="Z58" s="148">
        <v>3</v>
      </c>
      <c r="AA58" s="149">
        <f t="shared" si="37"/>
        <v>44000</v>
      </c>
      <c r="AB58" s="149">
        <f t="shared" si="38"/>
        <v>44001</v>
      </c>
      <c r="AC58" s="149">
        <f t="shared" si="36"/>
        <v>44001</v>
      </c>
      <c r="AD58" s="14"/>
      <c r="AE58" s="59"/>
      <c r="AF58" s="58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3"/>
      <c r="BX58" s="3"/>
      <c r="BY58" s="3"/>
      <c r="BZ58" s="3"/>
      <c r="CA58" s="3"/>
      <c r="CB58" s="3"/>
      <c r="CC58" s="3"/>
      <c r="CD58" s="3"/>
      <c r="CE58" s="3"/>
      <c r="CF58" s="3"/>
      <c r="CG58" s="3"/>
      <c r="CH58" s="3"/>
      <c r="CI58" s="3"/>
      <c r="CJ58" s="3"/>
      <c r="CK58" s="3"/>
      <c r="CL58" s="3"/>
      <c r="CM58" s="3"/>
      <c r="CN58" s="3"/>
      <c r="CO58" s="3"/>
      <c r="CP58" s="3"/>
      <c r="CQ58" s="3"/>
      <c r="CR58" s="3"/>
      <c r="CS58" s="3"/>
      <c r="CT58" s="3"/>
      <c r="CU58" s="3"/>
      <c r="CV58" s="3"/>
      <c r="CW58" s="3"/>
      <c r="CX58" s="3"/>
      <c r="CY58" s="3"/>
      <c r="CZ58" s="3"/>
      <c r="DA58" s="3"/>
      <c r="DB58" s="3"/>
      <c r="DC58" s="3"/>
      <c r="DD58" s="3"/>
      <c r="DE58" s="3"/>
      <c r="DF58" s="3"/>
      <c r="DG58" s="3"/>
      <c r="DH58" s="3"/>
      <c r="DI58" s="3"/>
      <c r="DJ58" s="3"/>
      <c r="DK58" s="3"/>
      <c r="DL58" s="3"/>
      <c r="DM58" s="3"/>
      <c r="DN58" s="3"/>
      <c r="DO58" s="3"/>
      <c r="DP58" s="3"/>
      <c r="DQ58" s="3"/>
      <c r="DR58" s="3"/>
      <c r="DS58" s="3"/>
      <c r="DT58" s="3"/>
      <c r="DU58" s="3"/>
      <c r="DV58" s="3"/>
      <c r="DW58" s="3"/>
      <c r="DX58" s="3"/>
      <c r="DY58" s="3"/>
      <c r="DZ58" s="3"/>
      <c r="EA58" s="3"/>
      <c r="EB58" s="3"/>
      <c r="EC58" s="3"/>
      <c r="ED58" s="3"/>
      <c r="EE58" s="3"/>
      <c r="EF58" s="3"/>
      <c r="EG58" s="3"/>
      <c r="EH58" s="3"/>
      <c r="EI58" s="3"/>
      <c r="EJ58" s="3"/>
      <c r="EK58" s="3"/>
      <c r="EL58" s="3"/>
      <c r="EM58" s="3"/>
      <c r="EN58" s="3"/>
      <c r="EO58" s="3"/>
      <c r="EP58" s="3"/>
      <c r="EQ58" s="3"/>
      <c r="ER58" s="3"/>
      <c r="ES58" s="3"/>
      <c r="ET58" s="3"/>
      <c r="EU58" s="3"/>
      <c r="EV58" s="3"/>
      <c r="EW58" s="3"/>
      <c r="EX58" s="3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</row>
    <row r="59" spans="1:173" x14ac:dyDescent="0.15">
      <c r="A59" s="74">
        <f t="shared" si="4"/>
        <v>43540</v>
      </c>
      <c r="B59" s="75">
        <f t="shared" ca="1" si="20"/>
        <v>101270.86290000001</v>
      </c>
      <c r="C59" s="78">
        <f t="shared" si="5"/>
        <v>100000</v>
      </c>
      <c r="D59" s="77">
        <f ca="1">IF(A59&lt;$B$1,VLOOKUP(A59,[1]DI!$A$4:$B$15000,2),0)</f>
        <v>0</v>
      </c>
      <c r="E59" s="78">
        <f t="shared" ca="1" si="21"/>
        <v>1</v>
      </c>
      <c r="F59" s="78">
        <f ca="1">(TRUNC(PRODUCT($E$12:$E58),16))</f>
        <v>1.0081566859962701</v>
      </c>
      <c r="G59" s="78">
        <f t="shared" si="22"/>
        <v>1</v>
      </c>
      <c r="H59" s="78">
        <f t="shared" ca="1" si="23"/>
        <v>1.0081566900000001</v>
      </c>
      <c r="I59" s="77">
        <f t="shared" si="9"/>
        <v>3.5000000000000003E-2</v>
      </c>
      <c r="J59" s="79">
        <f t="shared" si="10"/>
        <v>43493</v>
      </c>
      <c r="K59" s="80">
        <f t="shared" si="24"/>
        <v>32</v>
      </c>
      <c r="L59" s="81">
        <f t="shared" si="11"/>
        <v>33</v>
      </c>
      <c r="M59" s="82">
        <f t="shared" si="25"/>
        <v>1.0045151109999999</v>
      </c>
      <c r="N59" s="82">
        <f t="shared" ca="1" si="1"/>
        <v>1.012708629</v>
      </c>
      <c r="O59" s="81">
        <f t="shared" si="26"/>
        <v>0</v>
      </c>
      <c r="P59" s="78">
        <f t="shared" ca="1" si="27"/>
        <v>1270.8629000000001</v>
      </c>
      <c r="Q59" s="76">
        <f t="shared" si="12"/>
        <v>0</v>
      </c>
      <c r="R59" s="83" t="str">
        <f t="shared" si="13"/>
        <v>A+J=</v>
      </c>
      <c r="S59" s="79">
        <f t="shared" si="14"/>
        <v>43543</v>
      </c>
      <c r="T59" s="84" t="str">
        <f t="shared" si="2"/>
        <v>-</v>
      </c>
      <c r="U59" s="4"/>
      <c r="V59" s="157">
        <v>43385</v>
      </c>
      <c r="W59" s="159" t="s">
        <v>62</v>
      </c>
      <c r="X59" s="8"/>
      <c r="Y59" s="1"/>
      <c r="Z59" s="148">
        <v>3</v>
      </c>
      <c r="AA59" s="149">
        <f t="shared" si="37"/>
        <v>44092</v>
      </c>
      <c r="AB59" s="149">
        <f t="shared" si="38"/>
        <v>44093</v>
      </c>
      <c r="AC59" s="149">
        <f t="shared" si="36"/>
        <v>44095</v>
      </c>
      <c r="AD59" s="14"/>
      <c r="AE59" s="59"/>
      <c r="AF59" s="58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3"/>
      <c r="BX59" s="3"/>
      <c r="BY59" s="3"/>
      <c r="BZ59" s="3"/>
      <c r="CA59" s="3"/>
      <c r="CB59" s="3"/>
      <c r="CC59" s="3"/>
      <c r="CD59" s="3"/>
      <c r="CE59" s="3"/>
      <c r="CF59" s="3"/>
      <c r="CG59" s="3"/>
      <c r="CH59" s="3"/>
      <c r="CI59" s="3"/>
      <c r="CJ59" s="3"/>
      <c r="CK59" s="3"/>
      <c r="CL59" s="3"/>
      <c r="CM59" s="3"/>
      <c r="CN59" s="3"/>
      <c r="CO59" s="3"/>
      <c r="CP59" s="3"/>
      <c r="CQ59" s="3"/>
      <c r="CR59" s="3"/>
      <c r="CS59" s="3"/>
      <c r="CT59" s="3"/>
      <c r="CU59" s="3"/>
      <c r="CV59" s="3"/>
      <c r="CW59" s="3"/>
      <c r="CX59" s="3"/>
      <c r="CY59" s="3"/>
      <c r="CZ59" s="3"/>
      <c r="DA59" s="3"/>
      <c r="DB59" s="3"/>
      <c r="DC59" s="3"/>
      <c r="DD59" s="3"/>
      <c r="DE59" s="3"/>
      <c r="DF59" s="3"/>
      <c r="DG59" s="3"/>
      <c r="DH59" s="3"/>
      <c r="DI59" s="3"/>
      <c r="DJ59" s="3"/>
      <c r="DK59" s="3"/>
      <c r="DL59" s="3"/>
      <c r="DM59" s="3"/>
      <c r="DN59" s="3"/>
      <c r="DO59" s="3"/>
      <c r="DP59" s="3"/>
      <c r="DQ59" s="3"/>
      <c r="DR59" s="3"/>
      <c r="DS59" s="3"/>
      <c r="DT59" s="3"/>
      <c r="DU59" s="3"/>
      <c r="DV59" s="3"/>
      <c r="DW59" s="3"/>
      <c r="DX59" s="3"/>
      <c r="DY59" s="3"/>
      <c r="DZ59" s="3"/>
      <c r="EA59" s="3"/>
      <c r="EB59" s="3"/>
      <c r="EC59" s="3"/>
      <c r="ED59" s="3"/>
      <c r="EE59" s="3"/>
      <c r="EF59" s="3"/>
      <c r="EG59" s="3"/>
      <c r="EH59" s="3"/>
      <c r="EI59" s="3"/>
      <c r="EJ59" s="3"/>
      <c r="EK59" s="3"/>
      <c r="EL59" s="3"/>
      <c r="EM59" s="3"/>
      <c r="EN59" s="3"/>
      <c r="EO59" s="3"/>
      <c r="EP59" s="3"/>
      <c r="EQ59" s="3"/>
      <c r="ER59" s="3"/>
      <c r="ES59" s="3"/>
      <c r="ET59" s="3"/>
      <c r="EU59" s="3"/>
      <c r="EV59" s="3"/>
      <c r="EW59" s="3"/>
      <c r="EX59" s="3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</row>
    <row r="60" spans="1:173" x14ac:dyDescent="0.15">
      <c r="A60" s="74">
        <f t="shared" si="4"/>
        <v>43541</v>
      </c>
      <c r="B60" s="75">
        <f t="shared" ca="1" si="20"/>
        <v>101270.86290000001</v>
      </c>
      <c r="C60" s="78">
        <f t="shared" si="5"/>
        <v>100000</v>
      </c>
      <c r="D60" s="77">
        <f ca="1">IF(A60&lt;$B$1,VLOOKUP(A60,[1]DI!$A$4:$B$15000,2),0)</f>
        <v>0</v>
      </c>
      <c r="E60" s="78">
        <f t="shared" ca="1" si="21"/>
        <v>1</v>
      </c>
      <c r="F60" s="78">
        <f ca="1">(TRUNC(PRODUCT($E$12:$E59),16))</f>
        <v>1.0081566859962701</v>
      </c>
      <c r="G60" s="78">
        <f t="shared" si="22"/>
        <v>1</v>
      </c>
      <c r="H60" s="78">
        <f t="shared" ca="1" si="23"/>
        <v>1.0081566900000001</v>
      </c>
      <c r="I60" s="77">
        <f t="shared" si="9"/>
        <v>3.5000000000000003E-2</v>
      </c>
      <c r="J60" s="79">
        <f t="shared" si="10"/>
        <v>43493</v>
      </c>
      <c r="K60" s="80">
        <f t="shared" si="24"/>
        <v>32</v>
      </c>
      <c r="L60" s="81">
        <f t="shared" si="11"/>
        <v>33</v>
      </c>
      <c r="M60" s="82">
        <f t="shared" si="25"/>
        <v>1.0045151109999999</v>
      </c>
      <c r="N60" s="82">
        <f t="shared" ca="1" si="1"/>
        <v>1.012708629</v>
      </c>
      <c r="O60" s="81">
        <f t="shared" si="26"/>
        <v>0</v>
      </c>
      <c r="P60" s="78">
        <f t="shared" ca="1" si="27"/>
        <v>1270.8629000000001</v>
      </c>
      <c r="Q60" s="76">
        <f t="shared" si="12"/>
        <v>0</v>
      </c>
      <c r="R60" s="83" t="str">
        <f t="shared" si="13"/>
        <v>A+J=</v>
      </c>
      <c r="S60" s="79">
        <f t="shared" si="14"/>
        <v>43543</v>
      </c>
      <c r="T60" s="84" t="str">
        <f t="shared" si="2"/>
        <v>-</v>
      </c>
      <c r="U60" s="4"/>
      <c r="V60" s="157">
        <v>43406</v>
      </c>
      <c r="W60" s="158" t="s">
        <v>66</v>
      </c>
      <c r="X60" s="8"/>
      <c r="Y60" s="1"/>
      <c r="Z60" s="148">
        <v>3</v>
      </c>
      <c r="AA60" s="149">
        <f t="shared" si="37"/>
        <v>44183</v>
      </c>
      <c r="AB60" s="149">
        <f t="shared" si="38"/>
        <v>44184</v>
      </c>
      <c r="AC60" s="149">
        <f t="shared" si="36"/>
        <v>44186</v>
      </c>
      <c r="AD60" s="14"/>
      <c r="AE60" s="59"/>
      <c r="AF60" s="58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  <c r="BS60" s="3"/>
      <c r="BT60" s="3"/>
      <c r="BU60" s="3"/>
      <c r="BV60" s="3"/>
      <c r="BW60" s="3"/>
      <c r="BX60" s="3"/>
      <c r="BY60" s="3"/>
      <c r="BZ60" s="3"/>
      <c r="CA60" s="3"/>
      <c r="CB60" s="3"/>
      <c r="CC60" s="3"/>
      <c r="CD60" s="3"/>
      <c r="CE60" s="3"/>
      <c r="CF60" s="3"/>
      <c r="CG60" s="3"/>
      <c r="CH60" s="3"/>
      <c r="CI60" s="3"/>
      <c r="CJ60" s="3"/>
      <c r="CK60" s="3"/>
      <c r="CL60" s="3"/>
      <c r="CM60" s="3"/>
      <c r="CN60" s="3"/>
      <c r="CO60" s="3"/>
      <c r="CP60" s="3"/>
      <c r="CQ60" s="3"/>
      <c r="CR60" s="3"/>
      <c r="CS60" s="3"/>
      <c r="CT60" s="3"/>
      <c r="CU60" s="3"/>
      <c r="CV60" s="3"/>
      <c r="CW60" s="3"/>
      <c r="CX60" s="3"/>
      <c r="CY60" s="3"/>
      <c r="CZ60" s="3"/>
      <c r="DA60" s="3"/>
      <c r="DB60" s="3"/>
      <c r="DC60" s="3"/>
      <c r="DD60" s="3"/>
      <c r="DE60" s="3"/>
      <c r="DF60" s="3"/>
      <c r="DG60" s="3"/>
      <c r="DH60" s="3"/>
      <c r="DI60" s="3"/>
      <c r="DJ60" s="3"/>
      <c r="DK60" s="3"/>
      <c r="DL60" s="3"/>
      <c r="DM60" s="3"/>
      <c r="DN60" s="3"/>
      <c r="DO60" s="3"/>
      <c r="DP60" s="3"/>
      <c r="DQ60" s="3"/>
      <c r="DR60" s="3"/>
      <c r="DS60" s="3"/>
      <c r="DT60" s="3"/>
      <c r="DU60" s="3"/>
      <c r="DV60" s="3"/>
      <c r="DW60" s="3"/>
      <c r="DX60" s="3"/>
      <c r="DY60" s="3"/>
      <c r="DZ60" s="3"/>
      <c r="EA60" s="3"/>
      <c r="EB60" s="3"/>
      <c r="EC60" s="3"/>
      <c r="ED60" s="3"/>
      <c r="EE60" s="3"/>
      <c r="EF60" s="3"/>
      <c r="EG60" s="3"/>
      <c r="EH60" s="3"/>
      <c r="EI60" s="3"/>
      <c r="EJ60" s="3"/>
      <c r="EK60" s="3"/>
      <c r="EL60" s="3"/>
      <c r="EM60" s="3"/>
      <c r="EN60" s="3"/>
      <c r="EO60" s="3"/>
      <c r="EP60" s="3"/>
      <c r="EQ60" s="3"/>
      <c r="ER60" s="3"/>
      <c r="ES60" s="3"/>
      <c r="ET60" s="3"/>
      <c r="EU60" s="3"/>
      <c r="EV60" s="3"/>
      <c r="EW60" s="3"/>
      <c r="EX60" s="3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</row>
    <row r="61" spans="1:173" x14ac:dyDescent="0.15">
      <c r="A61" s="74">
        <f t="shared" si="4"/>
        <v>43542</v>
      </c>
      <c r="B61" s="75">
        <f t="shared" ca="1" si="20"/>
        <v>101270.86290000001</v>
      </c>
      <c r="C61" s="78">
        <f t="shared" si="5"/>
        <v>100000</v>
      </c>
      <c r="D61" s="77">
        <f ca="1">IF(A61&lt;$B$1,VLOOKUP(A61,[1]DI!$A$4:$B$15000,2),0)</f>
        <v>6.4000000000000001E-2</v>
      </c>
      <c r="E61" s="78">
        <f t="shared" ca="1" si="21"/>
        <v>1.0002462000000001</v>
      </c>
      <c r="F61" s="78">
        <f ca="1">(TRUNC(PRODUCT($E$12:$E60),16))</f>
        <v>1.0081566859962701</v>
      </c>
      <c r="G61" s="78">
        <f t="shared" si="22"/>
        <v>1</v>
      </c>
      <c r="H61" s="78">
        <f t="shared" ca="1" si="23"/>
        <v>1.0081566900000001</v>
      </c>
      <c r="I61" s="77">
        <f t="shared" si="9"/>
        <v>3.5000000000000003E-2</v>
      </c>
      <c r="J61" s="79">
        <f t="shared" si="10"/>
        <v>43493</v>
      </c>
      <c r="K61" s="80">
        <f t="shared" si="24"/>
        <v>33</v>
      </c>
      <c r="L61" s="81">
        <f t="shared" si="11"/>
        <v>33</v>
      </c>
      <c r="M61" s="82">
        <f t="shared" si="25"/>
        <v>1.0045151109999999</v>
      </c>
      <c r="N61" s="82">
        <f t="shared" ca="1" si="1"/>
        <v>1.012708629</v>
      </c>
      <c r="O61" s="81">
        <f t="shared" si="26"/>
        <v>0</v>
      </c>
      <c r="P61" s="78">
        <f t="shared" ca="1" si="27"/>
        <v>1270.8629000000001</v>
      </c>
      <c r="Q61" s="76">
        <f t="shared" si="12"/>
        <v>0</v>
      </c>
      <c r="R61" s="83" t="str">
        <f t="shared" si="13"/>
        <v>A+J=</v>
      </c>
      <c r="S61" s="79">
        <f t="shared" si="14"/>
        <v>43543</v>
      </c>
      <c r="T61" s="84" t="str">
        <f t="shared" si="2"/>
        <v>-</v>
      </c>
      <c r="U61" s="4"/>
      <c r="V61" s="157">
        <v>43419</v>
      </c>
      <c r="W61" s="158" t="s">
        <v>74</v>
      </c>
      <c r="X61" s="8"/>
      <c r="Y61" s="1"/>
      <c r="Z61" s="148">
        <v>3</v>
      </c>
      <c r="AA61" s="149">
        <f t="shared" si="37"/>
        <v>44273</v>
      </c>
      <c r="AB61" s="149">
        <f t="shared" si="38"/>
        <v>44274</v>
      </c>
      <c r="AC61" s="149">
        <f t="shared" si="36"/>
        <v>44274</v>
      </c>
      <c r="AD61" s="14"/>
      <c r="AE61" s="59"/>
      <c r="AF61" s="58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  <c r="BO61" s="3"/>
      <c r="BP61" s="3"/>
      <c r="BQ61" s="3"/>
      <c r="BR61" s="3"/>
      <c r="BS61" s="3"/>
      <c r="BT61" s="3"/>
      <c r="BU61" s="3"/>
      <c r="BV61" s="3"/>
      <c r="BW61" s="3"/>
      <c r="BX61" s="3"/>
      <c r="BY61" s="3"/>
      <c r="BZ61" s="3"/>
      <c r="CA61" s="3"/>
      <c r="CB61" s="3"/>
      <c r="CC61" s="3"/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  <c r="CS61" s="3"/>
      <c r="CT61" s="3"/>
      <c r="CU61" s="3"/>
      <c r="CV61" s="3"/>
      <c r="CW61" s="3"/>
      <c r="CX61" s="3"/>
      <c r="CY61" s="3"/>
      <c r="CZ61" s="3"/>
      <c r="DA61" s="3"/>
      <c r="DB61" s="3"/>
      <c r="DC61" s="3"/>
      <c r="DD61" s="3"/>
      <c r="DE61" s="3"/>
      <c r="DF61" s="3"/>
      <c r="DG61" s="3"/>
      <c r="DH61" s="3"/>
      <c r="DI61" s="3"/>
      <c r="DJ61" s="3"/>
      <c r="DK61" s="3"/>
      <c r="DL61" s="3"/>
      <c r="DM61" s="3"/>
      <c r="DN61" s="3"/>
      <c r="DO61" s="3"/>
      <c r="DP61" s="3"/>
      <c r="DQ61" s="3"/>
      <c r="DR61" s="3"/>
      <c r="DS61" s="3"/>
      <c r="DT61" s="3"/>
      <c r="DU61" s="3"/>
      <c r="DV61" s="3"/>
      <c r="DW61" s="3"/>
      <c r="DX61" s="3"/>
      <c r="DY61" s="3"/>
      <c r="DZ61" s="3"/>
      <c r="EA61" s="3"/>
      <c r="EB61" s="3"/>
      <c r="EC61" s="3"/>
      <c r="ED61" s="3"/>
      <c r="EE61" s="3"/>
      <c r="EF61" s="3"/>
      <c r="EG61" s="3"/>
      <c r="EH61" s="3"/>
      <c r="EI61" s="3"/>
      <c r="EJ61" s="3"/>
      <c r="EK61" s="3"/>
      <c r="EL61" s="3"/>
      <c r="EM61" s="3"/>
      <c r="EN61" s="3"/>
      <c r="EO61" s="3"/>
      <c r="EP61" s="3"/>
      <c r="EQ61" s="3"/>
      <c r="ER61" s="3"/>
      <c r="ES61" s="3"/>
      <c r="ET61" s="3"/>
      <c r="EU61" s="3"/>
      <c r="EV61" s="3"/>
      <c r="EW61" s="3"/>
      <c r="EX61" s="3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</row>
    <row r="62" spans="1:173" x14ac:dyDescent="0.15">
      <c r="A62" s="74">
        <f t="shared" si="4"/>
        <v>43543</v>
      </c>
      <c r="B62" s="75">
        <f t="shared" ca="1" si="20"/>
        <v>101309.624299</v>
      </c>
      <c r="C62" s="78">
        <f t="shared" si="5"/>
        <v>100000</v>
      </c>
      <c r="D62" s="77">
        <f ca="1">IF(A62&lt;$B$1,VLOOKUP(A62,[1]DI!$A$4:$B$15000,2),0)</f>
        <v>6.4000000000000001E-2</v>
      </c>
      <c r="E62" s="78">
        <f t="shared" ca="1" si="21"/>
        <v>1.0002462000000001</v>
      </c>
      <c r="F62" s="78">
        <f ca="1">(TRUNC(PRODUCT($E$12:$E61),16))</f>
        <v>1.00840489417236</v>
      </c>
      <c r="G62" s="78">
        <f t="shared" si="22"/>
        <v>1</v>
      </c>
      <c r="H62" s="78">
        <f t="shared" ca="1" si="23"/>
        <v>1.00840489</v>
      </c>
      <c r="I62" s="77">
        <f t="shared" si="9"/>
        <v>3.5000000000000003E-2</v>
      </c>
      <c r="J62" s="79">
        <f t="shared" si="10"/>
        <v>43493</v>
      </c>
      <c r="K62" s="80">
        <f t="shared" si="24"/>
        <v>34</v>
      </c>
      <c r="L62" s="81">
        <f t="shared" si="11"/>
        <v>34</v>
      </c>
      <c r="M62" s="82">
        <f t="shared" si="25"/>
        <v>1.004652251</v>
      </c>
      <c r="N62" s="82">
        <f t="shared" ca="1" si="1"/>
        <v>1.0130962429999999</v>
      </c>
      <c r="O62" s="81">
        <f t="shared" si="26"/>
        <v>1</v>
      </c>
      <c r="P62" s="78">
        <f t="shared" ca="1" si="27"/>
        <v>1309.6242990000001</v>
      </c>
      <c r="Q62" s="76">
        <f t="shared" si="12"/>
        <v>1000</v>
      </c>
      <c r="R62" s="83" t="str">
        <f t="shared" si="13"/>
        <v>A+J=</v>
      </c>
      <c r="S62" s="79">
        <f t="shared" si="14"/>
        <v>43543</v>
      </c>
      <c r="T62" s="84">
        <f t="shared" ca="1" si="2"/>
        <v>2309624.2990000001</v>
      </c>
      <c r="U62" s="4"/>
      <c r="V62" s="157">
        <v>43459</v>
      </c>
      <c r="W62" s="158" t="s">
        <v>68</v>
      </c>
      <c r="X62" s="8"/>
      <c r="Y62" s="1"/>
      <c r="Z62" s="148">
        <v>3</v>
      </c>
      <c r="AA62" s="149">
        <f t="shared" si="37"/>
        <v>44365</v>
      </c>
      <c r="AB62" s="149">
        <f t="shared" si="38"/>
        <v>44366</v>
      </c>
      <c r="AC62" s="149">
        <f t="shared" si="36"/>
        <v>44368</v>
      </c>
      <c r="AD62" s="14"/>
      <c r="AE62" s="59"/>
      <c r="AF62" s="58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  <c r="BO62" s="3"/>
      <c r="BP62" s="3"/>
      <c r="BQ62" s="3"/>
      <c r="BR62" s="3"/>
      <c r="BS62" s="3"/>
      <c r="BT62" s="3"/>
      <c r="BU62" s="3"/>
      <c r="BV62" s="3"/>
      <c r="BW62" s="3"/>
      <c r="BX62" s="3"/>
      <c r="BY62" s="3"/>
      <c r="BZ62" s="3"/>
      <c r="CA62" s="3"/>
      <c r="CB62" s="3"/>
      <c r="CC62" s="3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  <c r="CS62" s="3"/>
      <c r="CT62" s="3"/>
      <c r="CU62" s="3"/>
      <c r="CV62" s="3"/>
      <c r="CW62" s="3"/>
      <c r="CX62" s="3"/>
      <c r="CY62" s="3"/>
      <c r="CZ62" s="3"/>
      <c r="DA62" s="3"/>
      <c r="DB62" s="3"/>
      <c r="DC62" s="3"/>
      <c r="DD62" s="3"/>
      <c r="DE62" s="3"/>
      <c r="DF62" s="3"/>
      <c r="DG62" s="3"/>
      <c r="DH62" s="3"/>
      <c r="DI62" s="3"/>
      <c r="DJ62" s="3"/>
      <c r="DK62" s="3"/>
      <c r="DL62" s="3"/>
      <c r="DM62" s="3"/>
      <c r="DN62" s="3"/>
      <c r="DO62" s="3"/>
      <c r="DP62" s="3"/>
      <c r="DQ62" s="3"/>
      <c r="DR62" s="3"/>
      <c r="DS62" s="3"/>
      <c r="DT62" s="3"/>
      <c r="DU62" s="3"/>
      <c r="DV62" s="3"/>
      <c r="DW62" s="3"/>
      <c r="DX62" s="3"/>
      <c r="DY62" s="3"/>
      <c r="DZ62" s="3"/>
      <c r="EA62" s="3"/>
      <c r="EB62" s="3"/>
      <c r="EC62" s="3"/>
      <c r="ED62" s="3"/>
      <c r="EE62" s="3"/>
      <c r="EF62" s="3"/>
      <c r="EG62" s="3"/>
      <c r="EH62" s="3"/>
      <c r="EI62" s="3"/>
      <c r="EJ62" s="3"/>
      <c r="EK62" s="3"/>
      <c r="EL62" s="3"/>
      <c r="EM62" s="3"/>
      <c r="EN62" s="3"/>
      <c r="EO62" s="3"/>
      <c r="EP62" s="3"/>
      <c r="EQ62" s="3"/>
      <c r="ER62" s="3"/>
      <c r="ES62" s="3"/>
      <c r="ET62" s="3"/>
      <c r="EU62" s="3"/>
      <c r="EV62" s="3"/>
      <c r="EW62" s="3"/>
      <c r="EX62" s="3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</row>
    <row r="63" spans="1:173" x14ac:dyDescent="0.15">
      <c r="A63" s="74">
        <f t="shared" si="4"/>
        <v>43544</v>
      </c>
      <c r="B63" s="75">
        <f t="shared" ca="1" si="20"/>
        <v>99037.892942000006</v>
      </c>
      <c r="C63" s="78">
        <f t="shared" si="5"/>
        <v>99000</v>
      </c>
      <c r="D63" s="77">
        <f ca="1">IF(A63&lt;$B$1,VLOOKUP(A63,[1]DI!$A$4:$B$15000,2),0)</f>
        <v>6.4000000000000001E-2</v>
      </c>
      <c r="E63" s="78">
        <f t="shared" ca="1" si="21"/>
        <v>1.0002462000000001</v>
      </c>
      <c r="F63" s="78">
        <f ca="1">(TRUNC(PRODUCT($E$12:$E62),16))</f>
        <v>1.0086531634573099</v>
      </c>
      <c r="G63" s="78">
        <f t="shared" ca="1" si="22"/>
        <v>1.00840489417236</v>
      </c>
      <c r="H63" s="78">
        <f t="shared" ca="1" si="23"/>
        <v>1.0002462000000001</v>
      </c>
      <c r="I63" s="77">
        <f t="shared" si="9"/>
        <v>3.5000000000000003E-2</v>
      </c>
      <c r="J63" s="79">
        <f t="shared" si="10"/>
        <v>43543</v>
      </c>
      <c r="K63" s="80">
        <f t="shared" si="24"/>
        <v>1</v>
      </c>
      <c r="L63" s="81">
        <f t="shared" si="11"/>
        <v>1</v>
      </c>
      <c r="M63" s="82">
        <f t="shared" si="25"/>
        <v>1.0001365230000001</v>
      </c>
      <c r="N63" s="82">
        <f t="shared" ca="1" si="1"/>
        <v>1.0003827569999999</v>
      </c>
      <c r="O63" s="81">
        <f t="shared" si="26"/>
        <v>0</v>
      </c>
      <c r="P63" s="78">
        <f t="shared" ca="1" si="27"/>
        <v>37.892941999999998</v>
      </c>
      <c r="Q63" s="76">
        <f t="shared" si="12"/>
        <v>0</v>
      </c>
      <c r="R63" s="83" t="str">
        <f t="shared" si="13"/>
        <v>A+J=</v>
      </c>
      <c r="S63" s="79">
        <f t="shared" si="14"/>
        <v>43635</v>
      </c>
      <c r="T63" s="84" t="str">
        <f t="shared" si="2"/>
        <v>-</v>
      </c>
      <c r="U63" s="4"/>
      <c r="V63" s="157">
        <v>43466</v>
      </c>
      <c r="W63" s="158" t="s">
        <v>69</v>
      </c>
      <c r="X63" s="8"/>
      <c r="Y63" s="1"/>
      <c r="Z63" s="148">
        <v>3</v>
      </c>
      <c r="AA63" s="149">
        <f t="shared" si="37"/>
        <v>44456</v>
      </c>
      <c r="AB63" s="149">
        <f t="shared" si="38"/>
        <v>44458</v>
      </c>
      <c r="AC63" s="149">
        <f t="shared" si="36"/>
        <v>44459</v>
      </c>
      <c r="AD63" s="14"/>
      <c r="AE63" s="59"/>
      <c r="AF63" s="58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  <c r="BO63" s="3"/>
      <c r="BP63" s="3"/>
      <c r="BQ63" s="3"/>
      <c r="BR63" s="3"/>
      <c r="BS63" s="3"/>
      <c r="BT63" s="3"/>
      <c r="BU63" s="3"/>
      <c r="BV63" s="3"/>
      <c r="BW63" s="3"/>
      <c r="BX63" s="3"/>
      <c r="BY63" s="3"/>
      <c r="BZ63" s="3"/>
      <c r="CA63" s="3"/>
      <c r="CB63" s="3"/>
      <c r="CC63" s="3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  <c r="CS63" s="3"/>
      <c r="CT63" s="3"/>
      <c r="CU63" s="3"/>
      <c r="CV63" s="3"/>
      <c r="CW63" s="3"/>
      <c r="CX63" s="3"/>
      <c r="CY63" s="3"/>
      <c r="CZ63" s="3"/>
      <c r="DA63" s="3"/>
      <c r="DB63" s="3"/>
      <c r="DC63" s="3"/>
      <c r="DD63" s="3"/>
      <c r="DE63" s="3"/>
      <c r="DF63" s="3"/>
      <c r="DG63" s="3"/>
      <c r="DH63" s="3"/>
      <c r="DI63" s="3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</row>
    <row r="64" spans="1:173" x14ac:dyDescent="0.15">
      <c r="A64" s="74">
        <f t="shared" si="4"/>
        <v>43545</v>
      </c>
      <c r="B64" s="75">
        <f t="shared" ca="1" si="20"/>
        <v>99075.800141</v>
      </c>
      <c r="C64" s="78">
        <f t="shared" si="5"/>
        <v>99000</v>
      </c>
      <c r="D64" s="77">
        <f ca="1">IF(A64&lt;$B$1,VLOOKUP(A64,[1]DI!$A$4:$B$15000,2),0)</f>
        <v>6.4000000000000001E-2</v>
      </c>
      <c r="E64" s="78">
        <f t="shared" ca="1" si="21"/>
        <v>1.0002462000000001</v>
      </c>
      <c r="F64" s="78">
        <f ca="1">(TRUNC(PRODUCT($E$12:$E63),16))</f>
        <v>1.00890149386615</v>
      </c>
      <c r="G64" s="78">
        <f t="shared" ca="1" si="22"/>
        <v>1.00840489417236</v>
      </c>
      <c r="H64" s="78">
        <f t="shared" ca="1" si="23"/>
        <v>1.00049246</v>
      </c>
      <c r="I64" s="77">
        <f t="shared" si="9"/>
        <v>3.5000000000000003E-2</v>
      </c>
      <c r="J64" s="79">
        <f t="shared" si="10"/>
        <v>43543</v>
      </c>
      <c r="K64" s="80">
        <f t="shared" si="24"/>
        <v>2</v>
      </c>
      <c r="L64" s="81">
        <f t="shared" si="11"/>
        <v>2</v>
      </c>
      <c r="M64" s="82">
        <f t="shared" si="25"/>
        <v>1.0002730639999999</v>
      </c>
      <c r="N64" s="82">
        <f t="shared" ca="1" si="1"/>
        <v>1.0007656579999999</v>
      </c>
      <c r="O64" s="81">
        <f t="shared" si="26"/>
        <v>0</v>
      </c>
      <c r="P64" s="78">
        <f t="shared" ca="1" si="27"/>
        <v>75.800140999999996</v>
      </c>
      <c r="Q64" s="76">
        <f t="shared" si="12"/>
        <v>0</v>
      </c>
      <c r="R64" s="83" t="str">
        <f t="shared" si="13"/>
        <v>A+J=</v>
      </c>
      <c r="S64" s="79">
        <f t="shared" si="14"/>
        <v>43635</v>
      </c>
      <c r="T64" s="84" t="str">
        <f t="shared" si="2"/>
        <v>-</v>
      </c>
      <c r="U64" s="4"/>
      <c r="V64" s="157">
        <v>43528</v>
      </c>
      <c r="W64" s="158" t="s">
        <v>60</v>
      </c>
      <c r="X64" s="8"/>
      <c r="Y64" s="1"/>
      <c r="Z64" s="148">
        <v>3</v>
      </c>
      <c r="AA64" s="149">
        <f t="shared" si="37"/>
        <v>44547</v>
      </c>
      <c r="AB64" s="149">
        <f t="shared" si="38"/>
        <v>44549</v>
      </c>
      <c r="AC64" s="149">
        <f t="shared" si="36"/>
        <v>44550</v>
      </c>
      <c r="AD64" s="14"/>
      <c r="AE64" s="59"/>
      <c r="AF64" s="58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  <c r="BO64" s="3"/>
      <c r="BP64" s="3"/>
      <c r="BQ64" s="3"/>
      <c r="BR64" s="3"/>
      <c r="BS64" s="3"/>
      <c r="BT64" s="3"/>
      <c r="BU64" s="3"/>
      <c r="BV64" s="3"/>
      <c r="BW64" s="3"/>
      <c r="BX64" s="3"/>
      <c r="BY64" s="3"/>
      <c r="BZ64" s="3"/>
      <c r="CA64" s="3"/>
      <c r="CB64" s="3"/>
      <c r="CC64" s="3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  <c r="CS64" s="3"/>
      <c r="CT64" s="3"/>
      <c r="CU64" s="3"/>
      <c r="CV64" s="3"/>
      <c r="CW64" s="3"/>
      <c r="CX64" s="3"/>
      <c r="CY64" s="3"/>
      <c r="CZ64" s="3"/>
      <c r="DA64" s="3"/>
      <c r="DB64" s="3"/>
      <c r="DC64" s="3"/>
      <c r="DD64" s="3"/>
      <c r="DE64" s="3"/>
      <c r="DF64" s="3"/>
      <c r="DG64" s="3"/>
      <c r="DH64" s="3"/>
      <c r="DI64" s="3"/>
      <c r="DJ64" s="3"/>
      <c r="DK64" s="3"/>
      <c r="DL64" s="3"/>
      <c r="DM64" s="3"/>
      <c r="DN64" s="3"/>
      <c r="DO64" s="3"/>
      <c r="DP64" s="3"/>
      <c r="DQ64" s="3"/>
      <c r="DR64" s="3"/>
      <c r="DS64" s="3"/>
      <c r="DT64" s="3"/>
      <c r="DU64" s="3"/>
      <c r="DV64" s="3"/>
      <c r="DW64" s="3"/>
      <c r="DX64" s="3"/>
      <c r="DY64" s="3"/>
      <c r="DZ64" s="3"/>
      <c r="EA64" s="3"/>
      <c r="EB64" s="3"/>
      <c r="EC64" s="3"/>
      <c r="ED64" s="3"/>
      <c r="EE64" s="3"/>
      <c r="EF64" s="3"/>
      <c r="EG64" s="3"/>
      <c r="EH64" s="3"/>
      <c r="EI64" s="3"/>
      <c r="EJ64" s="3"/>
      <c r="EK64" s="3"/>
      <c r="EL64" s="3"/>
      <c r="EM64" s="3"/>
      <c r="EN64" s="3"/>
      <c r="EO64" s="3"/>
      <c r="EP64" s="3"/>
      <c r="EQ64" s="3"/>
      <c r="ER64" s="3"/>
      <c r="ES64" s="3"/>
      <c r="ET64" s="3"/>
      <c r="EU64" s="3"/>
      <c r="EV64" s="3"/>
      <c r="EW64" s="3"/>
      <c r="EX64" s="3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</row>
    <row r="65" spans="1:176" x14ac:dyDescent="0.15">
      <c r="A65" s="74">
        <f t="shared" si="4"/>
        <v>43546</v>
      </c>
      <c r="B65" s="75">
        <f t="shared" ca="1" si="20"/>
        <v>99113.722091999996</v>
      </c>
      <c r="C65" s="78">
        <f t="shared" si="5"/>
        <v>99000</v>
      </c>
      <c r="D65" s="77">
        <f ca="1">IF(A65&lt;$B$1,VLOOKUP(A65,[1]DI!$A$4:$B$15000,2),0)</f>
        <v>6.4000000000000001E-2</v>
      </c>
      <c r="E65" s="78">
        <f t="shared" ca="1" si="21"/>
        <v>1.0002462000000001</v>
      </c>
      <c r="F65" s="78">
        <f ca="1">(TRUNC(PRODUCT($E$12:$E64),16))</f>
        <v>1.00914988541394</v>
      </c>
      <c r="G65" s="78">
        <f t="shared" ca="1" si="22"/>
        <v>1.00840489417236</v>
      </c>
      <c r="H65" s="78">
        <f t="shared" ca="1" si="23"/>
        <v>1.00073878</v>
      </c>
      <c r="I65" s="77">
        <f t="shared" si="9"/>
        <v>3.5000000000000003E-2</v>
      </c>
      <c r="J65" s="79">
        <f t="shared" si="10"/>
        <v>43543</v>
      </c>
      <c r="K65" s="80">
        <f t="shared" si="24"/>
        <v>3</v>
      </c>
      <c r="L65" s="81">
        <f t="shared" si="11"/>
        <v>3</v>
      </c>
      <c r="M65" s="82">
        <f t="shared" si="25"/>
        <v>1.0004096250000001</v>
      </c>
      <c r="N65" s="82">
        <f t="shared" ca="1" si="1"/>
        <v>1.0011487080000001</v>
      </c>
      <c r="O65" s="81">
        <f t="shared" si="26"/>
        <v>0</v>
      </c>
      <c r="P65" s="78">
        <f t="shared" ca="1" si="27"/>
        <v>113.722092</v>
      </c>
      <c r="Q65" s="76">
        <f t="shared" si="12"/>
        <v>0</v>
      </c>
      <c r="R65" s="83" t="str">
        <f t="shared" si="13"/>
        <v>A+J=</v>
      </c>
      <c r="S65" s="79">
        <f t="shared" si="14"/>
        <v>43635</v>
      </c>
      <c r="T65" s="84" t="str">
        <f t="shared" si="2"/>
        <v>-</v>
      </c>
      <c r="U65" s="4"/>
      <c r="V65" s="157">
        <v>43529</v>
      </c>
      <c r="W65" s="158" t="s">
        <v>60</v>
      </c>
      <c r="X65" s="8"/>
      <c r="Y65" s="1"/>
      <c r="Z65" s="148">
        <v>3</v>
      </c>
      <c r="AA65" s="149">
        <f t="shared" si="37"/>
        <v>44638</v>
      </c>
      <c r="AB65" s="149">
        <f t="shared" si="38"/>
        <v>44639</v>
      </c>
      <c r="AC65" s="149">
        <f t="shared" si="36"/>
        <v>44641</v>
      </c>
      <c r="AD65" s="14"/>
      <c r="AE65" s="59"/>
      <c r="AF65" s="58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  <c r="BO65" s="3"/>
      <c r="BP65" s="3"/>
      <c r="BQ65" s="3"/>
      <c r="BR65" s="3"/>
      <c r="BS65" s="3"/>
      <c r="BT65" s="3"/>
      <c r="BU65" s="3"/>
      <c r="BV65" s="3"/>
      <c r="BW65" s="3"/>
      <c r="BX65" s="3"/>
      <c r="BY65" s="3"/>
      <c r="BZ65" s="3"/>
      <c r="CA65" s="3"/>
      <c r="CB65" s="3"/>
      <c r="CC65" s="3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  <c r="CS65" s="3"/>
      <c r="CT65" s="3"/>
      <c r="CU65" s="3"/>
      <c r="CV65" s="3"/>
      <c r="CW65" s="3"/>
      <c r="CX65" s="3"/>
      <c r="CY65" s="3"/>
      <c r="CZ65" s="3"/>
      <c r="DA65" s="3"/>
      <c r="DB65" s="3"/>
      <c r="DC65" s="3"/>
      <c r="DD65" s="3"/>
      <c r="DE65" s="3"/>
      <c r="DF65" s="3"/>
      <c r="DG65" s="3"/>
      <c r="DH65" s="3"/>
      <c r="DI65" s="3"/>
      <c r="DJ65" s="3"/>
      <c r="DK65" s="3"/>
      <c r="DL65" s="3"/>
      <c r="DM65" s="3"/>
      <c r="DN65" s="3"/>
      <c r="DO65" s="3"/>
      <c r="DP65" s="3"/>
      <c r="DQ65" s="3"/>
      <c r="DR65" s="3"/>
      <c r="DS65" s="3"/>
      <c r="DT65" s="3"/>
      <c r="DU65" s="3"/>
      <c r="DV65" s="3"/>
      <c r="DW65" s="3"/>
      <c r="DX65" s="3"/>
      <c r="DY65" s="3"/>
      <c r="DZ65" s="3"/>
      <c r="EA65" s="3"/>
      <c r="EB65" s="3"/>
      <c r="EC65" s="3"/>
      <c r="ED65" s="3"/>
      <c r="EE65" s="3"/>
      <c r="EF65" s="3"/>
      <c r="EG65" s="3"/>
      <c r="EH65" s="3"/>
      <c r="EI65" s="3"/>
      <c r="EJ65" s="3"/>
      <c r="EK65" s="3"/>
      <c r="EL65" s="3"/>
      <c r="EM65" s="3"/>
      <c r="EN65" s="3"/>
      <c r="EO65" s="3"/>
      <c r="EP65" s="3"/>
      <c r="EQ65" s="3"/>
      <c r="ER65" s="3"/>
      <c r="ES65" s="3"/>
      <c r="ET65" s="3"/>
      <c r="EU65" s="3"/>
      <c r="EV65" s="3"/>
      <c r="EW65" s="3"/>
      <c r="EX65" s="3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</row>
    <row r="66" spans="1:176" x14ac:dyDescent="0.15">
      <c r="A66" s="74">
        <f t="shared" si="4"/>
        <v>43547</v>
      </c>
      <c r="B66" s="75">
        <f t="shared" ca="1" si="20"/>
        <v>99151.658297000002</v>
      </c>
      <c r="C66" s="78">
        <f t="shared" si="5"/>
        <v>99000</v>
      </c>
      <c r="D66" s="77">
        <f ca="1">IF(A66&lt;$B$1,VLOOKUP(A66,[1]DI!$A$4:$B$15000,2),0)</f>
        <v>0</v>
      </c>
      <c r="E66" s="78">
        <f t="shared" ca="1" si="21"/>
        <v>1</v>
      </c>
      <c r="F66" s="78">
        <f ca="1">(TRUNC(PRODUCT($E$12:$E65),16))</f>
        <v>1.0093983381157301</v>
      </c>
      <c r="G66" s="78">
        <f t="shared" ca="1" si="22"/>
        <v>1.00840489417236</v>
      </c>
      <c r="H66" s="78">
        <f t="shared" ca="1" si="23"/>
        <v>1.0009851599999999</v>
      </c>
      <c r="I66" s="77">
        <f t="shared" si="9"/>
        <v>3.5000000000000003E-2</v>
      </c>
      <c r="J66" s="79">
        <f t="shared" si="10"/>
        <v>43543</v>
      </c>
      <c r="K66" s="80">
        <f t="shared" si="24"/>
        <v>3</v>
      </c>
      <c r="L66" s="81">
        <f t="shared" si="11"/>
        <v>4</v>
      </c>
      <c r="M66" s="82">
        <f t="shared" si="25"/>
        <v>1.0005462039999999</v>
      </c>
      <c r="N66" s="82">
        <f t="shared" ca="1" si="1"/>
        <v>1.001531902</v>
      </c>
      <c r="O66" s="81">
        <f t="shared" si="26"/>
        <v>0</v>
      </c>
      <c r="P66" s="78">
        <f t="shared" ca="1" si="27"/>
        <v>151.658297</v>
      </c>
      <c r="Q66" s="76">
        <f t="shared" si="12"/>
        <v>0</v>
      </c>
      <c r="R66" s="83" t="str">
        <f t="shared" si="13"/>
        <v>A+J=</v>
      </c>
      <c r="S66" s="79">
        <f t="shared" si="14"/>
        <v>43635</v>
      </c>
      <c r="T66" s="84" t="str">
        <f t="shared" si="2"/>
        <v>-</v>
      </c>
      <c r="U66" s="4"/>
      <c r="V66" s="157">
        <v>43574</v>
      </c>
      <c r="W66" s="158" t="s">
        <v>70</v>
      </c>
      <c r="X66" s="8"/>
      <c r="Y66" s="1"/>
      <c r="Z66" s="148">
        <v>3</v>
      </c>
      <c r="AA66" s="149">
        <f t="shared" si="37"/>
        <v>44729</v>
      </c>
      <c r="AB66" s="149">
        <f t="shared" si="38"/>
        <v>44731</v>
      </c>
      <c r="AC66" s="149">
        <f t="shared" si="36"/>
        <v>44732</v>
      </c>
      <c r="AD66" s="14"/>
      <c r="AE66" s="59"/>
      <c r="AF66" s="58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  <c r="BO66" s="3"/>
      <c r="BP66" s="3"/>
      <c r="BQ66" s="3"/>
      <c r="BR66" s="3"/>
      <c r="BS66" s="3"/>
      <c r="BT66" s="3"/>
      <c r="BU66" s="3"/>
      <c r="BV66" s="3"/>
      <c r="BW66" s="3"/>
      <c r="BX66" s="3"/>
      <c r="BY66" s="3"/>
      <c r="BZ66" s="3"/>
      <c r="CA66" s="3"/>
      <c r="CB66" s="3"/>
      <c r="CC66" s="3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  <c r="CS66" s="3"/>
      <c r="CT66" s="3"/>
      <c r="CU66" s="3"/>
      <c r="CV66" s="3"/>
      <c r="CW66" s="3"/>
      <c r="CX66" s="3"/>
      <c r="CY66" s="3"/>
      <c r="CZ66" s="3"/>
      <c r="DA66" s="3"/>
      <c r="DB66" s="3"/>
      <c r="DC66" s="3"/>
      <c r="DD66" s="3"/>
      <c r="DE66" s="3"/>
      <c r="DF66" s="3"/>
      <c r="DG66" s="3"/>
      <c r="DH66" s="3"/>
      <c r="DI66" s="3"/>
      <c r="DJ66" s="3"/>
      <c r="DK66" s="3"/>
      <c r="DL66" s="3"/>
      <c r="DM66" s="3"/>
      <c r="DN66" s="3"/>
      <c r="DO66" s="3"/>
      <c r="DP66" s="3"/>
      <c r="DQ66" s="3"/>
      <c r="DR66" s="3"/>
      <c r="DS66" s="3"/>
      <c r="DT66" s="3"/>
      <c r="DU66" s="3"/>
      <c r="DV66" s="3"/>
      <c r="DW66" s="3"/>
      <c r="DX66" s="3"/>
      <c r="DY66" s="3"/>
      <c r="DZ66" s="3"/>
      <c r="EA66" s="3"/>
      <c r="EB66" s="3"/>
      <c r="EC66" s="3"/>
      <c r="ED66" s="3"/>
      <c r="EE66" s="3"/>
      <c r="EF66" s="3"/>
      <c r="EG66" s="3"/>
      <c r="EH66" s="3"/>
      <c r="EI66" s="3"/>
      <c r="EJ66" s="3"/>
      <c r="EK66" s="3"/>
      <c r="EL66" s="3"/>
      <c r="EM66" s="3"/>
      <c r="EN66" s="3"/>
      <c r="EO66" s="3"/>
      <c r="EP66" s="3"/>
      <c r="EQ66" s="3"/>
      <c r="ER66" s="3"/>
      <c r="ES66" s="3"/>
      <c r="ET66" s="3"/>
      <c r="EU66" s="3"/>
      <c r="EV66" s="3"/>
      <c r="EW66" s="3"/>
      <c r="EX66" s="3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</row>
    <row r="67" spans="1:176" x14ac:dyDescent="0.15">
      <c r="A67" s="74">
        <f t="shared" si="4"/>
        <v>43548</v>
      </c>
      <c r="B67" s="75">
        <f t="shared" ca="1" si="20"/>
        <v>99151.658297000002</v>
      </c>
      <c r="C67" s="78">
        <f t="shared" si="5"/>
        <v>99000</v>
      </c>
      <c r="D67" s="77">
        <f ca="1">IF(A67&lt;$B$1,VLOOKUP(A67,[1]DI!$A$4:$B$15000,2),0)</f>
        <v>0</v>
      </c>
      <c r="E67" s="78">
        <f t="shared" ca="1" si="21"/>
        <v>1</v>
      </c>
      <c r="F67" s="78">
        <f ca="1">(TRUNC(PRODUCT($E$12:$E66),16))</f>
        <v>1.0093983381157301</v>
      </c>
      <c r="G67" s="78">
        <f t="shared" ca="1" si="22"/>
        <v>1.00840489417236</v>
      </c>
      <c r="H67" s="78">
        <f t="shared" ca="1" si="23"/>
        <v>1.0009851599999999</v>
      </c>
      <c r="I67" s="77">
        <f t="shared" si="9"/>
        <v>3.5000000000000003E-2</v>
      </c>
      <c r="J67" s="79">
        <f t="shared" si="10"/>
        <v>43543</v>
      </c>
      <c r="K67" s="80">
        <f t="shared" si="24"/>
        <v>3</v>
      </c>
      <c r="L67" s="81">
        <f t="shared" si="11"/>
        <v>4</v>
      </c>
      <c r="M67" s="82">
        <f t="shared" si="25"/>
        <v>1.0005462039999999</v>
      </c>
      <c r="N67" s="82">
        <f t="shared" ca="1" si="1"/>
        <v>1.001531902</v>
      </c>
      <c r="O67" s="81">
        <f t="shared" si="26"/>
        <v>0</v>
      </c>
      <c r="P67" s="78">
        <f t="shared" ca="1" si="27"/>
        <v>151.658297</v>
      </c>
      <c r="Q67" s="76">
        <f t="shared" si="12"/>
        <v>0</v>
      </c>
      <c r="R67" s="83" t="str">
        <f t="shared" si="13"/>
        <v>A+J=</v>
      </c>
      <c r="S67" s="79">
        <f t="shared" si="14"/>
        <v>43635</v>
      </c>
      <c r="T67" s="84" t="str">
        <f t="shared" si="2"/>
        <v>-</v>
      </c>
      <c r="U67" s="4"/>
      <c r="V67" s="157">
        <v>43586</v>
      </c>
      <c r="W67" s="158" t="s">
        <v>72</v>
      </c>
      <c r="X67" s="8"/>
      <c r="Y67" s="1"/>
      <c r="Z67" s="148">
        <v>3</v>
      </c>
      <c r="AA67" s="149">
        <f t="shared" si="37"/>
        <v>44820</v>
      </c>
      <c r="AB67" s="149">
        <f t="shared" si="38"/>
        <v>44823</v>
      </c>
      <c r="AC67" s="149">
        <f t="shared" si="36"/>
        <v>44823</v>
      </c>
      <c r="AD67" s="14"/>
      <c r="AE67" s="59"/>
      <c r="AF67" s="58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</row>
    <row r="68" spans="1:176" x14ac:dyDescent="0.15">
      <c r="A68" s="74">
        <f t="shared" si="4"/>
        <v>43549</v>
      </c>
      <c r="B68" s="75">
        <f t="shared" ca="1" si="20"/>
        <v>99151.658297000002</v>
      </c>
      <c r="C68" s="78">
        <f t="shared" si="5"/>
        <v>99000</v>
      </c>
      <c r="D68" s="77">
        <f ca="1">IF(A68&lt;$B$1,VLOOKUP(A68,[1]DI!$A$4:$B$15000,2),0)</f>
        <v>6.4000000000000001E-2</v>
      </c>
      <c r="E68" s="78">
        <f t="shared" ca="1" si="21"/>
        <v>1.0002462000000001</v>
      </c>
      <c r="F68" s="78">
        <f ca="1">(TRUNC(PRODUCT($E$12:$E67),16))</f>
        <v>1.0093983381157301</v>
      </c>
      <c r="G68" s="78">
        <f t="shared" ca="1" si="22"/>
        <v>1.00840489417236</v>
      </c>
      <c r="H68" s="78">
        <f t="shared" ca="1" si="23"/>
        <v>1.0009851599999999</v>
      </c>
      <c r="I68" s="77">
        <f t="shared" si="9"/>
        <v>3.5000000000000003E-2</v>
      </c>
      <c r="J68" s="79">
        <f t="shared" si="10"/>
        <v>43543</v>
      </c>
      <c r="K68" s="80">
        <f t="shared" si="24"/>
        <v>4</v>
      </c>
      <c r="L68" s="81">
        <f t="shared" si="11"/>
        <v>4</v>
      </c>
      <c r="M68" s="82">
        <f t="shared" si="25"/>
        <v>1.0005462039999999</v>
      </c>
      <c r="N68" s="82">
        <f t="shared" ca="1" si="1"/>
        <v>1.001531902</v>
      </c>
      <c r="O68" s="81">
        <f t="shared" si="26"/>
        <v>0</v>
      </c>
      <c r="P68" s="78">
        <f t="shared" ca="1" si="27"/>
        <v>151.658297</v>
      </c>
      <c r="Q68" s="76">
        <f t="shared" si="12"/>
        <v>0</v>
      </c>
      <c r="R68" s="83" t="str">
        <f t="shared" si="13"/>
        <v>A+J=</v>
      </c>
      <c r="S68" s="79">
        <f t="shared" si="14"/>
        <v>43635</v>
      </c>
      <c r="T68" s="84" t="str">
        <f t="shared" si="2"/>
        <v>-</v>
      </c>
      <c r="U68" s="4"/>
      <c r="V68" s="157">
        <v>43636</v>
      </c>
      <c r="W68" s="158" t="s">
        <v>71</v>
      </c>
      <c r="X68" s="8"/>
      <c r="Y68" s="1"/>
      <c r="Z68" s="148">
        <v>3</v>
      </c>
      <c r="AA68" s="149">
        <f t="shared" si="37"/>
        <v>44911</v>
      </c>
      <c r="AB68" s="149">
        <f t="shared" si="38"/>
        <v>44914</v>
      </c>
      <c r="AC68" s="149">
        <f t="shared" si="36"/>
        <v>44914</v>
      </c>
      <c r="AD68" s="14"/>
      <c r="AE68" s="59"/>
      <c r="AF68" s="58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  <c r="BO68" s="3"/>
      <c r="BP68" s="3"/>
      <c r="BQ68" s="3"/>
      <c r="BR68" s="3"/>
      <c r="BS68" s="3"/>
      <c r="BT68" s="3"/>
      <c r="BU68" s="3"/>
      <c r="BV68" s="3"/>
      <c r="BW68" s="3"/>
      <c r="BX68" s="3"/>
      <c r="BY68" s="3"/>
      <c r="BZ68" s="3"/>
      <c r="CA68" s="3"/>
      <c r="CB68" s="3"/>
      <c r="CC68" s="3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  <c r="CS68" s="3"/>
      <c r="CT68" s="3"/>
      <c r="CU68" s="3"/>
      <c r="CV68" s="3"/>
      <c r="CW68" s="3"/>
      <c r="CX68" s="3"/>
      <c r="CY68" s="3"/>
      <c r="CZ68" s="3"/>
      <c r="DA68" s="3"/>
      <c r="DB68" s="3"/>
      <c r="DC68" s="3"/>
      <c r="DD68" s="3"/>
      <c r="DE68" s="3"/>
      <c r="DF68" s="3"/>
      <c r="DG68" s="3"/>
      <c r="DH68" s="3"/>
      <c r="DI68" s="3"/>
      <c r="DJ68" s="3"/>
      <c r="DK68" s="3"/>
      <c r="DL68" s="3"/>
      <c r="DM68" s="3"/>
      <c r="DN68" s="3"/>
      <c r="DO68" s="3"/>
      <c r="DP68" s="3"/>
      <c r="DQ68" s="3"/>
      <c r="DR68" s="3"/>
      <c r="DS68" s="3"/>
      <c r="DT68" s="3"/>
      <c r="DU68" s="3"/>
      <c r="DV68" s="3"/>
      <c r="DW68" s="3"/>
      <c r="DX68" s="3"/>
      <c r="DY68" s="3"/>
      <c r="DZ68" s="3"/>
      <c r="EA68" s="3"/>
      <c r="EB68" s="3"/>
      <c r="EC68" s="3"/>
      <c r="ED68" s="3"/>
      <c r="EE68" s="3"/>
      <c r="EF68" s="3"/>
      <c r="EG68" s="3"/>
      <c r="EH68" s="3"/>
      <c r="EI68" s="3"/>
      <c r="EJ68" s="3"/>
      <c r="EK68" s="3"/>
      <c r="EL68" s="3"/>
      <c r="EM68" s="3"/>
      <c r="EN68" s="3"/>
      <c r="EO68" s="3"/>
      <c r="EP68" s="3"/>
      <c r="EQ68" s="3"/>
      <c r="ER68" s="3"/>
      <c r="ES68" s="3"/>
      <c r="ET68" s="3"/>
      <c r="EU68" s="3"/>
      <c r="EV68" s="3"/>
      <c r="EW68" s="3"/>
      <c r="EX68" s="3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</row>
    <row r="69" spans="1:176" x14ac:dyDescent="0.15">
      <c r="A69" s="74">
        <f t="shared" si="4"/>
        <v>43550</v>
      </c>
      <c r="B69" s="75">
        <f t="shared" ca="1" si="20"/>
        <v>99189.609947999998</v>
      </c>
      <c r="C69" s="78">
        <f t="shared" si="5"/>
        <v>99000</v>
      </c>
      <c r="D69" s="77">
        <f ca="1">IF(A69&lt;$B$1,VLOOKUP(A69,[1]DI!$A$4:$B$15000,2),0)</f>
        <v>6.4000000000000001E-2</v>
      </c>
      <c r="E69" s="78">
        <f t="shared" ca="1" si="21"/>
        <v>1.0002462000000001</v>
      </c>
      <c r="F69" s="78">
        <f ca="1">(TRUNC(PRODUCT($E$12:$E68),16))</f>
        <v>1.00964685198658</v>
      </c>
      <c r="G69" s="78">
        <f t="shared" ca="1" si="22"/>
        <v>1.00840489417236</v>
      </c>
      <c r="H69" s="78">
        <f t="shared" ca="1" si="23"/>
        <v>1.00123161</v>
      </c>
      <c r="I69" s="77">
        <f t="shared" si="9"/>
        <v>3.5000000000000003E-2</v>
      </c>
      <c r="J69" s="79">
        <f t="shared" si="10"/>
        <v>43543</v>
      </c>
      <c r="K69" s="80">
        <f t="shared" si="24"/>
        <v>5</v>
      </c>
      <c r="L69" s="81">
        <f t="shared" si="11"/>
        <v>5</v>
      </c>
      <c r="M69" s="82">
        <f t="shared" si="25"/>
        <v>1.000682801</v>
      </c>
      <c r="N69" s="82">
        <f t="shared" ca="1" si="1"/>
        <v>1.0019152520000001</v>
      </c>
      <c r="O69" s="81">
        <f t="shared" si="26"/>
        <v>0</v>
      </c>
      <c r="P69" s="78">
        <f t="shared" ca="1" si="27"/>
        <v>189.609948</v>
      </c>
      <c r="Q69" s="76">
        <f t="shared" si="12"/>
        <v>0</v>
      </c>
      <c r="R69" s="83" t="str">
        <f t="shared" si="13"/>
        <v>A+J=</v>
      </c>
      <c r="S69" s="79">
        <f t="shared" si="14"/>
        <v>43635</v>
      </c>
      <c r="T69" s="84" t="str">
        <f t="shared" si="2"/>
        <v>-</v>
      </c>
      <c r="U69" s="4"/>
      <c r="V69" s="157">
        <v>43784</v>
      </c>
      <c r="W69" s="158" t="s">
        <v>74</v>
      </c>
      <c r="X69" s="8"/>
      <c r="Y69" s="1"/>
      <c r="Z69" s="148">
        <v>3</v>
      </c>
      <c r="AA69" s="149">
        <f t="shared" si="37"/>
        <v>45002</v>
      </c>
      <c r="AB69" s="149">
        <f t="shared" si="38"/>
        <v>45004</v>
      </c>
      <c r="AC69" s="149">
        <f t="shared" si="36"/>
        <v>45005</v>
      </c>
      <c r="AD69" s="14"/>
      <c r="AE69" s="59"/>
      <c r="AF69" s="58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  <c r="BO69" s="3"/>
      <c r="BP69" s="3"/>
      <c r="BQ69" s="3"/>
      <c r="BR69" s="3"/>
      <c r="BS69" s="3"/>
      <c r="BT69" s="3"/>
      <c r="BU69" s="3"/>
      <c r="BV69" s="3"/>
      <c r="BW69" s="3"/>
      <c r="BX69" s="3"/>
      <c r="BY69" s="3"/>
      <c r="BZ69" s="3"/>
      <c r="CA69" s="3"/>
      <c r="CB69" s="3"/>
      <c r="CC69" s="3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  <c r="CS69" s="3"/>
      <c r="CT69" s="3"/>
      <c r="CU69" s="3"/>
      <c r="CV69" s="3"/>
      <c r="CW69" s="3"/>
      <c r="CX69" s="3"/>
      <c r="CY69" s="3"/>
      <c r="CZ69" s="3"/>
      <c r="DA69" s="3"/>
      <c r="DB69" s="3"/>
      <c r="DC69" s="3"/>
      <c r="DD69" s="3"/>
      <c r="DE69" s="3"/>
      <c r="DF69" s="3"/>
      <c r="DG69" s="3"/>
      <c r="DH69" s="3"/>
      <c r="DI69" s="3"/>
      <c r="DJ69" s="3"/>
      <c r="DK69" s="3"/>
      <c r="DL69" s="3"/>
      <c r="DM69" s="3"/>
      <c r="DN69" s="3"/>
      <c r="DO69" s="3"/>
      <c r="DP69" s="3"/>
      <c r="DQ69" s="3"/>
      <c r="DR69" s="3"/>
      <c r="DS69" s="3"/>
      <c r="DT69" s="3"/>
      <c r="DU69" s="3"/>
      <c r="DV69" s="3"/>
      <c r="DW69" s="3"/>
      <c r="DX69" s="3"/>
      <c r="DY69" s="3"/>
      <c r="DZ69" s="3"/>
      <c r="EA69" s="3"/>
      <c r="EB69" s="3"/>
      <c r="EC69" s="3"/>
      <c r="ED69" s="3"/>
      <c r="EE69" s="3"/>
      <c r="EF69" s="3"/>
      <c r="EG69" s="3"/>
      <c r="EH69" s="3"/>
      <c r="EI69" s="3"/>
      <c r="EJ69" s="3"/>
      <c r="EK69" s="3"/>
      <c r="EL69" s="3"/>
      <c r="EM69" s="3"/>
      <c r="EN69" s="3"/>
      <c r="EO69" s="3"/>
      <c r="EP69" s="3"/>
      <c r="EQ69" s="3"/>
      <c r="ER69" s="3"/>
      <c r="ES69" s="3"/>
      <c r="ET69" s="3"/>
      <c r="EU69" s="3"/>
      <c r="EV69" s="3"/>
      <c r="EW69" s="3"/>
      <c r="EX69" s="3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</row>
    <row r="70" spans="1:176" x14ac:dyDescent="0.15">
      <c r="A70" s="74">
        <f t="shared" si="4"/>
        <v>43551</v>
      </c>
      <c r="B70" s="75">
        <f t="shared" ca="1" si="20"/>
        <v>99227.575060999996</v>
      </c>
      <c r="C70" s="78">
        <f t="shared" si="5"/>
        <v>99000</v>
      </c>
      <c r="D70" s="77">
        <f ca="1">IF(A70&lt;$B$1,VLOOKUP(A70,[1]DI!$A$4:$B$15000,2),0)</f>
        <v>6.4000000000000001E-2</v>
      </c>
      <c r="E70" s="78">
        <f t="shared" ca="1" si="21"/>
        <v>1.0002462000000001</v>
      </c>
      <c r="F70" s="78">
        <f ca="1">(TRUNC(PRODUCT($E$12:$E69),16))</f>
        <v>1.0098954270415299</v>
      </c>
      <c r="G70" s="78">
        <f t="shared" ca="1" si="22"/>
        <v>1.00840489417236</v>
      </c>
      <c r="H70" s="78">
        <f t="shared" ca="1" si="23"/>
        <v>1.0014781100000001</v>
      </c>
      <c r="I70" s="77">
        <f t="shared" si="9"/>
        <v>3.5000000000000003E-2</v>
      </c>
      <c r="J70" s="79">
        <f t="shared" si="10"/>
        <v>43543</v>
      </c>
      <c r="K70" s="80">
        <f t="shared" si="24"/>
        <v>6</v>
      </c>
      <c r="L70" s="81">
        <f t="shared" si="11"/>
        <v>6</v>
      </c>
      <c r="M70" s="82">
        <f t="shared" si="25"/>
        <v>1.000819417</v>
      </c>
      <c r="N70" s="82">
        <f t="shared" ca="1" si="1"/>
        <v>1.0022987379999999</v>
      </c>
      <c r="O70" s="81">
        <f t="shared" si="26"/>
        <v>0</v>
      </c>
      <c r="P70" s="78">
        <f t="shared" ca="1" si="27"/>
        <v>227.57506100000001</v>
      </c>
      <c r="Q70" s="76">
        <f t="shared" si="12"/>
        <v>0</v>
      </c>
      <c r="R70" s="83" t="str">
        <f t="shared" si="13"/>
        <v>A+J=</v>
      </c>
      <c r="S70" s="79">
        <f t="shared" si="14"/>
        <v>43635</v>
      </c>
      <c r="T70" s="84" t="str">
        <f t="shared" si="2"/>
        <v>-</v>
      </c>
      <c r="U70" s="4"/>
      <c r="V70" s="157">
        <v>43824</v>
      </c>
      <c r="W70" s="158" t="s">
        <v>68</v>
      </c>
      <c r="X70" s="8"/>
      <c r="Y70" s="1"/>
      <c r="Z70" s="148">
        <v>3</v>
      </c>
      <c r="AA70" s="149">
        <f t="shared" si="37"/>
        <v>45093</v>
      </c>
      <c r="AB70" s="149">
        <f t="shared" si="38"/>
        <v>45096</v>
      </c>
      <c r="AC70" s="149">
        <f t="shared" si="36"/>
        <v>45096</v>
      </c>
      <c r="AD70" s="14"/>
      <c r="AE70" s="59"/>
      <c r="AF70" s="58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  <c r="DA70" s="3"/>
      <c r="DB70" s="3"/>
      <c r="DC70" s="3"/>
      <c r="DD70" s="3"/>
      <c r="DE70" s="3"/>
      <c r="DF70" s="3"/>
      <c r="DG70" s="3"/>
      <c r="DH70" s="3"/>
      <c r="DI70" s="3"/>
      <c r="DJ70" s="3"/>
      <c r="DK70" s="3"/>
      <c r="DL70" s="3"/>
      <c r="DM70" s="3"/>
      <c r="DN70" s="3"/>
      <c r="DO70" s="3"/>
      <c r="DP70" s="3"/>
      <c r="DQ70" s="3"/>
      <c r="DR70" s="3"/>
      <c r="DS70" s="3"/>
      <c r="DT70" s="3"/>
      <c r="DU70" s="3"/>
      <c r="DV70" s="3"/>
      <c r="DW70" s="3"/>
      <c r="DX70" s="3"/>
      <c r="DY70" s="3"/>
      <c r="DZ70" s="3"/>
      <c r="EA70" s="3"/>
      <c r="EB70" s="3"/>
      <c r="EC70" s="3"/>
      <c r="ED70" s="3"/>
      <c r="EE70" s="3"/>
      <c r="EF70" s="3"/>
      <c r="EG70" s="3"/>
      <c r="EH70" s="3"/>
      <c r="EI70" s="3"/>
      <c r="EJ70" s="3"/>
      <c r="EK70" s="3"/>
      <c r="EL70" s="3"/>
      <c r="EM70" s="3"/>
      <c r="EN70" s="3"/>
      <c r="EO70" s="3"/>
      <c r="EP70" s="3"/>
      <c r="EQ70" s="3"/>
      <c r="ER70" s="3"/>
      <c r="ES70" s="3"/>
      <c r="ET70" s="3"/>
      <c r="EU70" s="3"/>
      <c r="EV70" s="3"/>
      <c r="EW70" s="3"/>
      <c r="EX70" s="3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</row>
    <row r="71" spans="1:176" x14ac:dyDescent="0.15">
      <c r="A71" s="74">
        <f t="shared" si="4"/>
        <v>43552</v>
      </c>
      <c r="B71" s="75">
        <f t="shared" ca="1" si="20"/>
        <v>99265.554728000003</v>
      </c>
      <c r="C71" s="78">
        <f t="shared" si="5"/>
        <v>99000</v>
      </c>
      <c r="D71" s="77">
        <f ca="1">IF(A71&lt;$B$1,VLOOKUP(A71,[1]DI!$A$4:$B$15000,2),0)</f>
        <v>6.4000000000000001E-2</v>
      </c>
      <c r="E71" s="78">
        <f t="shared" ca="1" si="21"/>
        <v>1.0002462000000001</v>
      </c>
      <c r="F71" s="78">
        <f ca="1">(TRUNC(PRODUCT($E$12:$E70),16))</f>
        <v>1.01014406329567</v>
      </c>
      <c r="G71" s="78">
        <f t="shared" ca="1" si="22"/>
        <v>1.00840489417236</v>
      </c>
      <c r="H71" s="78">
        <f t="shared" ca="1" si="23"/>
        <v>1.00172467</v>
      </c>
      <c r="I71" s="77">
        <f t="shared" si="9"/>
        <v>3.5000000000000003E-2</v>
      </c>
      <c r="J71" s="79">
        <f t="shared" si="10"/>
        <v>43543</v>
      </c>
      <c r="K71" s="80">
        <f t="shared" si="24"/>
        <v>7</v>
      </c>
      <c r="L71" s="81">
        <f t="shared" si="11"/>
        <v>7</v>
      </c>
      <c r="M71" s="82">
        <f t="shared" si="25"/>
        <v>1.000956052</v>
      </c>
      <c r="N71" s="82">
        <f t="shared" ca="1" si="1"/>
        <v>1.0026823709999999</v>
      </c>
      <c r="O71" s="81">
        <f t="shared" si="26"/>
        <v>0</v>
      </c>
      <c r="P71" s="78">
        <f t="shared" ca="1" si="27"/>
        <v>265.55472800000001</v>
      </c>
      <c r="Q71" s="76">
        <f t="shared" si="12"/>
        <v>0</v>
      </c>
      <c r="R71" s="83" t="str">
        <f t="shared" si="13"/>
        <v>A+J=</v>
      </c>
      <c r="S71" s="79">
        <f t="shared" si="14"/>
        <v>43635</v>
      </c>
      <c r="T71" s="84" t="str">
        <f t="shared" si="2"/>
        <v>-</v>
      </c>
      <c r="U71" s="4"/>
      <c r="V71" s="157">
        <v>43831</v>
      </c>
      <c r="W71" s="158" t="s">
        <v>69</v>
      </c>
      <c r="X71" s="8"/>
      <c r="Y71" s="1"/>
      <c r="Z71" s="148">
        <v>3</v>
      </c>
      <c r="AA71" s="149">
        <f t="shared" si="37"/>
        <v>45187</v>
      </c>
      <c r="AB71" s="149">
        <f t="shared" si="38"/>
        <v>45188</v>
      </c>
      <c r="AC71" s="149">
        <f t="shared" si="36"/>
        <v>45188</v>
      </c>
      <c r="AD71" s="14"/>
      <c r="AE71" s="59"/>
      <c r="AF71" s="58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  <c r="DA71" s="3"/>
      <c r="DB71" s="3"/>
      <c r="DC71" s="3"/>
      <c r="DD71" s="3"/>
      <c r="DE71" s="3"/>
      <c r="DF71" s="3"/>
      <c r="DG71" s="3"/>
      <c r="DH71" s="3"/>
      <c r="DI71" s="3"/>
      <c r="DJ71" s="3"/>
      <c r="DK71" s="3"/>
      <c r="DL71" s="3"/>
      <c r="DM71" s="3"/>
      <c r="DN71" s="3"/>
      <c r="DO71" s="3"/>
      <c r="DP71" s="3"/>
      <c r="DQ71" s="3"/>
      <c r="DR71" s="3"/>
      <c r="DS71" s="3"/>
      <c r="DT71" s="3"/>
      <c r="DU71" s="3"/>
      <c r="DV71" s="3"/>
      <c r="DW71" s="3"/>
      <c r="DX71" s="3"/>
      <c r="DY71" s="3"/>
      <c r="DZ71" s="3"/>
      <c r="EA71" s="3"/>
      <c r="EB71" s="3"/>
      <c r="EC71" s="3"/>
      <c r="ED71" s="3"/>
      <c r="EE71" s="3"/>
      <c r="EF71" s="3"/>
      <c r="EG71" s="3"/>
      <c r="EH71" s="3"/>
      <c r="EI71" s="3"/>
      <c r="EJ71" s="3"/>
      <c r="EK71" s="3"/>
      <c r="EL71" s="3"/>
      <c r="EM71" s="3"/>
      <c r="EN71" s="3"/>
      <c r="EO71" s="3"/>
      <c r="EP71" s="3"/>
      <c r="EQ71" s="3"/>
      <c r="ER71" s="3"/>
      <c r="ES71" s="3"/>
      <c r="ET71" s="3"/>
      <c r="EU71" s="3"/>
      <c r="EV71" s="3"/>
      <c r="EW71" s="3"/>
      <c r="EX71" s="3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</row>
    <row r="72" spans="1:176" x14ac:dyDescent="0.15">
      <c r="A72" s="74">
        <f t="shared" si="4"/>
        <v>43553</v>
      </c>
      <c r="B72" s="75">
        <f t="shared" ca="1" si="20"/>
        <v>99303.549740999995</v>
      </c>
      <c r="C72" s="78">
        <f t="shared" si="5"/>
        <v>99000</v>
      </c>
      <c r="D72" s="77">
        <f ca="1">IF(A72&lt;$B$1,VLOOKUP(A72,[1]DI!$A$4:$B$15000,2),0)</f>
        <v>6.4000000000000001E-2</v>
      </c>
      <c r="E72" s="78">
        <f t="shared" ca="1" si="21"/>
        <v>1.0002462000000001</v>
      </c>
      <c r="F72" s="78">
        <f ca="1">(TRUNC(PRODUCT($E$12:$E71),16))</f>
        <v>1.0103927607640599</v>
      </c>
      <c r="G72" s="78">
        <f t="shared" ca="1" si="22"/>
        <v>1.00840489417236</v>
      </c>
      <c r="H72" s="78">
        <f t="shared" ca="1" si="23"/>
        <v>1.0019712999999999</v>
      </c>
      <c r="I72" s="77">
        <f t="shared" si="9"/>
        <v>3.5000000000000003E-2</v>
      </c>
      <c r="J72" s="79">
        <f t="shared" si="10"/>
        <v>43543</v>
      </c>
      <c r="K72" s="80">
        <f t="shared" si="24"/>
        <v>8</v>
      </c>
      <c r="L72" s="81">
        <f t="shared" si="11"/>
        <v>8</v>
      </c>
      <c r="M72" s="82">
        <f t="shared" si="25"/>
        <v>1.001092705</v>
      </c>
      <c r="N72" s="82">
        <f t="shared" ca="1" si="1"/>
        <v>1.0030661590000001</v>
      </c>
      <c r="O72" s="81">
        <f t="shared" si="26"/>
        <v>0</v>
      </c>
      <c r="P72" s="78">
        <f t="shared" ca="1" si="27"/>
        <v>303.54974099999998</v>
      </c>
      <c r="Q72" s="76">
        <f t="shared" si="12"/>
        <v>0</v>
      </c>
      <c r="R72" s="83" t="str">
        <f t="shared" si="13"/>
        <v>A+J=</v>
      </c>
      <c r="S72" s="79">
        <f t="shared" si="14"/>
        <v>43635</v>
      </c>
      <c r="T72" s="84" t="str">
        <f t="shared" si="2"/>
        <v>-</v>
      </c>
      <c r="U72" s="4"/>
      <c r="V72" s="157">
        <v>43885</v>
      </c>
      <c r="W72" s="158" t="s">
        <v>60</v>
      </c>
      <c r="X72" s="8"/>
      <c r="Y72" s="1"/>
      <c r="Z72" s="148">
        <v>3</v>
      </c>
      <c r="AA72" s="149">
        <f t="shared" si="37"/>
        <v>45278</v>
      </c>
      <c r="AB72" s="149">
        <f t="shared" si="38"/>
        <v>45279</v>
      </c>
      <c r="AC72" s="149">
        <f t="shared" si="36"/>
        <v>45279</v>
      </c>
      <c r="AD72" s="14"/>
      <c r="AE72" s="59"/>
      <c r="AF72" s="58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  <c r="DA72" s="3"/>
      <c r="DB72" s="3"/>
      <c r="DC72" s="3"/>
      <c r="DD72" s="3"/>
      <c r="DE72" s="3"/>
      <c r="DF72" s="3"/>
      <c r="DG72" s="3"/>
      <c r="DH72" s="3"/>
      <c r="DI72" s="3"/>
      <c r="DJ72" s="3"/>
      <c r="DK72" s="3"/>
      <c r="DL72" s="3"/>
      <c r="DM72" s="3"/>
      <c r="DN72" s="3"/>
      <c r="DO72" s="3"/>
      <c r="DP72" s="3"/>
      <c r="DQ72" s="3"/>
      <c r="DR72" s="3"/>
      <c r="DS72" s="3"/>
      <c r="DT72" s="3"/>
      <c r="DU72" s="3"/>
      <c r="DV72" s="3"/>
      <c r="DW72" s="3"/>
      <c r="DX72" s="3"/>
      <c r="DY72" s="3"/>
      <c r="DZ72" s="3"/>
      <c r="EA72" s="3"/>
      <c r="EB72" s="3"/>
      <c r="EC72" s="3"/>
      <c r="ED72" s="3"/>
      <c r="EE72" s="3"/>
      <c r="EF72" s="3"/>
      <c r="EG72" s="3"/>
      <c r="EH72" s="3"/>
      <c r="EI72" s="3"/>
      <c r="EJ72" s="3"/>
      <c r="EK72" s="3"/>
      <c r="EL72" s="3"/>
      <c r="EM72" s="3"/>
      <c r="EN72" s="3"/>
      <c r="EO72" s="3"/>
      <c r="EP72" s="3"/>
      <c r="EQ72" s="3"/>
      <c r="ER72" s="3"/>
      <c r="ES72" s="3"/>
      <c r="ET72" s="3"/>
      <c r="EU72" s="3"/>
      <c r="EV72" s="3"/>
      <c r="EW72" s="3"/>
      <c r="EX72" s="3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</row>
    <row r="73" spans="1:176" x14ac:dyDescent="0.15">
      <c r="A73" s="74">
        <f t="shared" si="4"/>
        <v>43554</v>
      </c>
      <c r="B73" s="75">
        <f t="shared" ca="1" si="20"/>
        <v>99341.558315999995</v>
      </c>
      <c r="C73" s="78">
        <f t="shared" si="5"/>
        <v>99000</v>
      </c>
      <c r="D73" s="77">
        <f ca="1">IF(A73&lt;$B$1,VLOOKUP(A73,[1]DI!$A$4:$B$15000,2),0)</f>
        <v>0</v>
      </c>
      <c r="E73" s="78">
        <f t="shared" ca="1" si="21"/>
        <v>1</v>
      </c>
      <c r="F73" s="78">
        <f ca="1">(TRUNC(PRODUCT($E$12:$E72),16))</f>
        <v>1.01064151946176</v>
      </c>
      <c r="G73" s="78">
        <f t="shared" ca="1" si="22"/>
        <v>1.00840489417236</v>
      </c>
      <c r="H73" s="78">
        <f t="shared" ca="1" si="23"/>
        <v>1.00221798</v>
      </c>
      <c r="I73" s="77">
        <f t="shared" si="9"/>
        <v>3.5000000000000003E-2</v>
      </c>
      <c r="J73" s="79">
        <f t="shared" si="10"/>
        <v>43543</v>
      </c>
      <c r="K73" s="80">
        <f t="shared" si="24"/>
        <v>8</v>
      </c>
      <c r="L73" s="81">
        <f t="shared" si="11"/>
        <v>9</v>
      </c>
      <c r="M73" s="82">
        <f t="shared" si="25"/>
        <v>1.001229377</v>
      </c>
      <c r="N73" s="82">
        <f t="shared" ca="1" si="1"/>
        <v>1.003450084</v>
      </c>
      <c r="O73" s="81">
        <f t="shared" si="26"/>
        <v>0</v>
      </c>
      <c r="P73" s="78">
        <f t="shared" ca="1" si="27"/>
        <v>341.55831599999999</v>
      </c>
      <c r="Q73" s="76">
        <f t="shared" si="12"/>
        <v>0</v>
      </c>
      <c r="R73" s="83" t="str">
        <f t="shared" si="13"/>
        <v>A+J=</v>
      </c>
      <c r="S73" s="79">
        <f t="shared" si="14"/>
        <v>43635</v>
      </c>
      <c r="T73" s="84" t="str">
        <f t="shared" si="2"/>
        <v>-</v>
      </c>
      <c r="U73" s="15"/>
      <c r="V73" s="157">
        <v>43886</v>
      </c>
      <c r="W73" s="158" t="s">
        <v>60</v>
      </c>
      <c r="X73" s="16"/>
      <c r="Y73" s="18"/>
      <c r="Z73" s="60"/>
      <c r="AA73" s="57"/>
      <c r="AB73" s="57"/>
      <c r="AC73" s="57"/>
      <c r="AD73" s="60"/>
      <c r="AE73" s="61"/>
      <c r="AF73" s="62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</row>
    <row r="74" spans="1:176" x14ac:dyDescent="0.15">
      <c r="A74" s="74">
        <f t="shared" si="4"/>
        <v>43555</v>
      </c>
      <c r="B74" s="75">
        <f t="shared" ca="1" si="20"/>
        <v>99341.558315999995</v>
      </c>
      <c r="C74" s="78">
        <f t="shared" si="5"/>
        <v>99000</v>
      </c>
      <c r="D74" s="77">
        <f ca="1">IF(A74&lt;$B$1,VLOOKUP(A74,[1]DI!$A$4:$B$15000,2),0)</f>
        <v>0</v>
      </c>
      <c r="E74" s="78">
        <f t="shared" ca="1" si="21"/>
        <v>1</v>
      </c>
      <c r="F74" s="78">
        <f ca="1">(TRUNC(PRODUCT($E$12:$E73),16))</f>
        <v>1.01064151946176</v>
      </c>
      <c r="G74" s="78">
        <f t="shared" ca="1" si="22"/>
        <v>1.00840489417236</v>
      </c>
      <c r="H74" s="78">
        <f t="shared" ca="1" si="23"/>
        <v>1.00221798</v>
      </c>
      <c r="I74" s="77">
        <f t="shared" si="9"/>
        <v>3.5000000000000003E-2</v>
      </c>
      <c r="J74" s="79">
        <f t="shared" si="10"/>
        <v>43543</v>
      </c>
      <c r="K74" s="80">
        <f t="shared" si="24"/>
        <v>8</v>
      </c>
      <c r="L74" s="81">
        <f t="shared" si="11"/>
        <v>9</v>
      </c>
      <c r="M74" s="82">
        <f t="shared" si="25"/>
        <v>1.001229377</v>
      </c>
      <c r="N74" s="82">
        <f t="shared" ca="1" si="1"/>
        <v>1.003450084</v>
      </c>
      <c r="O74" s="81">
        <f t="shared" si="26"/>
        <v>0</v>
      </c>
      <c r="P74" s="78">
        <f t="shared" ca="1" si="27"/>
        <v>341.55831599999999</v>
      </c>
      <c r="Q74" s="76">
        <f t="shared" si="12"/>
        <v>0</v>
      </c>
      <c r="R74" s="83" t="str">
        <f t="shared" si="13"/>
        <v>A+J=</v>
      </c>
      <c r="S74" s="79">
        <f t="shared" si="14"/>
        <v>43635</v>
      </c>
      <c r="T74" s="84" t="str">
        <f t="shared" si="2"/>
        <v>-</v>
      </c>
      <c r="U74" s="4"/>
      <c r="V74" s="157">
        <v>43931</v>
      </c>
      <c r="W74" s="158" t="s">
        <v>70</v>
      </c>
      <c r="X74" s="8"/>
      <c r="Y74" s="1"/>
      <c r="Z74" s="14"/>
      <c r="AA74" s="57"/>
      <c r="AB74" s="57"/>
      <c r="AC74" s="57"/>
      <c r="AD74" s="3"/>
      <c r="AE74" s="4"/>
      <c r="AF74" s="58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  <c r="DA74" s="3"/>
      <c r="DB74" s="3"/>
      <c r="DC74" s="3"/>
      <c r="DD74" s="3"/>
      <c r="DE74" s="3"/>
      <c r="DF74" s="3"/>
      <c r="DG74" s="3"/>
      <c r="DH74" s="3"/>
      <c r="DI74" s="3"/>
      <c r="DJ74" s="3"/>
      <c r="DK74" s="3"/>
      <c r="DL74" s="3"/>
      <c r="DM74" s="3"/>
      <c r="DN74" s="3"/>
      <c r="DO74" s="3"/>
      <c r="DP74" s="3"/>
      <c r="DQ74" s="3"/>
      <c r="DR74" s="3"/>
      <c r="DS74" s="3"/>
      <c r="DT74" s="3"/>
      <c r="DU74" s="3"/>
      <c r="DV74" s="3"/>
      <c r="DW74" s="3"/>
      <c r="DX74" s="3"/>
      <c r="DY74" s="3"/>
      <c r="DZ74" s="3"/>
      <c r="EA74" s="3"/>
      <c r="EB74" s="3"/>
      <c r="EC74" s="3"/>
      <c r="ED74" s="3"/>
      <c r="EE74" s="3"/>
      <c r="EF74" s="3"/>
      <c r="EG74" s="3"/>
      <c r="EH74" s="3"/>
      <c r="EI74" s="3"/>
      <c r="EJ74" s="3"/>
      <c r="EK74" s="3"/>
      <c r="EL74" s="3"/>
      <c r="EM74" s="3"/>
      <c r="EN74" s="3"/>
      <c r="EO74" s="3"/>
      <c r="EP74" s="3"/>
      <c r="EQ74" s="3"/>
      <c r="ER74" s="3"/>
      <c r="ES74" s="3"/>
      <c r="ET74" s="3"/>
      <c r="EU74" s="3"/>
      <c r="EV74" s="3"/>
      <c r="EW74" s="3"/>
      <c r="EX74" s="3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</row>
    <row r="75" spans="1:176" x14ac:dyDescent="0.15">
      <c r="A75" s="74">
        <f t="shared" si="4"/>
        <v>43556</v>
      </c>
      <c r="B75" s="75">
        <f t="shared" ca="1" si="20"/>
        <v>99341.558315999995</v>
      </c>
      <c r="C75" s="78">
        <f t="shared" si="5"/>
        <v>99000</v>
      </c>
      <c r="D75" s="77">
        <f ca="1">IF(A75&lt;$B$1,VLOOKUP(A75,[1]DI!$A$4:$B$15000,2),0)</f>
        <v>6.4000000000000001E-2</v>
      </c>
      <c r="E75" s="78">
        <f t="shared" ca="1" si="21"/>
        <v>1.0002462000000001</v>
      </c>
      <c r="F75" s="78">
        <f ca="1">(TRUNC(PRODUCT($E$12:$E74),16))</f>
        <v>1.01064151946176</v>
      </c>
      <c r="G75" s="78">
        <f t="shared" ca="1" si="22"/>
        <v>1.00840489417236</v>
      </c>
      <c r="H75" s="78">
        <f t="shared" ca="1" si="23"/>
        <v>1.00221798</v>
      </c>
      <c r="I75" s="77">
        <f t="shared" si="9"/>
        <v>3.5000000000000003E-2</v>
      </c>
      <c r="J75" s="79">
        <f t="shared" si="10"/>
        <v>43543</v>
      </c>
      <c r="K75" s="80">
        <f t="shared" si="24"/>
        <v>9</v>
      </c>
      <c r="L75" s="81">
        <f t="shared" si="11"/>
        <v>9</v>
      </c>
      <c r="M75" s="82">
        <f t="shared" si="25"/>
        <v>1.001229377</v>
      </c>
      <c r="N75" s="82">
        <f t="shared" ca="1" si="1"/>
        <v>1.003450084</v>
      </c>
      <c r="O75" s="81">
        <f t="shared" si="26"/>
        <v>0</v>
      </c>
      <c r="P75" s="78">
        <f t="shared" ca="1" si="27"/>
        <v>341.55831599999999</v>
      </c>
      <c r="Q75" s="76">
        <f t="shared" si="12"/>
        <v>0</v>
      </c>
      <c r="R75" s="83" t="str">
        <f t="shared" si="13"/>
        <v>A+J=</v>
      </c>
      <c r="S75" s="79">
        <f t="shared" si="14"/>
        <v>43635</v>
      </c>
      <c r="T75" s="84" t="str">
        <f t="shared" si="2"/>
        <v>-</v>
      </c>
      <c r="U75" s="4"/>
      <c r="V75" s="157">
        <v>43942</v>
      </c>
      <c r="W75" s="158" t="s">
        <v>61</v>
      </c>
      <c r="X75" s="8"/>
      <c r="Y75" s="1"/>
      <c r="Z75" s="14"/>
      <c r="AA75" s="57"/>
      <c r="AB75" s="57"/>
      <c r="AC75" s="57"/>
      <c r="AD75" s="3"/>
      <c r="AE75" s="4"/>
      <c r="AF75" s="58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  <c r="DA75" s="3"/>
      <c r="DB75" s="3"/>
      <c r="DC75" s="3"/>
      <c r="DD75" s="3"/>
      <c r="DE75" s="3"/>
      <c r="DF75" s="3"/>
      <c r="DG75" s="3"/>
      <c r="DH75" s="3"/>
      <c r="DI75" s="3"/>
      <c r="DJ75" s="3"/>
      <c r="DK75" s="3"/>
      <c r="DL75" s="3"/>
      <c r="DM75" s="3"/>
      <c r="DN75" s="3"/>
      <c r="DO75" s="3"/>
      <c r="DP75" s="3"/>
      <c r="DQ75" s="3"/>
      <c r="DR75" s="3"/>
      <c r="DS75" s="3"/>
      <c r="DT75" s="3"/>
      <c r="DU75" s="3"/>
      <c r="DV75" s="3"/>
      <c r="DW75" s="3"/>
      <c r="DX75" s="3"/>
      <c r="DY75" s="3"/>
      <c r="DZ75" s="3"/>
      <c r="EA75" s="3"/>
      <c r="EB75" s="3"/>
      <c r="EC75" s="3"/>
      <c r="ED75" s="3"/>
      <c r="EE75" s="3"/>
      <c r="EF75" s="3"/>
      <c r="EG75" s="3"/>
      <c r="EH75" s="3"/>
      <c r="EI75" s="3"/>
      <c r="EJ75" s="3"/>
      <c r="EK75" s="3"/>
      <c r="EL75" s="3"/>
      <c r="EM75" s="3"/>
      <c r="EN75" s="3"/>
      <c r="EO75" s="3"/>
      <c r="EP75" s="3"/>
      <c r="EQ75" s="3"/>
      <c r="ER75" s="3"/>
      <c r="ES75" s="3"/>
      <c r="ET75" s="3"/>
      <c r="EU75" s="3"/>
      <c r="EV75" s="3"/>
      <c r="EW75" s="3"/>
      <c r="EX75" s="3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</row>
    <row r="76" spans="1:176" x14ac:dyDescent="0.15">
      <c r="A76" s="74">
        <f t="shared" si="4"/>
        <v>43557</v>
      </c>
      <c r="B76" s="75">
        <f t="shared" ca="1" si="20"/>
        <v>99379.582334999999</v>
      </c>
      <c r="C76" s="78">
        <f t="shared" si="5"/>
        <v>99000</v>
      </c>
      <c r="D76" s="77">
        <f ca="1">IF(A76&lt;$B$1,VLOOKUP(A76,[1]DI!$A$4:$B$15000,2),0)</f>
        <v>6.4000000000000001E-2</v>
      </c>
      <c r="E76" s="78">
        <f t="shared" ca="1" si="21"/>
        <v>1.0002462000000001</v>
      </c>
      <c r="F76" s="78">
        <f ca="1">(TRUNC(PRODUCT($E$12:$E75),16))</f>
        <v>1.01089033940385</v>
      </c>
      <c r="G76" s="78">
        <f t="shared" ca="1" si="22"/>
        <v>1.00840489417236</v>
      </c>
      <c r="H76" s="78">
        <f t="shared" ca="1" si="23"/>
        <v>1.00246473</v>
      </c>
      <c r="I76" s="77">
        <f t="shared" si="9"/>
        <v>3.5000000000000003E-2</v>
      </c>
      <c r="J76" s="79">
        <f t="shared" si="10"/>
        <v>43543</v>
      </c>
      <c r="K76" s="80">
        <f t="shared" si="24"/>
        <v>10</v>
      </c>
      <c r="L76" s="81">
        <f t="shared" si="11"/>
        <v>10</v>
      </c>
      <c r="M76" s="82">
        <f t="shared" ref="M76:M139" si="39">ROUND((I76+1)^(L76/252),9)</f>
        <v>1.0013660680000001</v>
      </c>
      <c r="N76" s="82">
        <f t="shared" ref="N76:N139" ca="1" si="40">ROUND(H76*M76,9)</f>
        <v>1.003834165</v>
      </c>
      <c r="O76" s="81">
        <f t="shared" si="26"/>
        <v>0</v>
      </c>
      <c r="P76" s="78">
        <f t="shared" ref="P76:P139" ca="1" si="41">TRUNC(((N76-1)*C76),6)</f>
        <v>379.582335</v>
      </c>
      <c r="Q76" s="76">
        <f t="shared" si="12"/>
        <v>0</v>
      </c>
      <c r="R76" s="83" t="str">
        <f t="shared" si="13"/>
        <v>A+J=</v>
      </c>
      <c r="S76" s="79">
        <f t="shared" si="14"/>
        <v>43635</v>
      </c>
      <c r="T76" s="84" t="str">
        <f t="shared" ref="T76:T139" si="42">IF(O76&gt;0,(P76+Q76)*T$9,"-")</f>
        <v>-</v>
      </c>
      <c r="U76" s="4"/>
      <c r="V76" s="157">
        <v>43952</v>
      </c>
      <c r="W76" s="158" t="s">
        <v>72</v>
      </c>
      <c r="X76" s="8"/>
      <c r="Y76" s="1"/>
      <c r="Z76" s="14"/>
      <c r="AA76" s="57"/>
      <c r="AB76" s="57"/>
      <c r="AC76" s="57"/>
      <c r="AD76" s="3"/>
      <c r="AE76" s="4"/>
      <c r="AF76" s="58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  <c r="DA76" s="3"/>
      <c r="DB76" s="3"/>
      <c r="DC76" s="3"/>
      <c r="DD76" s="3"/>
      <c r="DE76" s="3"/>
      <c r="DF76" s="3"/>
      <c r="DG76" s="3"/>
      <c r="DH76" s="3"/>
      <c r="DI76" s="3"/>
      <c r="DJ76" s="3"/>
      <c r="DK76" s="3"/>
      <c r="DL76" s="3"/>
      <c r="DM76" s="3"/>
      <c r="DN76" s="3"/>
      <c r="DO76" s="3"/>
      <c r="DP76" s="3"/>
      <c r="DQ76" s="3"/>
      <c r="DR76" s="3"/>
      <c r="DS76" s="3"/>
      <c r="DT76" s="3"/>
      <c r="DU76" s="3"/>
      <c r="DV76" s="3"/>
      <c r="DW76" s="3"/>
      <c r="DX76" s="3"/>
      <c r="DY76" s="3"/>
      <c r="DZ76" s="3"/>
      <c r="EA76" s="3"/>
      <c r="EB76" s="3"/>
      <c r="EC76" s="3"/>
      <c r="ED76" s="3"/>
      <c r="EE76" s="3"/>
      <c r="EF76" s="3"/>
      <c r="EG76" s="3"/>
      <c r="EH76" s="3"/>
      <c r="EI76" s="3"/>
      <c r="EJ76" s="3"/>
      <c r="EK76" s="3"/>
      <c r="EL76" s="3"/>
      <c r="EM76" s="3"/>
      <c r="EN76" s="3"/>
      <c r="EO76" s="3"/>
      <c r="EP76" s="3"/>
      <c r="EQ76" s="3"/>
      <c r="ER76" s="3"/>
      <c r="ES76" s="3"/>
      <c r="ET76" s="3"/>
      <c r="EU76" s="3"/>
      <c r="EV76" s="3"/>
      <c r="EW76" s="3"/>
      <c r="EX76" s="3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</row>
    <row r="77" spans="1:176" x14ac:dyDescent="0.15">
      <c r="A77" s="74">
        <f t="shared" ref="A77:A140" si="43">(A76+1)</f>
        <v>43558</v>
      </c>
      <c r="B77" s="75">
        <f t="shared" ca="1" si="20"/>
        <v>99417.620905999996</v>
      </c>
      <c r="C77" s="78">
        <f t="shared" ref="C77:C140" si="44">(C76-Q76)</f>
        <v>99000</v>
      </c>
      <c r="D77" s="77">
        <f ca="1">IF(A77&lt;$B$1,VLOOKUP(A77,[1]DI!$A$4:$B$15000,2),0)</f>
        <v>6.4000000000000001E-2</v>
      </c>
      <c r="E77" s="78">
        <f t="shared" ca="1" si="21"/>
        <v>1.0002462000000001</v>
      </c>
      <c r="F77" s="78">
        <f ca="1">(TRUNC(PRODUCT($E$12:$E76),16))</f>
        <v>1.0111392206054099</v>
      </c>
      <c r="G77" s="78">
        <f t="shared" ca="1" si="22"/>
        <v>1.00840489417236</v>
      </c>
      <c r="H77" s="78">
        <f t="shared" ca="1" si="23"/>
        <v>1.00271154</v>
      </c>
      <c r="I77" s="77">
        <f t="shared" ref="I77:I140" si="45">I76</f>
        <v>3.5000000000000003E-2</v>
      </c>
      <c r="J77" s="79">
        <f t="shared" ref="J77:J140" si="46">IF(O76&gt;0,VLOOKUP(O76,V$12:AF$48,2),J76)</f>
        <v>43543</v>
      </c>
      <c r="K77" s="80">
        <f t="shared" ref="K77:K140" si="47">IF(A77&gt;J77,IF(NETWORKDAYS(J77,A77,$V$52:$V$436)-1=0,1,NETWORKDAYS(J77,A77,$V$52:$V$436)-1),0)</f>
        <v>11</v>
      </c>
      <c r="L77" s="81">
        <f t="shared" ref="L77:L140" si="48">IF(AND(K77=1,K76=1),1,IF(K77&gt;0,IF(K77=K76,K77+1,K77),0))</f>
        <v>11</v>
      </c>
      <c r="M77" s="82">
        <f t="shared" si="39"/>
        <v>1.0015027780000001</v>
      </c>
      <c r="N77" s="82">
        <f t="shared" ca="1" si="40"/>
        <v>1.0042183929999999</v>
      </c>
      <c r="O77" s="81">
        <f t="shared" si="26"/>
        <v>0</v>
      </c>
      <c r="P77" s="78">
        <f t="shared" ca="1" si="41"/>
        <v>417.62090599999999</v>
      </c>
      <c r="Q77" s="76">
        <f t="shared" ref="Q77:Q140" si="49">IF(O77&gt;0,VLOOKUP(O77,$V$12:$AA$48,6),0)</f>
        <v>0</v>
      </c>
      <c r="R77" s="83" t="str">
        <f t="shared" ref="R77:R140" si="50">IF(O76&gt;0,VLOOKUP(O76,V$12:AF$48,10),R76)</f>
        <v>A+J=</v>
      </c>
      <c r="S77" s="79">
        <f t="shared" ref="S77:S140" si="51">IF(O76&gt;0,VLOOKUP(O76,V$12:AF$48,11),S76)</f>
        <v>43635</v>
      </c>
      <c r="T77" s="84" t="str">
        <f t="shared" si="42"/>
        <v>-</v>
      </c>
      <c r="U77" s="4"/>
      <c r="V77" s="157">
        <v>43993</v>
      </c>
      <c r="W77" s="158" t="s">
        <v>64</v>
      </c>
      <c r="X77" s="8"/>
      <c r="Y77" s="1"/>
      <c r="Z77" s="14"/>
      <c r="AA77" s="57"/>
      <c r="AB77" s="57"/>
      <c r="AC77" s="57"/>
      <c r="AD77" s="3"/>
      <c r="AE77" s="4"/>
      <c r="AF77" s="58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  <c r="DA77" s="3"/>
      <c r="DB77" s="3"/>
      <c r="DC77" s="3"/>
      <c r="DD77" s="3"/>
      <c r="DE77" s="3"/>
      <c r="DF77" s="3"/>
      <c r="DG77" s="3"/>
      <c r="DH77" s="3"/>
      <c r="DI77" s="3"/>
      <c r="DJ77" s="3"/>
      <c r="DK77" s="3"/>
      <c r="DL77" s="3"/>
      <c r="DM77" s="3"/>
      <c r="DN77" s="3"/>
      <c r="DO77" s="3"/>
      <c r="DP77" s="3"/>
      <c r="DQ77" s="3"/>
      <c r="DR77" s="3"/>
      <c r="DS77" s="3"/>
      <c r="DT77" s="3"/>
      <c r="DU77" s="3"/>
      <c r="DV77" s="3"/>
      <c r="DW77" s="3"/>
      <c r="DX77" s="3"/>
      <c r="DY77" s="3"/>
      <c r="DZ77" s="3"/>
      <c r="EA77" s="3"/>
      <c r="EB77" s="3"/>
      <c r="EC77" s="3"/>
      <c r="ED77" s="3"/>
      <c r="EE77" s="3"/>
      <c r="EF77" s="3"/>
      <c r="EG77" s="3"/>
      <c r="EH77" s="3"/>
      <c r="EI77" s="3"/>
      <c r="EJ77" s="3"/>
      <c r="EK77" s="3"/>
      <c r="EL77" s="3"/>
      <c r="EM77" s="3"/>
      <c r="EN77" s="3"/>
      <c r="EO77" s="3"/>
      <c r="EP77" s="3"/>
      <c r="EQ77" s="3"/>
      <c r="ER77" s="3"/>
      <c r="ES77" s="3"/>
      <c r="ET77" s="3"/>
      <c r="EU77" s="3"/>
      <c r="EV77" s="3"/>
      <c r="EW77" s="3"/>
      <c r="EX77" s="3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</row>
    <row r="78" spans="1:176" x14ac:dyDescent="0.15">
      <c r="A78" s="74">
        <f t="shared" si="43"/>
        <v>43559</v>
      </c>
      <c r="B78" s="75">
        <f t="shared" ref="B78:B141" ca="1" si="52">IF(A78&lt;=TODAY(),C78+P78,IF(AND(A78&gt;TODAY(),A78&lt;=$B$1),IF(VLOOKUP(TODAY(),$A$10:$D$10000,4,FALSE)=0,"n.d",C78+P78),"n.d"))</f>
        <v>99455.672842999993</v>
      </c>
      <c r="C78" s="78">
        <f t="shared" si="44"/>
        <v>99000</v>
      </c>
      <c r="D78" s="77">
        <f ca="1">IF(A78&lt;$B$1,VLOOKUP(A78,[1]DI!$A$4:$B$15000,2),0)</f>
        <v>6.4000000000000001E-2</v>
      </c>
      <c r="E78" s="78">
        <f t="shared" ref="E78:E141" ca="1" si="53">IF(A78&lt;A$10,1,ROUND(((1+D78)^(1/252)),8))</f>
        <v>1.0002462000000001</v>
      </c>
      <c r="F78" s="78">
        <f ca="1">(TRUNC(PRODUCT($E$12:$E77),16))</f>
        <v>1.01138816308152</v>
      </c>
      <c r="G78" s="78">
        <f t="shared" ref="G78:G141" ca="1" si="54">IF(O77&gt;0,F77,G77)</f>
        <v>1.00840489417236</v>
      </c>
      <c r="H78" s="78">
        <f t="shared" ref="H78:H141" ca="1" si="55">ROUND(F78/G78,8)</f>
        <v>1.0029584</v>
      </c>
      <c r="I78" s="77">
        <f t="shared" si="45"/>
        <v>3.5000000000000003E-2</v>
      </c>
      <c r="J78" s="79">
        <f t="shared" si="46"/>
        <v>43543</v>
      </c>
      <c r="K78" s="80">
        <f t="shared" si="47"/>
        <v>12</v>
      </c>
      <c r="L78" s="81">
        <f t="shared" si="48"/>
        <v>12</v>
      </c>
      <c r="M78" s="82">
        <f t="shared" si="39"/>
        <v>1.0016395060000001</v>
      </c>
      <c r="N78" s="82">
        <f t="shared" ca="1" si="40"/>
        <v>1.0046027559999999</v>
      </c>
      <c r="O78" s="81">
        <f t="shared" ref="O78:O141" si="56">IF(VLOOKUP(A78,W$12:AD$48,8)=VLOOKUP(A77,W$12:AD$48,8),0,VLOOKUP(A78,W$12:AD$48,8))</f>
        <v>0</v>
      </c>
      <c r="P78" s="78">
        <f t="shared" ca="1" si="41"/>
        <v>455.672843</v>
      </c>
      <c r="Q78" s="76">
        <f t="shared" si="49"/>
        <v>0</v>
      </c>
      <c r="R78" s="83" t="str">
        <f t="shared" si="50"/>
        <v>A+J=</v>
      </c>
      <c r="S78" s="79">
        <f t="shared" si="51"/>
        <v>43635</v>
      </c>
      <c r="T78" s="84" t="str">
        <f t="shared" si="42"/>
        <v>-</v>
      </c>
      <c r="U78" s="4"/>
      <c r="V78" s="157">
        <v>44081</v>
      </c>
      <c r="W78" s="158" t="s">
        <v>73</v>
      </c>
      <c r="X78" s="8"/>
      <c r="Y78" s="1"/>
      <c r="Z78" s="14"/>
      <c r="AA78" s="57"/>
      <c r="AB78" s="57"/>
      <c r="AC78" s="57"/>
      <c r="AD78" s="3"/>
      <c r="AE78" s="4"/>
      <c r="AF78" s="58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  <c r="DA78" s="3"/>
      <c r="DB78" s="3"/>
      <c r="DC78" s="3"/>
      <c r="DD78" s="3"/>
      <c r="DE78" s="3"/>
      <c r="DF78" s="3"/>
      <c r="DG78" s="3"/>
      <c r="DH78" s="3"/>
      <c r="DI78" s="3"/>
      <c r="DJ78" s="3"/>
      <c r="DK78" s="3"/>
      <c r="DL78" s="3"/>
      <c r="DM78" s="3"/>
      <c r="DN78" s="3"/>
      <c r="DO78" s="3"/>
      <c r="DP78" s="3"/>
      <c r="DQ78" s="3"/>
      <c r="DR78" s="3"/>
      <c r="DS78" s="3"/>
      <c r="DT78" s="3"/>
      <c r="DU78" s="3"/>
      <c r="DV78" s="3"/>
      <c r="DW78" s="3"/>
      <c r="DX78" s="3"/>
      <c r="DY78" s="3"/>
      <c r="DZ78" s="3"/>
      <c r="EA78" s="3"/>
      <c r="EB78" s="3"/>
      <c r="EC78" s="3"/>
      <c r="ED78" s="3"/>
      <c r="EE78" s="3"/>
      <c r="EF78" s="3"/>
      <c r="EG78" s="3"/>
      <c r="EH78" s="3"/>
      <c r="EI78" s="3"/>
      <c r="EJ78" s="3"/>
      <c r="EK78" s="3"/>
      <c r="EL78" s="3"/>
      <c r="EM78" s="3"/>
      <c r="EN78" s="3"/>
      <c r="EO78" s="3"/>
      <c r="EP78" s="3"/>
      <c r="EQ78" s="3"/>
      <c r="ER78" s="3"/>
      <c r="ES78" s="3"/>
      <c r="ET78" s="3"/>
      <c r="EU78" s="3"/>
      <c r="EV78" s="3"/>
      <c r="EW78" s="3"/>
      <c r="EX78" s="3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</row>
    <row r="79" spans="1:176" x14ac:dyDescent="0.15">
      <c r="A79" s="74">
        <f t="shared" si="43"/>
        <v>43560</v>
      </c>
      <c r="B79" s="75">
        <f t="shared" ca="1" si="52"/>
        <v>99493.740223999994</v>
      </c>
      <c r="C79" s="78">
        <f t="shared" si="44"/>
        <v>99000</v>
      </c>
      <c r="D79" s="77">
        <f ca="1">IF(A79&lt;$B$1,VLOOKUP(A79,[1]DI!$A$4:$B$15000,2),0)</f>
        <v>6.4000000000000001E-2</v>
      </c>
      <c r="E79" s="78">
        <f t="shared" ca="1" si="53"/>
        <v>1.0002462000000001</v>
      </c>
      <c r="F79" s="78">
        <f ca="1">(TRUNC(PRODUCT($E$12:$E78),16))</f>
        <v>1.0116371668472699</v>
      </c>
      <c r="G79" s="78">
        <f t="shared" ca="1" si="54"/>
        <v>1.00840489417236</v>
      </c>
      <c r="H79" s="78">
        <f t="shared" ca="1" si="55"/>
        <v>1.0032053299999999</v>
      </c>
      <c r="I79" s="77">
        <f t="shared" si="45"/>
        <v>3.5000000000000003E-2</v>
      </c>
      <c r="J79" s="79">
        <f t="shared" si="46"/>
        <v>43543</v>
      </c>
      <c r="K79" s="80">
        <f t="shared" si="47"/>
        <v>13</v>
      </c>
      <c r="L79" s="81">
        <f t="shared" si="48"/>
        <v>13</v>
      </c>
      <c r="M79" s="82">
        <f t="shared" si="39"/>
        <v>1.001776252</v>
      </c>
      <c r="N79" s="82">
        <f t="shared" ca="1" si="40"/>
        <v>1.004987275</v>
      </c>
      <c r="O79" s="81">
        <f t="shared" si="56"/>
        <v>0</v>
      </c>
      <c r="P79" s="78">
        <f t="shared" ca="1" si="41"/>
        <v>493.74022400000001</v>
      </c>
      <c r="Q79" s="76">
        <f t="shared" si="49"/>
        <v>0</v>
      </c>
      <c r="R79" s="83" t="str">
        <f t="shared" si="50"/>
        <v>A+J=</v>
      </c>
      <c r="S79" s="79">
        <f t="shared" si="51"/>
        <v>43635</v>
      </c>
      <c r="T79" s="84" t="str">
        <f t="shared" si="42"/>
        <v>-</v>
      </c>
      <c r="U79" s="4"/>
      <c r="V79" s="157">
        <v>44116</v>
      </c>
      <c r="W79" s="159" t="s">
        <v>62</v>
      </c>
      <c r="X79" s="8"/>
      <c r="Y79" s="1"/>
      <c r="Z79" s="14"/>
      <c r="AA79" s="57"/>
      <c r="AB79" s="57"/>
      <c r="AC79" s="57"/>
      <c r="AD79" s="3"/>
      <c r="AE79" s="4"/>
      <c r="AF79" s="58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  <c r="DA79" s="3"/>
      <c r="DB79" s="3"/>
      <c r="DC79" s="3"/>
      <c r="DD79" s="3"/>
      <c r="DE79" s="3"/>
      <c r="DF79" s="3"/>
      <c r="DG79" s="3"/>
      <c r="DH79" s="3"/>
      <c r="DI79" s="3"/>
      <c r="DJ79" s="3"/>
      <c r="DK79" s="3"/>
      <c r="DL79" s="3"/>
      <c r="DM79" s="3"/>
      <c r="DN79" s="3"/>
      <c r="DO79" s="3"/>
      <c r="DP79" s="3"/>
      <c r="DQ79" s="3"/>
      <c r="DR79" s="3"/>
      <c r="DS79" s="3"/>
      <c r="DT79" s="3"/>
      <c r="DU79" s="3"/>
      <c r="DV79" s="3"/>
      <c r="DW79" s="3"/>
      <c r="DX79" s="3"/>
      <c r="DY79" s="3"/>
      <c r="DZ79" s="3"/>
      <c r="EA79" s="3"/>
      <c r="EB79" s="3"/>
      <c r="EC79" s="3"/>
      <c r="ED79" s="3"/>
      <c r="EE79" s="3"/>
      <c r="EF79" s="3"/>
      <c r="EG79" s="3"/>
      <c r="EH79" s="3"/>
      <c r="EI79" s="3"/>
      <c r="EJ79" s="3"/>
      <c r="EK79" s="3"/>
      <c r="EL79" s="3"/>
      <c r="EM79" s="3"/>
      <c r="EN79" s="3"/>
      <c r="EO79" s="3"/>
      <c r="EP79" s="3"/>
      <c r="EQ79" s="3"/>
      <c r="ER79" s="3"/>
      <c r="ES79" s="3"/>
      <c r="ET79" s="3"/>
      <c r="EU79" s="3"/>
      <c r="EV79" s="3"/>
      <c r="EW79" s="3"/>
      <c r="EX79" s="3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</row>
    <row r="80" spans="1:176" x14ac:dyDescent="0.15">
      <c r="A80" s="74">
        <f t="shared" si="43"/>
        <v>43561</v>
      </c>
      <c r="B80" s="75">
        <f t="shared" ca="1" si="52"/>
        <v>99531.822258</v>
      </c>
      <c r="C80" s="78">
        <f t="shared" si="44"/>
        <v>99000</v>
      </c>
      <c r="D80" s="77">
        <f ca="1">IF(A80&lt;$B$1,VLOOKUP(A80,[1]DI!$A$4:$B$15000,2),0)</f>
        <v>0</v>
      </c>
      <c r="E80" s="78">
        <f t="shared" ca="1" si="53"/>
        <v>1</v>
      </c>
      <c r="F80" s="78">
        <f ca="1">(TRUNC(PRODUCT($E$12:$E79),16))</f>
        <v>1.01188623191775</v>
      </c>
      <c r="G80" s="78">
        <f t="shared" ca="1" si="54"/>
        <v>1.00840489417236</v>
      </c>
      <c r="H80" s="78">
        <f t="shared" ca="1" si="55"/>
        <v>1.0034523200000001</v>
      </c>
      <c r="I80" s="77">
        <f t="shared" si="45"/>
        <v>3.5000000000000003E-2</v>
      </c>
      <c r="J80" s="79">
        <f t="shared" si="46"/>
        <v>43543</v>
      </c>
      <c r="K80" s="80">
        <f t="shared" si="47"/>
        <v>13</v>
      </c>
      <c r="L80" s="81">
        <f t="shared" si="48"/>
        <v>14</v>
      </c>
      <c r="M80" s="82">
        <f t="shared" si="39"/>
        <v>1.001913018</v>
      </c>
      <c r="N80" s="82">
        <f t="shared" ca="1" si="40"/>
        <v>1.005371942</v>
      </c>
      <c r="O80" s="81">
        <f t="shared" si="56"/>
        <v>0</v>
      </c>
      <c r="P80" s="78">
        <f t="shared" ca="1" si="41"/>
        <v>531.82225800000003</v>
      </c>
      <c r="Q80" s="76">
        <f t="shared" si="49"/>
        <v>0</v>
      </c>
      <c r="R80" s="83" t="str">
        <f t="shared" si="50"/>
        <v>A+J=</v>
      </c>
      <c r="S80" s="79">
        <f t="shared" si="51"/>
        <v>43635</v>
      </c>
      <c r="T80" s="84" t="str">
        <f t="shared" si="42"/>
        <v>-</v>
      </c>
      <c r="U80" s="4"/>
      <c r="V80" s="157">
        <v>44137</v>
      </c>
      <c r="W80" s="158" t="s">
        <v>66</v>
      </c>
      <c r="X80" s="8"/>
      <c r="Y80" s="1"/>
      <c r="Z80" s="14"/>
      <c r="AA80" s="57"/>
      <c r="AB80" s="57"/>
      <c r="AC80" s="57"/>
      <c r="AD80" s="3"/>
      <c r="AE80" s="4"/>
      <c r="AF80" s="58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  <c r="DA80" s="3"/>
      <c r="DB80" s="3"/>
      <c r="DC80" s="3"/>
      <c r="DD80" s="3"/>
      <c r="DE80" s="3"/>
      <c r="DF80" s="3"/>
      <c r="DG80" s="3"/>
      <c r="DH80" s="3"/>
      <c r="DI80" s="3"/>
      <c r="DJ80" s="3"/>
      <c r="DK80" s="3"/>
      <c r="DL80" s="3"/>
      <c r="DM80" s="3"/>
      <c r="DN80" s="3"/>
      <c r="DO80" s="3"/>
      <c r="DP80" s="3"/>
      <c r="DQ80" s="3"/>
      <c r="DR80" s="3"/>
      <c r="DS80" s="3"/>
      <c r="DT80" s="3"/>
      <c r="DU80" s="3"/>
      <c r="DV80" s="3"/>
      <c r="DW80" s="3"/>
      <c r="DX80" s="3"/>
      <c r="DY80" s="3"/>
      <c r="DZ80" s="3"/>
      <c r="EA80" s="3"/>
      <c r="EB80" s="3"/>
      <c r="EC80" s="3"/>
      <c r="ED80" s="3"/>
      <c r="EE80" s="3"/>
      <c r="EF80" s="3"/>
      <c r="EG80" s="3"/>
      <c r="EH80" s="3"/>
      <c r="EI80" s="3"/>
      <c r="EJ80" s="3"/>
      <c r="EK80" s="3"/>
      <c r="EL80" s="3"/>
      <c r="EM80" s="3"/>
      <c r="EN80" s="3"/>
      <c r="EO80" s="3"/>
      <c r="EP80" s="3"/>
      <c r="EQ80" s="3"/>
      <c r="ER80" s="3"/>
      <c r="ES80" s="3"/>
      <c r="ET80" s="3"/>
      <c r="EU80" s="3"/>
      <c r="EV80" s="3"/>
      <c r="EW80" s="3"/>
      <c r="EX80" s="3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</row>
    <row r="81" spans="1:173" x14ac:dyDescent="0.15">
      <c r="A81" s="74">
        <f t="shared" si="43"/>
        <v>43562</v>
      </c>
      <c r="B81" s="75">
        <f t="shared" ca="1" si="52"/>
        <v>99531.822258</v>
      </c>
      <c r="C81" s="78">
        <f t="shared" si="44"/>
        <v>99000</v>
      </c>
      <c r="D81" s="77">
        <f ca="1">IF(A81&lt;$B$1,VLOOKUP(A81,[1]DI!$A$4:$B$15000,2),0)</f>
        <v>0</v>
      </c>
      <c r="E81" s="78">
        <f t="shared" ca="1" si="53"/>
        <v>1</v>
      </c>
      <c r="F81" s="78">
        <f ca="1">(TRUNC(PRODUCT($E$12:$E80),16))</f>
        <v>1.01188623191775</v>
      </c>
      <c r="G81" s="78">
        <f t="shared" ca="1" si="54"/>
        <v>1.00840489417236</v>
      </c>
      <c r="H81" s="78">
        <f t="shared" ca="1" si="55"/>
        <v>1.0034523200000001</v>
      </c>
      <c r="I81" s="77">
        <f t="shared" si="45"/>
        <v>3.5000000000000003E-2</v>
      </c>
      <c r="J81" s="79">
        <f t="shared" si="46"/>
        <v>43543</v>
      </c>
      <c r="K81" s="80">
        <f t="shared" si="47"/>
        <v>13</v>
      </c>
      <c r="L81" s="81">
        <f t="shared" si="48"/>
        <v>14</v>
      </c>
      <c r="M81" s="82">
        <f t="shared" si="39"/>
        <v>1.001913018</v>
      </c>
      <c r="N81" s="82">
        <f t="shared" ca="1" si="40"/>
        <v>1.005371942</v>
      </c>
      <c r="O81" s="81">
        <f t="shared" si="56"/>
        <v>0</v>
      </c>
      <c r="P81" s="78">
        <f t="shared" ca="1" si="41"/>
        <v>531.82225800000003</v>
      </c>
      <c r="Q81" s="76">
        <f t="shared" si="49"/>
        <v>0</v>
      </c>
      <c r="R81" s="83" t="str">
        <f t="shared" si="50"/>
        <v>A+J=</v>
      </c>
      <c r="S81" s="79">
        <f t="shared" si="51"/>
        <v>43635</v>
      </c>
      <c r="T81" s="84" t="str">
        <f t="shared" si="42"/>
        <v>-</v>
      </c>
      <c r="U81" s="4"/>
      <c r="V81" s="157">
        <v>44190</v>
      </c>
      <c r="W81" s="158" t="s">
        <v>68</v>
      </c>
      <c r="X81" s="8"/>
      <c r="Y81" s="1"/>
      <c r="Z81" s="14"/>
      <c r="AA81" s="57"/>
      <c r="AB81" s="57"/>
      <c r="AC81" s="57"/>
      <c r="AD81" s="3"/>
      <c r="AE81" s="4"/>
      <c r="AF81" s="58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  <c r="DA81" s="3"/>
      <c r="DB81" s="3"/>
      <c r="DC81" s="3"/>
      <c r="DD81" s="3"/>
      <c r="DE81" s="3"/>
      <c r="DF81" s="3"/>
      <c r="DG81" s="3"/>
      <c r="DH81" s="3"/>
      <c r="DI81" s="3"/>
      <c r="DJ81" s="3"/>
      <c r="DK81" s="3"/>
      <c r="DL81" s="3"/>
      <c r="DM81" s="3"/>
      <c r="DN81" s="3"/>
      <c r="DO81" s="3"/>
      <c r="DP81" s="3"/>
      <c r="DQ81" s="3"/>
      <c r="DR81" s="3"/>
      <c r="DS81" s="3"/>
      <c r="DT81" s="3"/>
      <c r="DU81" s="3"/>
      <c r="DV81" s="3"/>
      <c r="DW81" s="3"/>
      <c r="DX81" s="3"/>
      <c r="DY81" s="3"/>
      <c r="DZ81" s="3"/>
      <c r="EA81" s="3"/>
      <c r="EB81" s="3"/>
      <c r="EC81" s="3"/>
      <c r="ED81" s="3"/>
      <c r="EE81" s="3"/>
      <c r="EF81" s="3"/>
      <c r="EG81" s="3"/>
      <c r="EH81" s="3"/>
      <c r="EI81" s="3"/>
      <c r="EJ81" s="3"/>
      <c r="EK81" s="3"/>
      <c r="EL81" s="3"/>
      <c r="EM81" s="3"/>
      <c r="EN81" s="3"/>
      <c r="EO81" s="3"/>
      <c r="EP81" s="3"/>
      <c r="EQ81" s="3"/>
      <c r="ER81" s="3"/>
      <c r="ES81" s="3"/>
      <c r="ET81" s="3"/>
      <c r="EU81" s="3"/>
      <c r="EV81" s="3"/>
      <c r="EW81" s="3"/>
      <c r="EX81" s="3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</row>
    <row r="82" spans="1:173" x14ac:dyDescent="0.15">
      <c r="A82" s="74">
        <f t="shared" si="43"/>
        <v>43563</v>
      </c>
      <c r="B82" s="75">
        <f t="shared" ca="1" si="52"/>
        <v>99531.822258</v>
      </c>
      <c r="C82" s="78">
        <f t="shared" si="44"/>
        <v>99000</v>
      </c>
      <c r="D82" s="77">
        <f ca="1">IF(A82&lt;$B$1,VLOOKUP(A82,[1]DI!$A$4:$B$15000,2),0)</f>
        <v>6.4000000000000001E-2</v>
      </c>
      <c r="E82" s="78">
        <f t="shared" ca="1" si="53"/>
        <v>1.0002462000000001</v>
      </c>
      <c r="F82" s="78">
        <f ca="1">(TRUNC(PRODUCT($E$12:$E81),16))</f>
        <v>1.01188623191775</v>
      </c>
      <c r="G82" s="78">
        <f t="shared" ca="1" si="54"/>
        <v>1.00840489417236</v>
      </c>
      <c r="H82" s="78">
        <f t="shared" ca="1" si="55"/>
        <v>1.0034523200000001</v>
      </c>
      <c r="I82" s="77">
        <f t="shared" si="45"/>
        <v>3.5000000000000003E-2</v>
      </c>
      <c r="J82" s="79">
        <f t="shared" si="46"/>
        <v>43543</v>
      </c>
      <c r="K82" s="80">
        <f t="shared" si="47"/>
        <v>14</v>
      </c>
      <c r="L82" s="81">
        <f t="shared" si="48"/>
        <v>14</v>
      </c>
      <c r="M82" s="82">
        <f t="shared" si="39"/>
        <v>1.001913018</v>
      </c>
      <c r="N82" s="82">
        <f t="shared" ca="1" si="40"/>
        <v>1.005371942</v>
      </c>
      <c r="O82" s="81">
        <f t="shared" si="56"/>
        <v>0</v>
      </c>
      <c r="P82" s="78">
        <f t="shared" ca="1" si="41"/>
        <v>531.82225800000003</v>
      </c>
      <c r="Q82" s="76">
        <f t="shared" si="49"/>
        <v>0</v>
      </c>
      <c r="R82" s="83" t="str">
        <f t="shared" si="50"/>
        <v>A+J=</v>
      </c>
      <c r="S82" s="79">
        <f t="shared" si="51"/>
        <v>43635</v>
      </c>
      <c r="T82" s="84" t="str">
        <f t="shared" si="42"/>
        <v>-</v>
      </c>
      <c r="U82" s="4"/>
      <c r="V82" s="157">
        <v>44197</v>
      </c>
      <c r="W82" s="158" t="s">
        <v>69</v>
      </c>
      <c r="X82" s="8"/>
      <c r="Y82" s="1"/>
      <c r="Z82" s="14"/>
      <c r="AA82" s="57"/>
      <c r="AB82" s="57"/>
      <c r="AC82" s="57"/>
      <c r="AD82" s="3"/>
      <c r="AE82" s="4"/>
      <c r="AF82" s="58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  <c r="DA82" s="3"/>
      <c r="DB82" s="3"/>
      <c r="DC82" s="3"/>
      <c r="DD82" s="3"/>
      <c r="DE82" s="3"/>
      <c r="DF82" s="3"/>
      <c r="DG82" s="3"/>
      <c r="DH82" s="3"/>
      <c r="DI82" s="3"/>
      <c r="DJ82" s="3"/>
      <c r="DK82" s="3"/>
      <c r="DL82" s="3"/>
      <c r="DM82" s="3"/>
      <c r="DN82" s="3"/>
      <c r="DO82" s="3"/>
      <c r="DP82" s="3"/>
      <c r="DQ82" s="3"/>
      <c r="DR82" s="3"/>
      <c r="DS82" s="3"/>
      <c r="DT82" s="3"/>
      <c r="DU82" s="3"/>
      <c r="DV82" s="3"/>
      <c r="DW82" s="3"/>
      <c r="DX82" s="3"/>
      <c r="DY82" s="3"/>
      <c r="DZ82" s="3"/>
      <c r="EA82" s="3"/>
      <c r="EB82" s="3"/>
      <c r="EC82" s="3"/>
      <c r="ED82" s="3"/>
      <c r="EE82" s="3"/>
      <c r="EF82" s="3"/>
      <c r="EG82" s="3"/>
      <c r="EH82" s="3"/>
      <c r="EI82" s="3"/>
      <c r="EJ82" s="3"/>
      <c r="EK82" s="3"/>
      <c r="EL82" s="3"/>
      <c r="EM82" s="3"/>
      <c r="EN82" s="3"/>
      <c r="EO82" s="3"/>
      <c r="EP82" s="3"/>
      <c r="EQ82" s="3"/>
      <c r="ER82" s="3"/>
      <c r="ES82" s="3"/>
      <c r="ET82" s="3"/>
      <c r="EU82" s="3"/>
      <c r="EV82" s="3"/>
      <c r="EW82" s="3"/>
      <c r="EX82" s="3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</row>
    <row r="83" spans="1:173" x14ac:dyDescent="0.15">
      <c r="A83" s="74">
        <f t="shared" si="43"/>
        <v>43564</v>
      </c>
      <c r="B83" s="75">
        <f t="shared" ca="1" si="52"/>
        <v>99569.918743999995</v>
      </c>
      <c r="C83" s="78">
        <f t="shared" si="44"/>
        <v>99000</v>
      </c>
      <c r="D83" s="77">
        <f ca="1">IF(A83&lt;$B$1,VLOOKUP(A83,[1]DI!$A$4:$B$15000,2),0)</f>
        <v>6.4000000000000001E-2</v>
      </c>
      <c r="E83" s="78">
        <f t="shared" ca="1" si="53"/>
        <v>1.0002462000000001</v>
      </c>
      <c r="F83" s="78">
        <f ca="1">(TRUNC(PRODUCT($E$12:$E82),16))</f>
        <v>1.0121353583080499</v>
      </c>
      <c r="G83" s="78">
        <f t="shared" ca="1" si="54"/>
        <v>1.00840489417236</v>
      </c>
      <c r="H83" s="78">
        <f t="shared" ca="1" si="55"/>
        <v>1.0036993700000001</v>
      </c>
      <c r="I83" s="77">
        <f t="shared" si="45"/>
        <v>3.5000000000000003E-2</v>
      </c>
      <c r="J83" s="79">
        <f t="shared" si="46"/>
        <v>43543</v>
      </c>
      <c r="K83" s="80">
        <f t="shared" si="47"/>
        <v>15</v>
      </c>
      <c r="L83" s="81">
        <f t="shared" si="48"/>
        <v>15</v>
      </c>
      <c r="M83" s="82">
        <f t="shared" si="39"/>
        <v>1.0020498019999999</v>
      </c>
      <c r="N83" s="82">
        <f t="shared" ca="1" si="40"/>
        <v>1.0057567549999999</v>
      </c>
      <c r="O83" s="81">
        <f t="shared" si="56"/>
        <v>0</v>
      </c>
      <c r="P83" s="78">
        <f t="shared" ca="1" si="41"/>
        <v>569.91874399999995</v>
      </c>
      <c r="Q83" s="76">
        <f t="shared" si="49"/>
        <v>0</v>
      </c>
      <c r="R83" s="83" t="str">
        <f t="shared" si="50"/>
        <v>A+J=</v>
      </c>
      <c r="S83" s="79">
        <f t="shared" si="51"/>
        <v>43635</v>
      </c>
      <c r="T83" s="84" t="str">
        <f t="shared" si="42"/>
        <v>-</v>
      </c>
      <c r="U83" s="4"/>
      <c r="V83" s="157">
        <v>44242</v>
      </c>
      <c r="W83" s="158" t="s">
        <v>60</v>
      </c>
      <c r="X83" s="8"/>
      <c r="Y83" s="1"/>
      <c r="Z83" s="14"/>
      <c r="AA83" s="57"/>
      <c r="AB83" s="57"/>
      <c r="AC83" s="57"/>
      <c r="AD83" s="3"/>
      <c r="AE83" s="4"/>
      <c r="AF83" s="58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</row>
    <row r="84" spans="1:173" x14ac:dyDescent="0.15">
      <c r="A84" s="74">
        <f t="shared" si="43"/>
        <v>43565</v>
      </c>
      <c r="B84" s="75">
        <f t="shared" ca="1" si="52"/>
        <v>99608.029685000001</v>
      </c>
      <c r="C84" s="78">
        <f t="shared" si="44"/>
        <v>99000</v>
      </c>
      <c r="D84" s="77">
        <f ca="1">IF(A84&lt;$B$1,VLOOKUP(A84,[1]DI!$A$4:$B$15000,2),0)</f>
        <v>6.4000000000000001E-2</v>
      </c>
      <c r="E84" s="78">
        <f t="shared" ca="1" si="53"/>
        <v>1.0002462000000001</v>
      </c>
      <c r="F84" s="78">
        <f ca="1">(TRUNC(PRODUCT($E$12:$E83),16))</f>
        <v>1.0123845460332599</v>
      </c>
      <c r="G84" s="78">
        <f t="shared" ca="1" si="54"/>
        <v>1.00840489417236</v>
      </c>
      <c r="H84" s="78">
        <f t="shared" ca="1" si="55"/>
        <v>1.00394648</v>
      </c>
      <c r="I84" s="77">
        <f t="shared" si="45"/>
        <v>3.5000000000000003E-2</v>
      </c>
      <c r="J84" s="79">
        <f t="shared" si="46"/>
        <v>43543</v>
      </c>
      <c r="K84" s="80">
        <f t="shared" si="47"/>
        <v>16</v>
      </c>
      <c r="L84" s="81">
        <f t="shared" si="48"/>
        <v>16</v>
      </c>
      <c r="M84" s="82">
        <f t="shared" si="39"/>
        <v>1.0021866049999999</v>
      </c>
      <c r="N84" s="82">
        <f t="shared" ca="1" si="40"/>
        <v>1.006141714</v>
      </c>
      <c r="O84" s="81">
        <f t="shared" si="56"/>
        <v>0</v>
      </c>
      <c r="P84" s="78">
        <f t="shared" ca="1" si="41"/>
        <v>608.02968499999997</v>
      </c>
      <c r="Q84" s="76">
        <f t="shared" si="49"/>
        <v>0</v>
      </c>
      <c r="R84" s="83" t="str">
        <f t="shared" si="50"/>
        <v>A+J=</v>
      </c>
      <c r="S84" s="79">
        <f t="shared" si="51"/>
        <v>43635</v>
      </c>
      <c r="T84" s="84" t="str">
        <f t="shared" si="42"/>
        <v>-</v>
      </c>
      <c r="U84" s="4"/>
      <c r="V84" s="157">
        <v>44243</v>
      </c>
      <c r="W84" s="158" t="s">
        <v>60</v>
      </c>
      <c r="X84" s="8"/>
      <c r="Y84" s="1"/>
      <c r="Z84" s="14"/>
      <c r="AA84" s="58"/>
      <c r="AB84" s="58"/>
      <c r="AC84" s="58"/>
      <c r="AD84" s="3"/>
      <c r="AE84" s="4"/>
      <c r="AF84" s="58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</row>
    <row r="85" spans="1:173" x14ac:dyDescent="0.15">
      <c r="A85" s="74">
        <f t="shared" si="43"/>
        <v>43566</v>
      </c>
      <c r="B85" s="75">
        <f t="shared" ca="1" si="52"/>
        <v>99646.155178999994</v>
      </c>
      <c r="C85" s="78">
        <f t="shared" si="44"/>
        <v>99000</v>
      </c>
      <c r="D85" s="77">
        <f ca="1">IF(A85&lt;$B$1,VLOOKUP(A85,[1]DI!$A$4:$B$15000,2),0)</f>
        <v>6.4000000000000001E-2</v>
      </c>
      <c r="E85" s="78">
        <f t="shared" ca="1" si="53"/>
        <v>1.0002462000000001</v>
      </c>
      <c r="F85" s="78">
        <f ca="1">(TRUNC(PRODUCT($E$12:$E84),16))</f>
        <v>1.0126337951085</v>
      </c>
      <c r="G85" s="78">
        <f t="shared" ca="1" si="54"/>
        <v>1.00840489417236</v>
      </c>
      <c r="H85" s="78">
        <f t="shared" ca="1" si="55"/>
        <v>1.0041936499999999</v>
      </c>
      <c r="I85" s="77">
        <f t="shared" si="45"/>
        <v>3.5000000000000003E-2</v>
      </c>
      <c r="J85" s="79">
        <f t="shared" si="46"/>
        <v>43543</v>
      </c>
      <c r="K85" s="80">
        <f t="shared" si="47"/>
        <v>17</v>
      </c>
      <c r="L85" s="81">
        <f t="shared" si="48"/>
        <v>17</v>
      </c>
      <c r="M85" s="82">
        <f t="shared" si="39"/>
        <v>1.002323426</v>
      </c>
      <c r="N85" s="82">
        <f t="shared" ca="1" si="40"/>
        <v>1.0065268199999999</v>
      </c>
      <c r="O85" s="81">
        <f t="shared" si="56"/>
        <v>0</v>
      </c>
      <c r="P85" s="78">
        <f t="shared" ca="1" si="41"/>
        <v>646.15517899999998</v>
      </c>
      <c r="Q85" s="76">
        <f t="shared" si="49"/>
        <v>0</v>
      </c>
      <c r="R85" s="83" t="str">
        <f t="shared" si="50"/>
        <v>A+J=</v>
      </c>
      <c r="S85" s="79">
        <f t="shared" si="51"/>
        <v>43635</v>
      </c>
      <c r="T85" s="84" t="str">
        <f t="shared" si="42"/>
        <v>-</v>
      </c>
      <c r="U85" s="4"/>
      <c r="V85" s="157">
        <v>44288</v>
      </c>
      <c r="W85" s="158" t="s">
        <v>70</v>
      </c>
      <c r="X85" s="8"/>
      <c r="Y85" s="1"/>
      <c r="Z85" s="14"/>
      <c r="AA85" s="58"/>
      <c r="AB85" s="58"/>
      <c r="AC85" s="58"/>
      <c r="AD85" s="3"/>
      <c r="AE85" s="4"/>
      <c r="AF85" s="58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  <c r="DA85" s="3"/>
      <c r="DB85" s="3"/>
      <c r="DC85" s="3"/>
      <c r="DD85" s="3"/>
      <c r="DE85" s="3"/>
      <c r="DF85" s="3"/>
      <c r="DG85" s="3"/>
      <c r="DH85" s="3"/>
      <c r="DI85" s="3"/>
      <c r="DJ85" s="3"/>
      <c r="DK85" s="3"/>
      <c r="DL85" s="3"/>
      <c r="DM85" s="3"/>
      <c r="DN85" s="3"/>
      <c r="DO85" s="3"/>
      <c r="DP85" s="3"/>
      <c r="DQ85" s="3"/>
      <c r="DR85" s="3"/>
      <c r="DS85" s="3"/>
      <c r="DT85" s="3"/>
      <c r="DU85" s="3"/>
      <c r="DV85" s="3"/>
      <c r="DW85" s="3"/>
      <c r="DX85" s="3"/>
      <c r="DY85" s="3"/>
      <c r="DZ85" s="3"/>
      <c r="EA85" s="3"/>
      <c r="EB85" s="3"/>
      <c r="EC85" s="3"/>
      <c r="ED85" s="3"/>
      <c r="EE85" s="3"/>
      <c r="EF85" s="3"/>
      <c r="EG85" s="3"/>
      <c r="EH85" s="3"/>
      <c r="EI85" s="3"/>
      <c r="EJ85" s="3"/>
      <c r="EK85" s="3"/>
      <c r="EL85" s="3"/>
      <c r="EM85" s="3"/>
      <c r="EN85" s="3"/>
      <c r="EO85" s="3"/>
      <c r="EP85" s="3"/>
      <c r="EQ85" s="3"/>
      <c r="ER85" s="3"/>
      <c r="ES85" s="3"/>
      <c r="ET85" s="3"/>
      <c r="EU85" s="3"/>
      <c r="EV85" s="3"/>
      <c r="EW85" s="3"/>
      <c r="EX85" s="3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</row>
    <row r="86" spans="1:173" x14ac:dyDescent="0.15">
      <c r="A86" s="74">
        <f t="shared" si="43"/>
        <v>43567</v>
      </c>
      <c r="B86" s="75">
        <f t="shared" ca="1" si="52"/>
        <v>99684.296117000005</v>
      </c>
      <c r="C86" s="78">
        <f t="shared" si="44"/>
        <v>99000</v>
      </c>
      <c r="D86" s="77">
        <f ca="1">IF(A86&lt;$B$1,VLOOKUP(A86,[1]DI!$A$4:$B$15000,2),0)</f>
        <v>6.4000000000000001E-2</v>
      </c>
      <c r="E86" s="78">
        <f t="shared" ca="1" si="53"/>
        <v>1.0002462000000001</v>
      </c>
      <c r="F86" s="78">
        <f ca="1">(TRUNC(PRODUCT($E$12:$E85),16))</f>
        <v>1.0128831055488501</v>
      </c>
      <c r="G86" s="78">
        <f t="shared" ca="1" si="54"/>
        <v>1.00840489417236</v>
      </c>
      <c r="H86" s="78">
        <f t="shared" ca="1" si="55"/>
        <v>1.0044408899999999</v>
      </c>
      <c r="I86" s="77">
        <f t="shared" si="45"/>
        <v>3.5000000000000003E-2</v>
      </c>
      <c r="J86" s="79">
        <f t="shared" si="46"/>
        <v>43543</v>
      </c>
      <c r="K86" s="80">
        <f t="shared" si="47"/>
        <v>18</v>
      </c>
      <c r="L86" s="81">
        <f t="shared" si="48"/>
        <v>18</v>
      </c>
      <c r="M86" s="82">
        <f t="shared" si="39"/>
        <v>1.0024602659999999</v>
      </c>
      <c r="N86" s="82">
        <f t="shared" ca="1" si="40"/>
        <v>1.0069120819999999</v>
      </c>
      <c r="O86" s="81">
        <f t="shared" si="56"/>
        <v>0</v>
      </c>
      <c r="P86" s="78">
        <f t="shared" ca="1" si="41"/>
        <v>684.29611699999998</v>
      </c>
      <c r="Q86" s="76">
        <f t="shared" si="49"/>
        <v>0</v>
      </c>
      <c r="R86" s="83" t="str">
        <f t="shared" si="50"/>
        <v>A+J=</v>
      </c>
      <c r="S86" s="79">
        <f t="shared" si="51"/>
        <v>43635</v>
      </c>
      <c r="T86" s="84" t="str">
        <f t="shared" si="42"/>
        <v>-</v>
      </c>
      <c r="U86" s="4"/>
      <c r="V86" s="157">
        <v>44307</v>
      </c>
      <c r="W86" s="158" t="s">
        <v>61</v>
      </c>
      <c r="X86" s="8"/>
      <c r="Y86" s="1"/>
      <c r="Z86" s="14"/>
      <c r="AA86" s="58"/>
      <c r="AB86" s="58"/>
      <c r="AC86" s="58"/>
      <c r="AD86" s="3"/>
      <c r="AE86" s="4"/>
      <c r="AF86" s="58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  <c r="DA86" s="3"/>
      <c r="DB86" s="3"/>
      <c r="DC86" s="3"/>
      <c r="DD86" s="3"/>
      <c r="DE86" s="3"/>
      <c r="DF86" s="3"/>
      <c r="DG86" s="3"/>
      <c r="DH86" s="3"/>
      <c r="DI86" s="3"/>
      <c r="DJ86" s="3"/>
      <c r="DK86" s="3"/>
      <c r="DL86" s="3"/>
      <c r="DM86" s="3"/>
      <c r="DN86" s="3"/>
      <c r="DO86" s="3"/>
      <c r="DP86" s="3"/>
      <c r="DQ86" s="3"/>
      <c r="DR86" s="3"/>
      <c r="DS86" s="3"/>
      <c r="DT86" s="3"/>
      <c r="DU86" s="3"/>
      <c r="DV86" s="3"/>
      <c r="DW86" s="3"/>
      <c r="DX86" s="3"/>
      <c r="DY86" s="3"/>
      <c r="DZ86" s="3"/>
      <c r="EA86" s="3"/>
      <c r="EB86" s="3"/>
      <c r="EC86" s="3"/>
      <c r="ED86" s="3"/>
      <c r="EE86" s="3"/>
      <c r="EF86" s="3"/>
      <c r="EG86" s="3"/>
      <c r="EH86" s="3"/>
      <c r="EI86" s="3"/>
      <c r="EJ86" s="3"/>
      <c r="EK86" s="3"/>
      <c r="EL86" s="3"/>
      <c r="EM86" s="3"/>
      <c r="EN86" s="3"/>
      <c r="EO86" s="3"/>
      <c r="EP86" s="3"/>
      <c r="EQ86" s="3"/>
      <c r="ER86" s="3"/>
      <c r="ES86" s="3"/>
      <c r="ET86" s="3"/>
      <c r="EU86" s="3"/>
      <c r="EV86" s="3"/>
      <c r="EW86" s="3"/>
      <c r="EX86" s="3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</row>
    <row r="87" spans="1:173" x14ac:dyDescent="0.15">
      <c r="A87" s="74">
        <f t="shared" si="43"/>
        <v>43568</v>
      </c>
      <c r="B87" s="75">
        <f t="shared" ca="1" si="52"/>
        <v>99722.450618000003</v>
      </c>
      <c r="C87" s="78">
        <f t="shared" si="44"/>
        <v>99000</v>
      </c>
      <c r="D87" s="77">
        <f ca="1">IF(A87&lt;$B$1,VLOOKUP(A87,[1]DI!$A$4:$B$15000,2),0)</f>
        <v>0</v>
      </c>
      <c r="E87" s="78">
        <f t="shared" ca="1" si="53"/>
        <v>1</v>
      </c>
      <c r="F87" s="78">
        <f ca="1">(TRUNC(PRODUCT($E$12:$E86),16))</f>
        <v>1.0131324773694399</v>
      </c>
      <c r="G87" s="78">
        <f t="shared" ca="1" si="54"/>
        <v>1.00840489417236</v>
      </c>
      <c r="H87" s="78">
        <f t="shared" ca="1" si="55"/>
        <v>1.00468818</v>
      </c>
      <c r="I87" s="77">
        <f t="shared" si="45"/>
        <v>3.5000000000000003E-2</v>
      </c>
      <c r="J87" s="79">
        <f t="shared" si="46"/>
        <v>43543</v>
      </c>
      <c r="K87" s="80">
        <f t="shared" si="47"/>
        <v>18</v>
      </c>
      <c r="L87" s="81">
        <f t="shared" si="48"/>
        <v>19</v>
      </c>
      <c r="M87" s="82">
        <f t="shared" si="39"/>
        <v>1.0025971250000001</v>
      </c>
      <c r="N87" s="82">
        <f t="shared" ca="1" si="40"/>
        <v>1.0072974809999999</v>
      </c>
      <c r="O87" s="81">
        <f t="shared" si="56"/>
        <v>0</v>
      </c>
      <c r="P87" s="78">
        <f t="shared" ca="1" si="41"/>
        <v>722.45061799999996</v>
      </c>
      <c r="Q87" s="76">
        <f t="shared" si="49"/>
        <v>0</v>
      </c>
      <c r="R87" s="83" t="str">
        <f t="shared" si="50"/>
        <v>A+J=</v>
      </c>
      <c r="S87" s="79">
        <f t="shared" si="51"/>
        <v>43635</v>
      </c>
      <c r="T87" s="84" t="str">
        <f t="shared" si="42"/>
        <v>-</v>
      </c>
      <c r="U87" s="4"/>
      <c r="V87" s="157">
        <v>44350</v>
      </c>
      <c r="W87" s="158" t="s">
        <v>71</v>
      </c>
      <c r="X87" s="8"/>
      <c r="Y87" s="1"/>
      <c r="Z87" s="14"/>
      <c r="AA87" s="58"/>
      <c r="AB87" s="58"/>
      <c r="AC87" s="58"/>
      <c r="AD87" s="3"/>
      <c r="AE87" s="4"/>
      <c r="AF87" s="58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  <c r="DA87" s="3"/>
      <c r="DB87" s="3"/>
      <c r="DC87" s="3"/>
      <c r="DD87" s="3"/>
      <c r="DE87" s="3"/>
      <c r="DF87" s="3"/>
      <c r="DG87" s="3"/>
      <c r="DH87" s="3"/>
      <c r="DI87" s="3"/>
      <c r="DJ87" s="3"/>
      <c r="DK87" s="3"/>
      <c r="DL87" s="3"/>
      <c r="DM87" s="3"/>
      <c r="DN87" s="3"/>
      <c r="DO87" s="3"/>
      <c r="DP87" s="3"/>
      <c r="DQ87" s="3"/>
      <c r="DR87" s="3"/>
      <c r="DS87" s="3"/>
      <c r="DT87" s="3"/>
      <c r="DU87" s="3"/>
      <c r="DV87" s="3"/>
      <c r="DW87" s="3"/>
      <c r="DX87" s="3"/>
      <c r="DY87" s="3"/>
      <c r="DZ87" s="3"/>
      <c r="EA87" s="3"/>
      <c r="EB87" s="3"/>
      <c r="EC87" s="3"/>
      <c r="ED87" s="3"/>
      <c r="EE87" s="3"/>
      <c r="EF87" s="3"/>
      <c r="EG87" s="3"/>
      <c r="EH87" s="3"/>
      <c r="EI87" s="3"/>
      <c r="EJ87" s="3"/>
      <c r="EK87" s="3"/>
      <c r="EL87" s="3"/>
      <c r="EM87" s="3"/>
      <c r="EN87" s="3"/>
      <c r="EO87" s="3"/>
      <c r="EP87" s="3"/>
      <c r="EQ87" s="3"/>
      <c r="ER87" s="3"/>
      <c r="ES87" s="3"/>
      <c r="ET87" s="3"/>
      <c r="EU87" s="3"/>
      <c r="EV87" s="3"/>
      <c r="EW87" s="3"/>
      <c r="EX87" s="3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</row>
    <row r="88" spans="1:173" x14ac:dyDescent="0.15">
      <c r="A88" s="74">
        <f t="shared" si="43"/>
        <v>43569</v>
      </c>
      <c r="B88" s="75">
        <f t="shared" ca="1" si="52"/>
        <v>99722.450618000003</v>
      </c>
      <c r="C88" s="78">
        <f t="shared" si="44"/>
        <v>99000</v>
      </c>
      <c r="D88" s="77">
        <f ca="1">IF(A88&lt;$B$1,VLOOKUP(A88,[1]DI!$A$4:$B$15000,2),0)</f>
        <v>0</v>
      </c>
      <c r="E88" s="78">
        <f t="shared" ca="1" si="53"/>
        <v>1</v>
      </c>
      <c r="F88" s="78">
        <f ca="1">(TRUNC(PRODUCT($E$12:$E87),16))</f>
        <v>1.0131324773694399</v>
      </c>
      <c r="G88" s="78">
        <f t="shared" ca="1" si="54"/>
        <v>1.00840489417236</v>
      </c>
      <c r="H88" s="78">
        <f t="shared" ca="1" si="55"/>
        <v>1.00468818</v>
      </c>
      <c r="I88" s="77">
        <f t="shared" si="45"/>
        <v>3.5000000000000003E-2</v>
      </c>
      <c r="J88" s="79">
        <f t="shared" si="46"/>
        <v>43543</v>
      </c>
      <c r="K88" s="80">
        <f t="shared" si="47"/>
        <v>18</v>
      </c>
      <c r="L88" s="81">
        <f t="shared" si="48"/>
        <v>19</v>
      </c>
      <c r="M88" s="82">
        <f t="shared" si="39"/>
        <v>1.0025971250000001</v>
      </c>
      <c r="N88" s="82">
        <f t="shared" ca="1" si="40"/>
        <v>1.0072974809999999</v>
      </c>
      <c r="O88" s="81">
        <f t="shared" si="56"/>
        <v>0</v>
      </c>
      <c r="P88" s="78">
        <f t="shared" ca="1" si="41"/>
        <v>722.45061799999996</v>
      </c>
      <c r="Q88" s="76">
        <f t="shared" si="49"/>
        <v>0</v>
      </c>
      <c r="R88" s="83" t="str">
        <f t="shared" si="50"/>
        <v>A+J=</v>
      </c>
      <c r="S88" s="79">
        <f t="shared" si="51"/>
        <v>43635</v>
      </c>
      <c r="T88" s="84" t="str">
        <f t="shared" si="42"/>
        <v>-</v>
      </c>
      <c r="U88" s="4"/>
      <c r="V88" s="157">
        <v>44446</v>
      </c>
      <c r="W88" s="158" t="s">
        <v>73</v>
      </c>
      <c r="X88" s="8"/>
      <c r="Y88" s="1"/>
      <c r="Z88" s="14"/>
      <c r="AA88" s="58"/>
      <c r="AB88" s="58"/>
      <c r="AC88" s="58"/>
      <c r="AD88" s="3"/>
      <c r="AE88" s="4"/>
      <c r="AF88" s="58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  <c r="BO88" s="3"/>
      <c r="BP88" s="3"/>
      <c r="BQ88" s="3"/>
      <c r="BR88" s="3"/>
      <c r="BS88" s="3"/>
      <c r="BT88" s="3"/>
      <c r="BU88" s="3"/>
      <c r="BV88" s="3"/>
      <c r="BW88" s="3"/>
      <c r="BX88" s="3"/>
      <c r="BY88" s="3"/>
      <c r="BZ88" s="3"/>
      <c r="CA88" s="3"/>
      <c r="CB88" s="3"/>
      <c r="CC88" s="3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  <c r="CS88" s="3"/>
      <c r="CT88" s="3"/>
      <c r="CU88" s="3"/>
      <c r="CV88" s="3"/>
      <c r="CW88" s="3"/>
      <c r="CX88" s="3"/>
      <c r="CY88" s="3"/>
      <c r="CZ88" s="3"/>
      <c r="DA88" s="3"/>
      <c r="DB88" s="3"/>
      <c r="DC88" s="3"/>
      <c r="DD88" s="3"/>
      <c r="DE88" s="3"/>
      <c r="DF88" s="3"/>
      <c r="DG88" s="3"/>
      <c r="DH88" s="3"/>
      <c r="DI88" s="3"/>
      <c r="DJ88" s="3"/>
      <c r="DK88" s="3"/>
      <c r="DL88" s="3"/>
      <c r="DM88" s="3"/>
      <c r="DN88" s="3"/>
      <c r="DO88" s="3"/>
      <c r="DP88" s="3"/>
      <c r="DQ88" s="3"/>
      <c r="DR88" s="3"/>
      <c r="DS88" s="3"/>
      <c r="DT88" s="3"/>
      <c r="DU88" s="3"/>
      <c r="DV88" s="3"/>
      <c r="DW88" s="3"/>
      <c r="DX88" s="3"/>
      <c r="DY88" s="3"/>
      <c r="DZ88" s="3"/>
      <c r="EA88" s="3"/>
      <c r="EB88" s="3"/>
      <c r="EC88" s="3"/>
      <c r="ED88" s="3"/>
      <c r="EE88" s="3"/>
      <c r="EF88" s="3"/>
      <c r="EG88" s="3"/>
      <c r="EH88" s="3"/>
      <c r="EI88" s="3"/>
      <c r="EJ88" s="3"/>
      <c r="EK88" s="3"/>
      <c r="EL88" s="3"/>
      <c r="EM88" s="3"/>
      <c r="EN88" s="3"/>
      <c r="EO88" s="3"/>
      <c r="EP88" s="3"/>
      <c r="EQ88" s="3"/>
      <c r="ER88" s="3"/>
      <c r="ES88" s="3"/>
      <c r="ET88" s="3"/>
      <c r="EU88" s="3"/>
      <c r="EV88" s="3"/>
      <c r="EW88" s="3"/>
      <c r="EX88" s="3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</row>
    <row r="89" spans="1:173" x14ac:dyDescent="0.15">
      <c r="A89" s="74">
        <f t="shared" si="43"/>
        <v>43570</v>
      </c>
      <c r="B89" s="75">
        <f t="shared" ca="1" si="52"/>
        <v>99722.450618000003</v>
      </c>
      <c r="C89" s="78">
        <f t="shared" si="44"/>
        <v>99000</v>
      </c>
      <c r="D89" s="77">
        <f ca="1">IF(A89&lt;$B$1,VLOOKUP(A89,[1]DI!$A$4:$B$15000,2),0)</f>
        <v>6.4000000000000001E-2</v>
      </c>
      <c r="E89" s="78">
        <f t="shared" ca="1" si="53"/>
        <v>1.0002462000000001</v>
      </c>
      <c r="F89" s="78">
        <f ca="1">(TRUNC(PRODUCT($E$12:$E88),16))</f>
        <v>1.0131324773694399</v>
      </c>
      <c r="G89" s="78">
        <f t="shared" ca="1" si="54"/>
        <v>1.00840489417236</v>
      </c>
      <c r="H89" s="78">
        <f t="shared" ca="1" si="55"/>
        <v>1.00468818</v>
      </c>
      <c r="I89" s="77">
        <f t="shared" si="45"/>
        <v>3.5000000000000003E-2</v>
      </c>
      <c r="J89" s="79">
        <f t="shared" si="46"/>
        <v>43543</v>
      </c>
      <c r="K89" s="80">
        <f t="shared" si="47"/>
        <v>19</v>
      </c>
      <c r="L89" s="81">
        <f t="shared" si="48"/>
        <v>19</v>
      </c>
      <c r="M89" s="82">
        <f t="shared" si="39"/>
        <v>1.0025971250000001</v>
      </c>
      <c r="N89" s="82">
        <f t="shared" ca="1" si="40"/>
        <v>1.0072974809999999</v>
      </c>
      <c r="O89" s="81">
        <f t="shared" si="56"/>
        <v>0</v>
      </c>
      <c r="P89" s="78">
        <f t="shared" ca="1" si="41"/>
        <v>722.45061799999996</v>
      </c>
      <c r="Q89" s="76">
        <f t="shared" si="49"/>
        <v>0</v>
      </c>
      <c r="R89" s="83" t="str">
        <f t="shared" si="50"/>
        <v>A+J=</v>
      </c>
      <c r="S89" s="79">
        <f t="shared" si="51"/>
        <v>43635</v>
      </c>
      <c r="T89" s="84" t="str">
        <f t="shared" si="42"/>
        <v>-</v>
      </c>
      <c r="U89" s="4"/>
      <c r="V89" s="157">
        <v>44481</v>
      </c>
      <c r="W89" s="159" t="s">
        <v>62</v>
      </c>
      <c r="X89" s="8"/>
      <c r="Y89" s="1"/>
      <c r="Z89" s="8"/>
      <c r="AA89" s="8"/>
      <c r="AB89" s="8"/>
      <c r="AC89" s="8"/>
      <c r="AD89" s="3"/>
      <c r="AE89" s="4"/>
      <c r="AF89" s="58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  <c r="BO89" s="3"/>
      <c r="BP89" s="3"/>
      <c r="BQ89" s="3"/>
      <c r="BR89" s="3"/>
      <c r="BS89" s="3"/>
      <c r="BT89" s="3"/>
      <c r="BU89" s="3"/>
      <c r="BV89" s="3"/>
      <c r="BW89" s="3"/>
      <c r="BX89" s="3"/>
      <c r="BY89" s="3"/>
      <c r="BZ89" s="3"/>
      <c r="CA89" s="3"/>
      <c r="CB89" s="3"/>
      <c r="CC89" s="3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  <c r="CS89" s="3"/>
      <c r="CT89" s="3"/>
      <c r="CU89" s="3"/>
      <c r="CV89" s="3"/>
      <c r="CW89" s="3"/>
      <c r="CX89" s="3"/>
      <c r="CY89" s="3"/>
      <c r="CZ89" s="3"/>
      <c r="DA89" s="3"/>
      <c r="DB89" s="3"/>
      <c r="DC89" s="3"/>
      <c r="DD89" s="3"/>
      <c r="DE89" s="3"/>
      <c r="DF89" s="3"/>
      <c r="DG89" s="3"/>
      <c r="DH89" s="3"/>
      <c r="DI89" s="3"/>
      <c r="DJ89" s="3"/>
      <c r="DK89" s="3"/>
      <c r="DL89" s="3"/>
      <c r="DM89" s="3"/>
      <c r="DN89" s="3"/>
      <c r="DO89" s="3"/>
      <c r="DP89" s="3"/>
      <c r="DQ89" s="3"/>
      <c r="DR89" s="3"/>
      <c r="DS89" s="3"/>
      <c r="DT89" s="3"/>
      <c r="DU89" s="3"/>
      <c r="DV89" s="3"/>
      <c r="DW89" s="3"/>
      <c r="DX89" s="3"/>
      <c r="DY89" s="3"/>
      <c r="DZ89" s="3"/>
      <c r="EA89" s="3"/>
      <c r="EB89" s="3"/>
      <c r="EC89" s="3"/>
      <c r="ED89" s="3"/>
      <c r="EE89" s="3"/>
      <c r="EF89" s="3"/>
      <c r="EG89" s="3"/>
      <c r="EH89" s="3"/>
      <c r="EI89" s="3"/>
      <c r="EJ89" s="3"/>
      <c r="EK89" s="3"/>
      <c r="EL89" s="3"/>
      <c r="EM89" s="3"/>
      <c r="EN89" s="3"/>
      <c r="EO89" s="3"/>
      <c r="EP89" s="3"/>
      <c r="EQ89" s="3"/>
      <c r="ER89" s="3"/>
      <c r="ES89" s="3"/>
      <c r="ET89" s="3"/>
      <c r="EU89" s="3"/>
      <c r="EV89" s="3"/>
      <c r="EW89" s="3"/>
      <c r="EX89" s="3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</row>
    <row r="90" spans="1:173" x14ac:dyDescent="0.15">
      <c r="A90" s="74">
        <f t="shared" si="43"/>
        <v>43571</v>
      </c>
      <c r="B90" s="75">
        <f t="shared" ca="1" si="52"/>
        <v>99760.619672000001</v>
      </c>
      <c r="C90" s="78">
        <f t="shared" si="44"/>
        <v>99000</v>
      </c>
      <c r="D90" s="77">
        <f ca="1">IF(A90&lt;$B$1,VLOOKUP(A90,[1]DI!$A$4:$B$15000,2),0)</f>
        <v>6.4000000000000001E-2</v>
      </c>
      <c r="E90" s="78">
        <f t="shared" ca="1" si="53"/>
        <v>1.0002462000000001</v>
      </c>
      <c r="F90" s="78">
        <f ca="1">(TRUNC(PRODUCT($E$12:$E89),16))</f>
        <v>1.0133819105853701</v>
      </c>
      <c r="G90" s="78">
        <f t="shared" ca="1" si="54"/>
        <v>1.00840489417236</v>
      </c>
      <c r="H90" s="78">
        <f t="shared" ca="1" si="55"/>
        <v>1.00493553</v>
      </c>
      <c r="I90" s="77">
        <f t="shared" si="45"/>
        <v>3.5000000000000003E-2</v>
      </c>
      <c r="J90" s="79">
        <f t="shared" si="46"/>
        <v>43543</v>
      </c>
      <c r="K90" s="80">
        <f t="shared" si="47"/>
        <v>20</v>
      </c>
      <c r="L90" s="81">
        <f t="shared" si="48"/>
        <v>20</v>
      </c>
      <c r="M90" s="82">
        <f t="shared" si="39"/>
        <v>1.002734003</v>
      </c>
      <c r="N90" s="82">
        <f t="shared" ca="1" si="40"/>
        <v>1.0076830269999999</v>
      </c>
      <c r="O90" s="81">
        <f t="shared" si="56"/>
        <v>0</v>
      </c>
      <c r="P90" s="78">
        <f t="shared" ca="1" si="41"/>
        <v>760.61967200000004</v>
      </c>
      <c r="Q90" s="76">
        <f t="shared" si="49"/>
        <v>0</v>
      </c>
      <c r="R90" s="83" t="str">
        <f t="shared" si="50"/>
        <v>A+J=</v>
      </c>
      <c r="S90" s="79">
        <f t="shared" si="51"/>
        <v>43635</v>
      </c>
      <c r="T90" s="84" t="str">
        <f t="shared" si="42"/>
        <v>-</v>
      </c>
      <c r="U90" s="4"/>
      <c r="V90" s="157">
        <v>44502</v>
      </c>
      <c r="W90" s="158" t="s">
        <v>66</v>
      </c>
      <c r="X90" s="8"/>
      <c r="Y90" s="1"/>
      <c r="Z90" s="8"/>
      <c r="AA90" s="8"/>
      <c r="AB90" s="8"/>
      <c r="AC90" s="8"/>
      <c r="AD90" s="3"/>
      <c r="AE90" s="4"/>
      <c r="AF90" s="58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  <c r="BO90" s="3"/>
      <c r="BP90" s="3"/>
      <c r="BQ90" s="3"/>
      <c r="BR90" s="3"/>
      <c r="BS90" s="3"/>
      <c r="BT90" s="3"/>
      <c r="BU90" s="3"/>
      <c r="BV90" s="3"/>
      <c r="BW90" s="3"/>
      <c r="BX90" s="3"/>
      <c r="BY90" s="3"/>
      <c r="BZ90" s="3"/>
      <c r="CA90" s="3"/>
      <c r="CB90" s="3"/>
      <c r="CC90" s="3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  <c r="CS90" s="3"/>
      <c r="CT90" s="3"/>
      <c r="CU90" s="3"/>
      <c r="CV90" s="3"/>
      <c r="CW90" s="3"/>
      <c r="CX90" s="3"/>
      <c r="CY90" s="3"/>
      <c r="CZ90" s="3"/>
      <c r="DA90" s="3"/>
      <c r="DB90" s="3"/>
      <c r="DC90" s="3"/>
      <c r="DD90" s="3"/>
      <c r="DE90" s="3"/>
      <c r="DF90" s="3"/>
      <c r="DG90" s="3"/>
      <c r="DH90" s="3"/>
      <c r="DI90" s="3"/>
      <c r="DJ90" s="3"/>
      <c r="DK90" s="3"/>
      <c r="DL90" s="3"/>
      <c r="DM90" s="3"/>
      <c r="DN90" s="3"/>
      <c r="DO90" s="3"/>
      <c r="DP90" s="3"/>
      <c r="DQ90" s="3"/>
      <c r="DR90" s="3"/>
      <c r="DS90" s="3"/>
      <c r="DT90" s="3"/>
      <c r="DU90" s="3"/>
      <c r="DV90" s="3"/>
      <c r="DW90" s="3"/>
      <c r="DX90" s="3"/>
      <c r="DY90" s="3"/>
      <c r="DZ90" s="3"/>
      <c r="EA90" s="3"/>
      <c r="EB90" s="3"/>
      <c r="EC90" s="3"/>
      <c r="ED90" s="3"/>
      <c r="EE90" s="3"/>
      <c r="EF90" s="3"/>
      <c r="EG90" s="3"/>
      <c r="EH90" s="3"/>
      <c r="EI90" s="3"/>
      <c r="EJ90" s="3"/>
      <c r="EK90" s="3"/>
      <c r="EL90" s="3"/>
      <c r="EM90" s="3"/>
      <c r="EN90" s="3"/>
      <c r="EO90" s="3"/>
      <c r="EP90" s="3"/>
      <c r="EQ90" s="3"/>
      <c r="ER90" s="3"/>
      <c r="ES90" s="3"/>
      <c r="ET90" s="3"/>
      <c r="EU90" s="3"/>
      <c r="EV90" s="3"/>
      <c r="EW90" s="3"/>
      <c r="EX90" s="3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</row>
    <row r="91" spans="1:173" x14ac:dyDescent="0.15">
      <c r="A91" s="74">
        <f t="shared" si="43"/>
        <v>43572</v>
      </c>
      <c r="B91" s="75">
        <f t="shared" ca="1" si="52"/>
        <v>99798.804170999996</v>
      </c>
      <c r="C91" s="78">
        <f t="shared" si="44"/>
        <v>99000</v>
      </c>
      <c r="D91" s="77">
        <f ca="1">IF(A91&lt;$B$1,VLOOKUP(A91,[1]DI!$A$4:$B$15000,2),0)</f>
        <v>6.4000000000000001E-2</v>
      </c>
      <c r="E91" s="78">
        <f t="shared" ca="1" si="53"/>
        <v>1.0002462000000001</v>
      </c>
      <c r="F91" s="78">
        <f ca="1">(TRUNC(PRODUCT($E$12:$E90),16))</f>
        <v>1.0136314052117501</v>
      </c>
      <c r="G91" s="78">
        <f t="shared" ca="1" si="54"/>
        <v>1.00840489417236</v>
      </c>
      <c r="H91" s="78">
        <f t="shared" ca="1" si="55"/>
        <v>1.00518295</v>
      </c>
      <c r="I91" s="77">
        <f t="shared" si="45"/>
        <v>3.5000000000000003E-2</v>
      </c>
      <c r="J91" s="79">
        <f t="shared" si="46"/>
        <v>43543</v>
      </c>
      <c r="K91" s="80">
        <f t="shared" si="47"/>
        <v>21</v>
      </c>
      <c r="L91" s="81">
        <f t="shared" si="48"/>
        <v>21</v>
      </c>
      <c r="M91" s="82">
        <f t="shared" si="39"/>
        <v>1.0028708989999999</v>
      </c>
      <c r="N91" s="82">
        <f t="shared" ca="1" si="40"/>
        <v>1.0080687290000001</v>
      </c>
      <c r="O91" s="81">
        <f t="shared" si="56"/>
        <v>0</v>
      </c>
      <c r="P91" s="78">
        <f t="shared" ca="1" si="41"/>
        <v>798.804171</v>
      </c>
      <c r="Q91" s="76">
        <f t="shared" si="49"/>
        <v>0</v>
      </c>
      <c r="R91" s="83" t="str">
        <f t="shared" si="50"/>
        <v>A+J=</v>
      </c>
      <c r="S91" s="79">
        <f t="shared" si="51"/>
        <v>43635</v>
      </c>
      <c r="T91" s="84" t="str">
        <f t="shared" si="42"/>
        <v>-</v>
      </c>
      <c r="U91" s="4"/>
      <c r="V91" s="157">
        <v>44515</v>
      </c>
      <c r="W91" s="158" t="s">
        <v>74</v>
      </c>
      <c r="X91" s="8"/>
      <c r="Y91" s="1"/>
      <c r="Z91" s="8"/>
      <c r="AA91" s="8"/>
      <c r="AB91" s="8"/>
      <c r="AC91" s="8"/>
      <c r="AD91" s="3"/>
      <c r="AE91" s="4"/>
      <c r="AF91" s="58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  <c r="BO91" s="3"/>
      <c r="BP91" s="3"/>
      <c r="BQ91" s="3"/>
      <c r="BR91" s="3"/>
      <c r="BS91" s="3"/>
      <c r="BT91" s="3"/>
      <c r="BU91" s="3"/>
      <c r="BV91" s="3"/>
      <c r="BW91" s="3"/>
      <c r="BX91" s="3"/>
      <c r="BY91" s="3"/>
      <c r="BZ91" s="3"/>
      <c r="CA91" s="3"/>
      <c r="CB91" s="3"/>
      <c r="CC91" s="3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  <c r="CS91" s="3"/>
      <c r="CT91" s="3"/>
      <c r="CU91" s="3"/>
      <c r="CV91" s="3"/>
      <c r="CW91" s="3"/>
      <c r="CX91" s="3"/>
      <c r="CY91" s="3"/>
      <c r="CZ91" s="3"/>
      <c r="DA91" s="3"/>
      <c r="DB91" s="3"/>
      <c r="DC91" s="3"/>
      <c r="DD91" s="3"/>
      <c r="DE91" s="3"/>
      <c r="DF91" s="3"/>
      <c r="DG91" s="3"/>
      <c r="DH91" s="3"/>
      <c r="DI91" s="3"/>
      <c r="DJ91" s="3"/>
      <c r="DK91" s="3"/>
      <c r="DL91" s="3"/>
      <c r="DM91" s="3"/>
      <c r="DN91" s="3"/>
      <c r="DO91" s="3"/>
      <c r="DP91" s="3"/>
      <c r="DQ91" s="3"/>
      <c r="DR91" s="3"/>
      <c r="DS91" s="3"/>
      <c r="DT91" s="3"/>
      <c r="DU91" s="3"/>
      <c r="DV91" s="3"/>
      <c r="DW91" s="3"/>
      <c r="DX91" s="3"/>
      <c r="DY91" s="3"/>
      <c r="DZ91" s="3"/>
      <c r="EA91" s="3"/>
      <c r="EB91" s="3"/>
      <c r="EC91" s="3"/>
      <c r="ED91" s="3"/>
      <c r="EE91" s="3"/>
      <c r="EF91" s="3"/>
      <c r="EG91" s="3"/>
      <c r="EH91" s="3"/>
      <c r="EI91" s="3"/>
      <c r="EJ91" s="3"/>
      <c r="EK91" s="3"/>
      <c r="EL91" s="3"/>
      <c r="EM91" s="3"/>
      <c r="EN91" s="3"/>
      <c r="EO91" s="3"/>
      <c r="EP91" s="3"/>
      <c r="EQ91" s="3"/>
      <c r="ER91" s="3"/>
      <c r="ES91" s="3"/>
      <c r="ET91" s="3"/>
      <c r="EU91" s="3"/>
      <c r="EV91" s="3"/>
      <c r="EW91" s="3"/>
      <c r="EX91" s="3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</row>
    <row r="92" spans="1:173" x14ac:dyDescent="0.15">
      <c r="A92" s="74">
        <f t="shared" si="43"/>
        <v>43573</v>
      </c>
      <c r="B92" s="75">
        <f t="shared" ca="1" si="52"/>
        <v>99837.002231999999</v>
      </c>
      <c r="C92" s="78">
        <f t="shared" si="44"/>
        <v>99000</v>
      </c>
      <c r="D92" s="77">
        <f ca="1">IF(A92&lt;$B$1,VLOOKUP(A92,[1]DI!$A$4:$B$15000,2),0)</f>
        <v>6.4000000000000001E-2</v>
      </c>
      <c r="E92" s="78">
        <f t="shared" ca="1" si="53"/>
        <v>1.0002462000000001</v>
      </c>
      <c r="F92" s="78">
        <f ca="1">(TRUNC(PRODUCT($E$12:$E91),16))</f>
        <v>1.0138809612637201</v>
      </c>
      <c r="G92" s="78">
        <f t="shared" ca="1" si="54"/>
        <v>1.00840489417236</v>
      </c>
      <c r="H92" s="78">
        <f t="shared" ca="1" si="55"/>
        <v>1.0054304199999999</v>
      </c>
      <c r="I92" s="77">
        <f t="shared" si="45"/>
        <v>3.5000000000000003E-2</v>
      </c>
      <c r="J92" s="79">
        <f t="shared" si="46"/>
        <v>43543</v>
      </c>
      <c r="K92" s="80">
        <f t="shared" si="47"/>
        <v>22</v>
      </c>
      <c r="L92" s="81">
        <f t="shared" si="48"/>
        <v>22</v>
      </c>
      <c r="M92" s="82">
        <f t="shared" si="39"/>
        <v>1.0030078140000001</v>
      </c>
      <c r="N92" s="82">
        <f t="shared" ca="1" si="40"/>
        <v>1.0084545680000001</v>
      </c>
      <c r="O92" s="81">
        <f t="shared" si="56"/>
        <v>0</v>
      </c>
      <c r="P92" s="78">
        <f t="shared" ca="1" si="41"/>
        <v>837.00223200000005</v>
      </c>
      <c r="Q92" s="76">
        <f t="shared" si="49"/>
        <v>0</v>
      </c>
      <c r="R92" s="83" t="str">
        <f t="shared" si="50"/>
        <v>A+J=</v>
      </c>
      <c r="S92" s="79">
        <f t="shared" si="51"/>
        <v>43635</v>
      </c>
      <c r="T92" s="84" t="str">
        <f t="shared" si="42"/>
        <v>-</v>
      </c>
      <c r="U92" s="4"/>
      <c r="V92" s="157">
        <v>44620</v>
      </c>
      <c r="W92" s="158" t="s">
        <v>60</v>
      </c>
      <c r="X92" s="8"/>
      <c r="Y92" s="1"/>
      <c r="Z92" s="8"/>
      <c r="AA92" s="8"/>
      <c r="AB92" s="8"/>
      <c r="AC92" s="8"/>
      <c r="AD92" s="3"/>
      <c r="AE92" s="4"/>
      <c r="AF92" s="58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  <c r="BO92" s="3"/>
      <c r="BP92" s="3"/>
      <c r="BQ92" s="3"/>
      <c r="BR92" s="3"/>
      <c r="BS92" s="3"/>
      <c r="BT92" s="3"/>
      <c r="BU92" s="3"/>
      <c r="BV92" s="3"/>
      <c r="BW92" s="3"/>
      <c r="BX92" s="3"/>
      <c r="BY92" s="3"/>
      <c r="BZ92" s="3"/>
      <c r="CA92" s="3"/>
      <c r="CB92" s="3"/>
      <c r="CC92" s="3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  <c r="CS92" s="3"/>
      <c r="CT92" s="3"/>
      <c r="CU92" s="3"/>
      <c r="CV92" s="3"/>
      <c r="CW92" s="3"/>
      <c r="CX92" s="3"/>
      <c r="CY92" s="3"/>
      <c r="CZ92" s="3"/>
      <c r="DA92" s="3"/>
      <c r="DB92" s="3"/>
      <c r="DC92" s="3"/>
      <c r="DD92" s="3"/>
      <c r="DE92" s="3"/>
      <c r="DF92" s="3"/>
      <c r="DG92" s="3"/>
      <c r="DH92" s="3"/>
      <c r="DI92" s="3"/>
      <c r="DJ92" s="3"/>
      <c r="DK92" s="3"/>
      <c r="DL92" s="3"/>
      <c r="DM92" s="3"/>
      <c r="DN92" s="3"/>
      <c r="DO92" s="3"/>
      <c r="DP92" s="3"/>
      <c r="DQ92" s="3"/>
      <c r="DR92" s="3"/>
      <c r="DS92" s="3"/>
      <c r="DT92" s="3"/>
      <c r="DU92" s="3"/>
      <c r="DV92" s="3"/>
      <c r="DW92" s="3"/>
      <c r="DX92" s="3"/>
      <c r="DY92" s="3"/>
      <c r="DZ92" s="3"/>
      <c r="EA92" s="3"/>
      <c r="EB92" s="3"/>
      <c r="EC92" s="3"/>
      <c r="ED92" s="3"/>
      <c r="EE92" s="3"/>
      <c r="EF92" s="3"/>
      <c r="EG92" s="3"/>
      <c r="EH92" s="3"/>
      <c r="EI92" s="3"/>
      <c r="EJ92" s="3"/>
      <c r="EK92" s="3"/>
      <c r="EL92" s="3"/>
      <c r="EM92" s="3"/>
      <c r="EN92" s="3"/>
      <c r="EO92" s="3"/>
      <c r="EP92" s="3"/>
      <c r="EQ92" s="3"/>
      <c r="ER92" s="3"/>
      <c r="ES92" s="3"/>
      <c r="ET92" s="3"/>
      <c r="EU92" s="3"/>
      <c r="EV92" s="3"/>
      <c r="EW92" s="3"/>
      <c r="EX92" s="3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</row>
    <row r="93" spans="1:173" x14ac:dyDescent="0.15">
      <c r="A93" s="74">
        <f t="shared" si="43"/>
        <v>43574</v>
      </c>
      <c r="B93" s="75">
        <f t="shared" ca="1" si="52"/>
        <v>99875.215735999998</v>
      </c>
      <c r="C93" s="78">
        <f t="shared" si="44"/>
        <v>99000</v>
      </c>
      <c r="D93" s="77">
        <f ca="1">IF(A93&lt;$B$1,VLOOKUP(A93,[1]DI!$A$4:$B$15000,2),0)</f>
        <v>0</v>
      </c>
      <c r="E93" s="78">
        <f t="shared" ca="1" si="53"/>
        <v>1</v>
      </c>
      <c r="F93" s="78">
        <f ca="1">(TRUNC(PRODUCT($E$12:$E92),16))</f>
        <v>1.0141305787563799</v>
      </c>
      <c r="G93" s="78">
        <f t="shared" ca="1" si="54"/>
        <v>1.00840489417236</v>
      </c>
      <c r="H93" s="78">
        <f t="shared" ca="1" si="55"/>
        <v>1.0056779600000001</v>
      </c>
      <c r="I93" s="77">
        <f t="shared" si="45"/>
        <v>3.5000000000000003E-2</v>
      </c>
      <c r="J93" s="79">
        <f t="shared" si="46"/>
        <v>43543</v>
      </c>
      <c r="K93" s="80">
        <f t="shared" si="47"/>
        <v>22</v>
      </c>
      <c r="L93" s="81">
        <f t="shared" si="48"/>
        <v>23</v>
      </c>
      <c r="M93" s="82">
        <f t="shared" si="39"/>
        <v>1.0031447469999999</v>
      </c>
      <c r="N93" s="82">
        <f t="shared" ca="1" si="40"/>
        <v>1.0088405629999999</v>
      </c>
      <c r="O93" s="81">
        <f t="shared" si="56"/>
        <v>0</v>
      </c>
      <c r="P93" s="78">
        <f t="shared" ca="1" si="41"/>
        <v>875.21573599999999</v>
      </c>
      <c r="Q93" s="76">
        <f t="shared" si="49"/>
        <v>0</v>
      </c>
      <c r="R93" s="83" t="str">
        <f t="shared" si="50"/>
        <v>A+J=</v>
      </c>
      <c r="S93" s="79">
        <f t="shared" si="51"/>
        <v>43635</v>
      </c>
      <c r="T93" s="84" t="str">
        <f t="shared" si="42"/>
        <v>-</v>
      </c>
      <c r="U93" s="4"/>
      <c r="V93" s="157">
        <v>44621</v>
      </c>
      <c r="W93" s="158" t="s">
        <v>60</v>
      </c>
      <c r="X93" s="8"/>
      <c r="Y93" s="1"/>
      <c r="Z93" s="8"/>
      <c r="AA93" s="8"/>
      <c r="AB93" s="8"/>
      <c r="AC93" s="8"/>
      <c r="AD93" s="3"/>
      <c r="AE93" s="4"/>
      <c r="AF93" s="58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  <c r="BO93" s="3"/>
      <c r="BP93" s="3"/>
      <c r="BQ93" s="3"/>
      <c r="BR93" s="3"/>
      <c r="BS93" s="3"/>
      <c r="BT93" s="3"/>
      <c r="BU93" s="3"/>
      <c r="BV93" s="3"/>
      <c r="BW93" s="3"/>
      <c r="BX93" s="3"/>
      <c r="BY93" s="3"/>
      <c r="BZ93" s="3"/>
      <c r="CA93" s="3"/>
      <c r="CB93" s="3"/>
      <c r="CC93" s="3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  <c r="CS93" s="3"/>
      <c r="CT93" s="3"/>
      <c r="CU93" s="3"/>
      <c r="CV93" s="3"/>
      <c r="CW93" s="3"/>
      <c r="CX93" s="3"/>
      <c r="CY93" s="3"/>
      <c r="CZ93" s="3"/>
      <c r="DA93" s="3"/>
      <c r="DB93" s="3"/>
      <c r="DC93" s="3"/>
      <c r="DD93" s="3"/>
      <c r="DE93" s="3"/>
      <c r="DF93" s="3"/>
      <c r="DG93" s="3"/>
      <c r="DH93" s="3"/>
      <c r="DI93" s="3"/>
      <c r="DJ93" s="3"/>
      <c r="DK93" s="3"/>
      <c r="DL93" s="3"/>
      <c r="DM93" s="3"/>
      <c r="DN93" s="3"/>
      <c r="DO93" s="3"/>
      <c r="DP93" s="3"/>
      <c r="DQ93" s="3"/>
      <c r="DR93" s="3"/>
      <c r="DS93" s="3"/>
      <c r="DT93" s="3"/>
      <c r="DU93" s="3"/>
      <c r="DV93" s="3"/>
      <c r="DW93" s="3"/>
      <c r="DX93" s="3"/>
      <c r="DY93" s="3"/>
      <c r="DZ93" s="3"/>
      <c r="EA93" s="3"/>
      <c r="EB93" s="3"/>
      <c r="EC93" s="3"/>
      <c r="ED93" s="3"/>
      <c r="EE93" s="3"/>
      <c r="EF93" s="3"/>
      <c r="EG93" s="3"/>
      <c r="EH93" s="3"/>
      <c r="EI93" s="3"/>
      <c r="EJ93" s="3"/>
      <c r="EK93" s="3"/>
      <c r="EL93" s="3"/>
      <c r="EM93" s="3"/>
      <c r="EN93" s="3"/>
      <c r="EO93" s="3"/>
      <c r="EP93" s="3"/>
      <c r="EQ93" s="3"/>
      <c r="ER93" s="3"/>
      <c r="ES93" s="3"/>
      <c r="ET93" s="3"/>
      <c r="EU93" s="3"/>
      <c r="EV93" s="3"/>
      <c r="EW93" s="3"/>
      <c r="EX93" s="3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</row>
    <row r="94" spans="1:173" x14ac:dyDescent="0.15">
      <c r="A94" s="74">
        <f t="shared" si="43"/>
        <v>43575</v>
      </c>
      <c r="B94" s="75">
        <f t="shared" ca="1" si="52"/>
        <v>99875.215735999998</v>
      </c>
      <c r="C94" s="78">
        <f t="shared" si="44"/>
        <v>99000</v>
      </c>
      <c r="D94" s="77">
        <f ca="1">IF(A94&lt;$B$1,VLOOKUP(A94,[1]DI!$A$4:$B$15000,2),0)</f>
        <v>0</v>
      </c>
      <c r="E94" s="78">
        <f t="shared" ca="1" si="53"/>
        <v>1</v>
      </c>
      <c r="F94" s="78">
        <f ca="1">(TRUNC(PRODUCT($E$12:$E93),16))</f>
        <v>1.0141305787563799</v>
      </c>
      <c r="G94" s="78">
        <f t="shared" ca="1" si="54"/>
        <v>1.00840489417236</v>
      </c>
      <c r="H94" s="78">
        <f t="shared" ca="1" si="55"/>
        <v>1.0056779600000001</v>
      </c>
      <c r="I94" s="77">
        <f t="shared" si="45"/>
        <v>3.5000000000000003E-2</v>
      </c>
      <c r="J94" s="79">
        <f t="shared" si="46"/>
        <v>43543</v>
      </c>
      <c r="K94" s="80">
        <f t="shared" si="47"/>
        <v>22</v>
      </c>
      <c r="L94" s="81">
        <f t="shared" si="48"/>
        <v>23</v>
      </c>
      <c r="M94" s="82">
        <f t="shared" si="39"/>
        <v>1.0031447469999999</v>
      </c>
      <c r="N94" s="82">
        <f t="shared" ca="1" si="40"/>
        <v>1.0088405629999999</v>
      </c>
      <c r="O94" s="81">
        <f t="shared" si="56"/>
        <v>0</v>
      </c>
      <c r="P94" s="78">
        <f t="shared" ca="1" si="41"/>
        <v>875.21573599999999</v>
      </c>
      <c r="Q94" s="76">
        <f t="shared" si="49"/>
        <v>0</v>
      </c>
      <c r="R94" s="83" t="str">
        <f t="shared" si="50"/>
        <v>A+J=</v>
      </c>
      <c r="S94" s="79">
        <f t="shared" si="51"/>
        <v>43635</v>
      </c>
      <c r="T94" s="84" t="str">
        <f t="shared" si="42"/>
        <v>-</v>
      </c>
      <c r="U94" s="4"/>
      <c r="V94" s="157">
        <v>44666</v>
      </c>
      <c r="W94" s="158" t="s">
        <v>70</v>
      </c>
      <c r="X94" s="8"/>
      <c r="Y94" s="1"/>
      <c r="Z94" s="8"/>
      <c r="AA94" s="8"/>
      <c r="AB94" s="8"/>
      <c r="AC94" s="8"/>
      <c r="AD94" s="3"/>
      <c r="AE94" s="4"/>
      <c r="AF94" s="58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  <c r="BO94" s="3"/>
      <c r="BP94" s="3"/>
      <c r="BQ94" s="3"/>
      <c r="BR94" s="3"/>
      <c r="BS94" s="3"/>
      <c r="BT94" s="3"/>
      <c r="BU94" s="3"/>
      <c r="BV94" s="3"/>
      <c r="BW94" s="3"/>
      <c r="BX94" s="3"/>
      <c r="BY94" s="3"/>
      <c r="BZ94" s="3"/>
      <c r="CA94" s="3"/>
      <c r="CB94" s="3"/>
      <c r="CC94" s="3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  <c r="CS94" s="3"/>
      <c r="CT94" s="3"/>
      <c r="CU94" s="3"/>
      <c r="CV94" s="3"/>
      <c r="CW94" s="3"/>
      <c r="CX94" s="3"/>
      <c r="CY94" s="3"/>
      <c r="CZ94" s="3"/>
      <c r="DA94" s="3"/>
      <c r="DB94" s="3"/>
      <c r="DC94" s="3"/>
      <c r="DD94" s="3"/>
      <c r="DE94" s="3"/>
      <c r="DF94" s="3"/>
      <c r="DG94" s="3"/>
      <c r="DH94" s="3"/>
      <c r="DI94" s="3"/>
      <c r="DJ94" s="3"/>
      <c r="DK94" s="3"/>
      <c r="DL94" s="3"/>
      <c r="DM94" s="3"/>
      <c r="DN94" s="3"/>
      <c r="DO94" s="3"/>
      <c r="DP94" s="3"/>
      <c r="DQ94" s="3"/>
      <c r="DR94" s="3"/>
      <c r="DS94" s="3"/>
      <c r="DT94" s="3"/>
      <c r="DU94" s="3"/>
      <c r="DV94" s="3"/>
      <c r="DW94" s="3"/>
      <c r="DX94" s="3"/>
      <c r="DY94" s="3"/>
      <c r="DZ94" s="3"/>
      <c r="EA94" s="3"/>
      <c r="EB94" s="3"/>
      <c r="EC94" s="3"/>
      <c r="ED94" s="3"/>
      <c r="EE94" s="3"/>
      <c r="EF94" s="3"/>
      <c r="EG94" s="3"/>
      <c r="EH94" s="3"/>
      <c r="EI94" s="3"/>
      <c r="EJ94" s="3"/>
      <c r="EK94" s="3"/>
      <c r="EL94" s="3"/>
      <c r="EM94" s="3"/>
      <c r="EN94" s="3"/>
      <c r="EO94" s="3"/>
      <c r="EP94" s="3"/>
      <c r="EQ94" s="3"/>
      <c r="ER94" s="3"/>
      <c r="ES94" s="3"/>
      <c r="ET94" s="3"/>
      <c r="EU94" s="3"/>
      <c r="EV94" s="3"/>
      <c r="EW94" s="3"/>
      <c r="EX94" s="3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</row>
    <row r="95" spans="1:173" x14ac:dyDescent="0.15">
      <c r="A95" s="74">
        <f t="shared" si="43"/>
        <v>43576</v>
      </c>
      <c r="B95" s="75">
        <f t="shared" ca="1" si="52"/>
        <v>99875.215735999998</v>
      </c>
      <c r="C95" s="78">
        <f t="shared" si="44"/>
        <v>99000</v>
      </c>
      <c r="D95" s="77">
        <f ca="1">IF(A95&lt;$B$1,VLOOKUP(A95,[1]DI!$A$4:$B$15000,2),0)</f>
        <v>0</v>
      </c>
      <c r="E95" s="78">
        <f t="shared" ca="1" si="53"/>
        <v>1</v>
      </c>
      <c r="F95" s="78">
        <f ca="1">(TRUNC(PRODUCT($E$12:$E94),16))</f>
        <v>1.0141305787563799</v>
      </c>
      <c r="G95" s="78">
        <f t="shared" ca="1" si="54"/>
        <v>1.00840489417236</v>
      </c>
      <c r="H95" s="78">
        <f t="shared" ca="1" si="55"/>
        <v>1.0056779600000001</v>
      </c>
      <c r="I95" s="77">
        <f t="shared" si="45"/>
        <v>3.5000000000000003E-2</v>
      </c>
      <c r="J95" s="79">
        <f t="shared" si="46"/>
        <v>43543</v>
      </c>
      <c r="K95" s="80">
        <f t="shared" si="47"/>
        <v>22</v>
      </c>
      <c r="L95" s="81">
        <f t="shared" si="48"/>
        <v>23</v>
      </c>
      <c r="M95" s="82">
        <f t="shared" si="39"/>
        <v>1.0031447469999999</v>
      </c>
      <c r="N95" s="82">
        <f t="shared" ca="1" si="40"/>
        <v>1.0088405629999999</v>
      </c>
      <c r="O95" s="81">
        <f t="shared" si="56"/>
        <v>0</v>
      </c>
      <c r="P95" s="78">
        <f t="shared" ca="1" si="41"/>
        <v>875.21573599999999</v>
      </c>
      <c r="Q95" s="76">
        <f t="shared" si="49"/>
        <v>0</v>
      </c>
      <c r="R95" s="83" t="str">
        <f t="shared" si="50"/>
        <v>A+J=</v>
      </c>
      <c r="S95" s="79">
        <f t="shared" si="51"/>
        <v>43635</v>
      </c>
      <c r="T95" s="84" t="str">
        <f t="shared" si="42"/>
        <v>-</v>
      </c>
      <c r="U95" s="4"/>
      <c r="V95" s="157">
        <v>44672</v>
      </c>
      <c r="W95" s="158" t="s">
        <v>61</v>
      </c>
      <c r="X95" s="8"/>
      <c r="Y95" s="1"/>
      <c r="Z95" s="8"/>
      <c r="AA95" s="8"/>
      <c r="AB95" s="8"/>
      <c r="AC95" s="8"/>
      <c r="AD95" s="3"/>
      <c r="AE95" s="4"/>
      <c r="AF95" s="58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  <c r="BO95" s="3"/>
      <c r="BP95" s="3"/>
      <c r="BQ95" s="3"/>
      <c r="BR95" s="3"/>
      <c r="BS95" s="3"/>
      <c r="BT95" s="3"/>
      <c r="BU95" s="3"/>
      <c r="BV95" s="3"/>
      <c r="BW95" s="3"/>
      <c r="BX95" s="3"/>
      <c r="BY95" s="3"/>
      <c r="BZ95" s="3"/>
      <c r="CA95" s="3"/>
      <c r="CB95" s="3"/>
      <c r="CC95" s="3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  <c r="CS95" s="3"/>
      <c r="CT95" s="3"/>
      <c r="CU95" s="3"/>
      <c r="CV95" s="3"/>
      <c r="CW95" s="3"/>
      <c r="CX95" s="3"/>
      <c r="CY95" s="3"/>
      <c r="CZ95" s="3"/>
      <c r="DA95" s="3"/>
      <c r="DB95" s="3"/>
      <c r="DC95" s="3"/>
      <c r="DD95" s="3"/>
      <c r="DE95" s="3"/>
      <c r="DF95" s="3"/>
      <c r="DG95" s="3"/>
      <c r="DH95" s="3"/>
      <c r="DI95" s="3"/>
      <c r="DJ95" s="3"/>
      <c r="DK95" s="3"/>
      <c r="DL95" s="3"/>
      <c r="DM95" s="3"/>
      <c r="DN95" s="3"/>
      <c r="DO95" s="3"/>
      <c r="DP95" s="3"/>
      <c r="DQ95" s="3"/>
      <c r="DR95" s="3"/>
      <c r="DS95" s="3"/>
      <c r="DT95" s="3"/>
      <c r="DU95" s="3"/>
      <c r="DV95" s="3"/>
      <c r="DW95" s="3"/>
      <c r="DX95" s="3"/>
      <c r="DY95" s="3"/>
      <c r="DZ95" s="3"/>
      <c r="EA95" s="3"/>
      <c r="EB95" s="3"/>
      <c r="EC95" s="3"/>
      <c r="ED95" s="3"/>
      <c r="EE95" s="3"/>
      <c r="EF95" s="3"/>
      <c r="EG95" s="3"/>
      <c r="EH95" s="3"/>
      <c r="EI95" s="3"/>
      <c r="EJ95" s="3"/>
      <c r="EK95" s="3"/>
      <c r="EL95" s="3"/>
      <c r="EM95" s="3"/>
      <c r="EN95" s="3"/>
      <c r="EO95" s="3"/>
      <c r="EP95" s="3"/>
      <c r="EQ95" s="3"/>
      <c r="ER95" s="3"/>
      <c r="ES95" s="3"/>
      <c r="ET95" s="3"/>
      <c r="EU95" s="3"/>
      <c r="EV95" s="3"/>
      <c r="EW95" s="3"/>
      <c r="EX95" s="3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</row>
    <row r="96" spans="1:173" x14ac:dyDescent="0.15">
      <c r="A96" s="74">
        <f t="shared" si="43"/>
        <v>43577</v>
      </c>
      <c r="B96" s="75">
        <f t="shared" ca="1" si="52"/>
        <v>99875.215735999998</v>
      </c>
      <c r="C96" s="78">
        <f t="shared" si="44"/>
        <v>99000</v>
      </c>
      <c r="D96" s="77">
        <f ca="1">IF(A96&lt;$B$1,VLOOKUP(A96,[1]DI!$A$4:$B$15000,2),0)</f>
        <v>6.4000000000000001E-2</v>
      </c>
      <c r="E96" s="78">
        <f t="shared" ca="1" si="53"/>
        <v>1.0002462000000001</v>
      </c>
      <c r="F96" s="78">
        <f ca="1">(TRUNC(PRODUCT($E$12:$E95),16))</f>
        <v>1.0141305787563799</v>
      </c>
      <c r="G96" s="78">
        <f t="shared" ca="1" si="54"/>
        <v>1.00840489417236</v>
      </c>
      <c r="H96" s="78">
        <f t="shared" ca="1" si="55"/>
        <v>1.0056779600000001</v>
      </c>
      <c r="I96" s="77">
        <f t="shared" si="45"/>
        <v>3.5000000000000003E-2</v>
      </c>
      <c r="J96" s="79">
        <f t="shared" si="46"/>
        <v>43543</v>
      </c>
      <c r="K96" s="80">
        <f t="shared" si="47"/>
        <v>23</v>
      </c>
      <c r="L96" s="81">
        <f t="shared" si="48"/>
        <v>23</v>
      </c>
      <c r="M96" s="82">
        <f t="shared" si="39"/>
        <v>1.0031447469999999</v>
      </c>
      <c r="N96" s="82">
        <f t="shared" ca="1" si="40"/>
        <v>1.0088405629999999</v>
      </c>
      <c r="O96" s="81">
        <f t="shared" si="56"/>
        <v>0</v>
      </c>
      <c r="P96" s="78">
        <f t="shared" ca="1" si="41"/>
        <v>875.21573599999999</v>
      </c>
      <c r="Q96" s="76">
        <f t="shared" si="49"/>
        <v>0</v>
      </c>
      <c r="R96" s="83" t="str">
        <f t="shared" si="50"/>
        <v>A+J=</v>
      </c>
      <c r="S96" s="79">
        <f t="shared" si="51"/>
        <v>43635</v>
      </c>
      <c r="T96" s="84" t="str">
        <f t="shared" si="42"/>
        <v>-</v>
      </c>
      <c r="U96" s="4"/>
      <c r="V96" s="157">
        <v>44728</v>
      </c>
      <c r="W96" s="158" t="s">
        <v>71</v>
      </c>
      <c r="X96" s="8"/>
      <c r="Y96" s="1"/>
      <c r="Z96" s="8"/>
      <c r="AA96" s="8"/>
      <c r="AB96" s="8"/>
      <c r="AC96" s="8"/>
      <c r="AD96" s="3"/>
      <c r="AE96" s="4"/>
      <c r="AF96" s="58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  <c r="BO96" s="3"/>
      <c r="BP96" s="3"/>
      <c r="BQ96" s="3"/>
      <c r="BR96" s="3"/>
      <c r="BS96" s="3"/>
      <c r="BT96" s="3"/>
      <c r="BU96" s="3"/>
      <c r="BV96" s="3"/>
      <c r="BW96" s="3"/>
      <c r="BX96" s="3"/>
      <c r="BY96" s="3"/>
      <c r="BZ96" s="3"/>
      <c r="CA96" s="3"/>
      <c r="CB96" s="3"/>
      <c r="CC96" s="3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  <c r="CS96" s="3"/>
      <c r="CT96" s="3"/>
      <c r="CU96" s="3"/>
      <c r="CV96" s="3"/>
      <c r="CW96" s="3"/>
      <c r="CX96" s="3"/>
      <c r="CY96" s="3"/>
      <c r="CZ96" s="3"/>
      <c r="DA96" s="3"/>
      <c r="DB96" s="3"/>
      <c r="DC96" s="3"/>
      <c r="DD96" s="3"/>
      <c r="DE96" s="3"/>
      <c r="DF96" s="3"/>
      <c r="DG96" s="3"/>
      <c r="DH96" s="3"/>
      <c r="DI96" s="3"/>
      <c r="DJ96" s="3"/>
      <c r="DK96" s="3"/>
      <c r="DL96" s="3"/>
      <c r="DM96" s="3"/>
      <c r="DN96" s="3"/>
      <c r="DO96" s="3"/>
      <c r="DP96" s="3"/>
      <c r="DQ96" s="3"/>
      <c r="DR96" s="3"/>
      <c r="DS96" s="3"/>
      <c r="DT96" s="3"/>
      <c r="DU96" s="3"/>
      <c r="DV96" s="3"/>
      <c r="DW96" s="3"/>
      <c r="DX96" s="3"/>
      <c r="DY96" s="3"/>
      <c r="DZ96" s="3"/>
      <c r="EA96" s="3"/>
      <c r="EB96" s="3"/>
      <c r="EC96" s="3"/>
      <c r="ED96" s="3"/>
      <c r="EE96" s="3"/>
      <c r="EF96" s="3"/>
      <c r="EG96" s="3"/>
      <c r="EH96" s="3"/>
      <c r="EI96" s="3"/>
      <c r="EJ96" s="3"/>
      <c r="EK96" s="3"/>
      <c r="EL96" s="3"/>
      <c r="EM96" s="3"/>
      <c r="EN96" s="3"/>
      <c r="EO96" s="3"/>
      <c r="EP96" s="3"/>
      <c r="EQ96" s="3"/>
      <c r="ER96" s="3"/>
      <c r="ES96" s="3"/>
      <c r="ET96" s="3"/>
      <c r="EU96" s="3"/>
      <c r="EV96" s="3"/>
      <c r="EW96" s="3"/>
      <c r="EX96" s="3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</row>
    <row r="97" spans="1:176" x14ac:dyDescent="0.15">
      <c r="A97" s="74">
        <f t="shared" si="43"/>
        <v>43578</v>
      </c>
      <c r="B97" s="75">
        <f t="shared" ca="1" si="52"/>
        <v>99913.443794000006</v>
      </c>
      <c r="C97" s="78">
        <f t="shared" si="44"/>
        <v>99000</v>
      </c>
      <c r="D97" s="77">
        <f ca="1">IF(A97&lt;$B$1,VLOOKUP(A97,[1]DI!$A$4:$B$15000,2),0)</f>
        <v>6.4000000000000001E-2</v>
      </c>
      <c r="E97" s="78">
        <f t="shared" ca="1" si="53"/>
        <v>1.0002462000000001</v>
      </c>
      <c r="F97" s="78">
        <f ca="1">(TRUNC(PRODUCT($E$12:$E96),16))</f>
        <v>1.0143802577048699</v>
      </c>
      <c r="G97" s="78">
        <f t="shared" ca="1" si="54"/>
        <v>1.00840489417236</v>
      </c>
      <c r="H97" s="78">
        <f t="shared" ca="1" si="55"/>
        <v>1.0059255600000001</v>
      </c>
      <c r="I97" s="77">
        <f t="shared" si="45"/>
        <v>3.5000000000000003E-2</v>
      </c>
      <c r="J97" s="79">
        <f t="shared" si="46"/>
        <v>43543</v>
      </c>
      <c r="K97" s="80">
        <f t="shared" si="47"/>
        <v>24</v>
      </c>
      <c r="L97" s="81">
        <f t="shared" si="48"/>
        <v>24</v>
      </c>
      <c r="M97" s="82">
        <f t="shared" si="39"/>
        <v>1.003281699</v>
      </c>
      <c r="N97" s="82">
        <f t="shared" ca="1" si="40"/>
        <v>1.0092267049999999</v>
      </c>
      <c r="O97" s="81">
        <f t="shared" si="56"/>
        <v>0</v>
      </c>
      <c r="P97" s="78">
        <f t="shared" ca="1" si="41"/>
        <v>913.44379400000003</v>
      </c>
      <c r="Q97" s="76">
        <f t="shared" si="49"/>
        <v>0</v>
      </c>
      <c r="R97" s="83" t="str">
        <f t="shared" si="50"/>
        <v>A+J=</v>
      </c>
      <c r="S97" s="79">
        <f t="shared" si="51"/>
        <v>43635</v>
      </c>
      <c r="T97" s="84" t="str">
        <f t="shared" si="42"/>
        <v>-</v>
      </c>
      <c r="U97" s="4"/>
      <c r="V97" s="157">
        <v>44811</v>
      </c>
      <c r="W97" s="158" t="s">
        <v>73</v>
      </c>
      <c r="X97" s="8"/>
      <c r="Y97" s="1"/>
      <c r="Z97" s="8"/>
      <c r="AA97" s="8"/>
      <c r="AB97" s="8"/>
      <c r="AC97" s="8"/>
      <c r="AD97" s="3"/>
      <c r="AE97" s="4"/>
      <c r="AF97" s="58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  <c r="BO97" s="3"/>
      <c r="BP97" s="3"/>
      <c r="BQ97" s="3"/>
      <c r="BR97" s="3"/>
      <c r="BS97" s="3"/>
      <c r="BT97" s="3"/>
      <c r="BU97" s="3"/>
      <c r="BV97" s="3"/>
      <c r="BW97" s="3"/>
      <c r="BX97" s="3"/>
      <c r="BY97" s="3"/>
      <c r="BZ97" s="3"/>
      <c r="CA97" s="3"/>
      <c r="CB97" s="3"/>
      <c r="CC97" s="3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  <c r="CS97" s="3"/>
      <c r="CT97" s="3"/>
      <c r="CU97" s="3"/>
      <c r="CV97" s="3"/>
      <c r="CW97" s="3"/>
      <c r="CX97" s="3"/>
      <c r="CY97" s="3"/>
      <c r="CZ97" s="3"/>
      <c r="DA97" s="3"/>
      <c r="DB97" s="3"/>
      <c r="DC97" s="3"/>
      <c r="DD97" s="3"/>
      <c r="DE97" s="3"/>
      <c r="DF97" s="3"/>
      <c r="DG97" s="3"/>
      <c r="DH97" s="3"/>
      <c r="DI97" s="3"/>
      <c r="DJ97" s="3"/>
      <c r="DK97" s="3"/>
      <c r="DL97" s="3"/>
      <c r="DM97" s="3"/>
      <c r="DN97" s="3"/>
      <c r="DO97" s="3"/>
      <c r="DP97" s="3"/>
      <c r="DQ97" s="3"/>
      <c r="DR97" s="3"/>
      <c r="DS97" s="3"/>
      <c r="DT97" s="3"/>
      <c r="DU97" s="3"/>
      <c r="DV97" s="3"/>
      <c r="DW97" s="3"/>
      <c r="DX97" s="3"/>
      <c r="DY97" s="3"/>
      <c r="DZ97" s="3"/>
      <c r="EA97" s="3"/>
      <c r="EB97" s="3"/>
      <c r="EC97" s="3"/>
      <c r="ED97" s="3"/>
      <c r="EE97" s="3"/>
      <c r="EF97" s="3"/>
      <c r="EG97" s="3"/>
      <c r="EH97" s="3"/>
      <c r="EI97" s="3"/>
      <c r="EJ97" s="3"/>
      <c r="EK97" s="3"/>
      <c r="EL97" s="3"/>
      <c r="EM97" s="3"/>
      <c r="EN97" s="3"/>
      <c r="EO97" s="3"/>
      <c r="EP97" s="3"/>
      <c r="EQ97" s="3"/>
      <c r="ER97" s="3"/>
      <c r="ES97" s="3"/>
      <c r="ET97" s="3"/>
      <c r="EU97" s="3"/>
      <c r="EV97" s="3"/>
      <c r="EW97" s="3"/>
      <c r="EX97" s="3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</row>
    <row r="98" spans="1:176" x14ac:dyDescent="0.15">
      <c r="A98" s="74">
        <f t="shared" si="43"/>
        <v>43579</v>
      </c>
      <c r="B98" s="75">
        <f t="shared" ca="1" si="52"/>
        <v>99951.686405999993</v>
      </c>
      <c r="C98" s="78">
        <f t="shared" si="44"/>
        <v>99000</v>
      </c>
      <c r="D98" s="77">
        <f ca="1">IF(A98&lt;$B$1,VLOOKUP(A98,[1]DI!$A$4:$B$15000,2),0)</f>
        <v>6.4000000000000001E-2</v>
      </c>
      <c r="E98" s="78">
        <f t="shared" ca="1" si="53"/>
        <v>1.0002462000000001</v>
      </c>
      <c r="F98" s="78">
        <f ca="1">(TRUNC(PRODUCT($E$12:$E97),16))</f>
        <v>1.0146299981243201</v>
      </c>
      <c r="G98" s="78">
        <f t="shared" ca="1" si="54"/>
        <v>1.00840489417236</v>
      </c>
      <c r="H98" s="78">
        <f t="shared" ca="1" si="55"/>
        <v>1.00617322</v>
      </c>
      <c r="I98" s="77">
        <f t="shared" si="45"/>
        <v>3.5000000000000003E-2</v>
      </c>
      <c r="J98" s="79">
        <f t="shared" si="46"/>
        <v>43543</v>
      </c>
      <c r="K98" s="80">
        <f t="shared" si="47"/>
        <v>25</v>
      </c>
      <c r="L98" s="81">
        <f t="shared" si="48"/>
        <v>25</v>
      </c>
      <c r="M98" s="82">
        <f t="shared" si="39"/>
        <v>1.0034186700000001</v>
      </c>
      <c r="N98" s="82">
        <f t="shared" ca="1" si="40"/>
        <v>1.009612994</v>
      </c>
      <c r="O98" s="81">
        <f t="shared" si="56"/>
        <v>0</v>
      </c>
      <c r="P98" s="78">
        <f t="shared" ca="1" si="41"/>
        <v>951.68640600000003</v>
      </c>
      <c r="Q98" s="76">
        <f t="shared" si="49"/>
        <v>0</v>
      </c>
      <c r="R98" s="83" t="str">
        <f t="shared" si="50"/>
        <v>A+J=</v>
      </c>
      <c r="S98" s="79">
        <f t="shared" si="51"/>
        <v>43635</v>
      </c>
      <c r="T98" s="84" t="str">
        <f t="shared" si="42"/>
        <v>-</v>
      </c>
      <c r="U98" s="4"/>
      <c r="V98" s="157">
        <v>44846</v>
      </c>
      <c r="W98" s="159" t="s">
        <v>62</v>
      </c>
      <c r="X98" s="8"/>
      <c r="Y98" s="1"/>
      <c r="Z98" s="8"/>
      <c r="AA98" s="8"/>
      <c r="AB98" s="8"/>
      <c r="AC98" s="8"/>
      <c r="AD98" s="3"/>
      <c r="AE98" s="4"/>
      <c r="AF98" s="58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  <c r="BO98" s="3"/>
      <c r="BP98" s="3"/>
      <c r="BQ98" s="3"/>
      <c r="BR98" s="3"/>
      <c r="BS98" s="3"/>
      <c r="BT98" s="3"/>
      <c r="BU98" s="3"/>
      <c r="BV98" s="3"/>
      <c r="BW98" s="3"/>
      <c r="BX98" s="3"/>
      <c r="BY98" s="3"/>
      <c r="BZ98" s="3"/>
      <c r="CA98" s="3"/>
      <c r="CB98" s="3"/>
      <c r="CC98" s="3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  <c r="CS98" s="3"/>
      <c r="CT98" s="3"/>
      <c r="CU98" s="3"/>
      <c r="CV98" s="3"/>
      <c r="CW98" s="3"/>
      <c r="CX98" s="3"/>
      <c r="CY98" s="3"/>
      <c r="CZ98" s="3"/>
      <c r="DA98" s="3"/>
      <c r="DB98" s="3"/>
      <c r="DC98" s="3"/>
      <c r="DD98" s="3"/>
      <c r="DE98" s="3"/>
      <c r="DF98" s="3"/>
      <c r="DG98" s="3"/>
      <c r="DH98" s="3"/>
      <c r="DI98" s="3"/>
      <c r="DJ98" s="3"/>
      <c r="DK98" s="3"/>
      <c r="DL98" s="3"/>
      <c r="DM98" s="3"/>
      <c r="DN98" s="3"/>
      <c r="DO98" s="3"/>
      <c r="DP98" s="3"/>
      <c r="DQ98" s="3"/>
      <c r="DR98" s="3"/>
      <c r="DS98" s="3"/>
      <c r="DT98" s="3"/>
      <c r="DU98" s="3"/>
      <c r="DV98" s="3"/>
      <c r="DW98" s="3"/>
      <c r="DX98" s="3"/>
      <c r="DY98" s="3"/>
      <c r="DZ98" s="3"/>
      <c r="EA98" s="3"/>
      <c r="EB98" s="3"/>
      <c r="EC98" s="3"/>
      <c r="ED98" s="3"/>
      <c r="EE98" s="3"/>
      <c r="EF98" s="3"/>
      <c r="EG98" s="3"/>
      <c r="EH98" s="3"/>
      <c r="EI98" s="3"/>
      <c r="EJ98" s="3"/>
      <c r="EK98" s="3"/>
      <c r="EL98" s="3"/>
      <c r="EM98" s="3"/>
      <c r="EN98" s="3"/>
      <c r="EO98" s="3"/>
      <c r="EP98" s="3"/>
      <c r="EQ98" s="3"/>
      <c r="ER98" s="3"/>
      <c r="ES98" s="3"/>
      <c r="ET98" s="3"/>
      <c r="EU98" s="3"/>
      <c r="EV98" s="3"/>
      <c r="EW98" s="3"/>
      <c r="EX98" s="3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</row>
    <row r="99" spans="1:176" x14ac:dyDescent="0.15">
      <c r="A99" s="74">
        <f t="shared" si="43"/>
        <v>43580</v>
      </c>
      <c r="B99" s="75">
        <f t="shared" ca="1" si="52"/>
        <v>99989.943669</v>
      </c>
      <c r="C99" s="78">
        <f t="shared" si="44"/>
        <v>99000</v>
      </c>
      <c r="D99" s="77">
        <f ca="1">IF(A99&lt;$B$1,VLOOKUP(A99,[1]DI!$A$4:$B$15000,2),0)</f>
        <v>6.4000000000000001E-2</v>
      </c>
      <c r="E99" s="78">
        <f t="shared" ca="1" si="53"/>
        <v>1.0002462000000001</v>
      </c>
      <c r="F99" s="78">
        <f ca="1">(TRUNC(PRODUCT($E$12:$E98),16))</f>
        <v>1.01487980002986</v>
      </c>
      <c r="G99" s="78">
        <f t="shared" ca="1" si="54"/>
        <v>1.00840489417236</v>
      </c>
      <c r="H99" s="78">
        <f t="shared" ca="1" si="55"/>
        <v>1.0064209399999999</v>
      </c>
      <c r="I99" s="77">
        <f t="shared" si="45"/>
        <v>3.5000000000000003E-2</v>
      </c>
      <c r="J99" s="79">
        <f t="shared" si="46"/>
        <v>43543</v>
      </c>
      <c r="K99" s="80">
        <f t="shared" si="47"/>
        <v>26</v>
      </c>
      <c r="L99" s="81">
        <f t="shared" si="48"/>
        <v>26</v>
      </c>
      <c r="M99" s="82">
        <f t="shared" si="39"/>
        <v>1.00355566</v>
      </c>
      <c r="N99" s="82">
        <f t="shared" ca="1" si="40"/>
        <v>1.009999431</v>
      </c>
      <c r="O99" s="81">
        <f t="shared" si="56"/>
        <v>0</v>
      </c>
      <c r="P99" s="78">
        <f t="shared" ca="1" si="41"/>
        <v>989.943669</v>
      </c>
      <c r="Q99" s="76">
        <f t="shared" si="49"/>
        <v>0</v>
      </c>
      <c r="R99" s="83" t="str">
        <f t="shared" si="50"/>
        <v>A+J=</v>
      </c>
      <c r="S99" s="79">
        <f t="shared" si="51"/>
        <v>43635</v>
      </c>
      <c r="T99" s="84" t="str">
        <f t="shared" si="42"/>
        <v>-</v>
      </c>
      <c r="U99" s="4"/>
      <c r="V99" s="157">
        <v>44867</v>
      </c>
      <c r="W99" s="158" t="s">
        <v>66</v>
      </c>
      <c r="X99" s="8"/>
      <c r="Y99" s="1"/>
      <c r="Z99" s="8"/>
      <c r="AA99" s="8"/>
      <c r="AB99" s="8"/>
      <c r="AC99" s="8"/>
      <c r="AD99" s="3"/>
      <c r="AE99" s="4"/>
      <c r="AF99" s="58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  <c r="BO99" s="3"/>
      <c r="BP99" s="3"/>
      <c r="BQ99" s="3"/>
      <c r="BR99" s="3"/>
      <c r="BS99" s="3"/>
      <c r="BT99" s="3"/>
      <c r="BU99" s="3"/>
      <c r="BV99" s="3"/>
      <c r="BW99" s="3"/>
      <c r="BX99" s="3"/>
      <c r="BY99" s="3"/>
      <c r="BZ99" s="3"/>
      <c r="CA99" s="3"/>
      <c r="CB99" s="3"/>
      <c r="CC99" s="3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  <c r="CS99" s="3"/>
      <c r="CT99" s="3"/>
      <c r="CU99" s="3"/>
      <c r="CV99" s="3"/>
      <c r="CW99" s="3"/>
      <c r="CX99" s="3"/>
      <c r="CY99" s="3"/>
      <c r="CZ99" s="3"/>
      <c r="DA99" s="3"/>
      <c r="DB99" s="3"/>
      <c r="DC99" s="3"/>
      <c r="DD99" s="3"/>
      <c r="DE99" s="3"/>
      <c r="DF99" s="3"/>
      <c r="DG99" s="3"/>
      <c r="DH99" s="3"/>
      <c r="DI99" s="3"/>
      <c r="DJ99" s="3"/>
      <c r="DK99" s="3"/>
      <c r="DL99" s="3"/>
      <c r="DM99" s="3"/>
      <c r="DN99" s="3"/>
      <c r="DO99" s="3"/>
      <c r="DP99" s="3"/>
      <c r="DQ99" s="3"/>
      <c r="DR99" s="3"/>
      <c r="DS99" s="3"/>
      <c r="DT99" s="3"/>
      <c r="DU99" s="3"/>
      <c r="DV99" s="3"/>
      <c r="DW99" s="3"/>
      <c r="DX99" s="3"/>
      <c r="DY99" s="3"/>
      <c r="DZ99" s="3"/>
      <c r="EA99" s="3"/>
      <c r="EB99" s="3"/>
      <c r="EC99" s="3"/>
      <c r="ED99" s="3"/>
      <c r="EE99" s="3"/>
      <c r="EF99" s="3"/>
      <c r="EG99" s="3"/>
      <c r="EH99" s="3"/>
      <c r="EI99" s="3"/>
      <c r="EJ99" s="3"/>
      <c r="EK99" s="3"/>
      <c r="EL99" s="3"/>
      <c r="EM99" s="3"/>
      <c r="EN99" s="3"/>
      <c r="EO99" s="3"/>
      <c r="EP99" s="3"/>
      <c r="EQ99" s="3"/>
      <c r="ER99" s="3"/>
      <c r="ES99" s="3"/>
      <c r="ET99" s="3"/>
      <c r="EU99" s="3"/>
      <c r="EV99" s="3"/>
      <c r="EW99" s="3"/>
      <c r="EX99" s="3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</row>
    <row r="100" spans="1:176" x14ac:dyDescent="0.15">
      <c r="A100" s="74">
        <f t="shared" si="43"/>
        <v>43581</v>
      </c>
      <c r="B100" s="75">
        <f t="shared" ca="1" si="52"/>
        <v>100028.215287</v>
      </c>
      <c r="C100" s="78">
        <f t="shared" si="44"/>
        <v>99000</v>
      </c>
      <c r="D100" s="77">
        <f ca="1">IF(A100&lt;$B$1,VLOOKUP(A100,[1]DI!$A$4:$B$15000,2),0)</f>
        <v>6.4000000000000001E-2</v>
      </c>
      <c r="E100" s="78">
        <f t="shared" ca="1" si="53"/>
        <v>1.0002462000000001</v>
      </c>
      <c r="F100" s="78">
        <f ca="1">(TRUNC(PRODUCT($E$12:$E99),16))</f>
        <v>1.01512966343662</v>
      </c>
      <c r="G100" s="78">
        <f t="shared" ca="1" si="54"/>
        <v>1.00840489417236</v>
      </c>
      <c r="H100" s="78">
        <f t="shared" ca="1" si="55"/>
        <v>1.00666872</v>
      </c>
      <c r="I100" s="77">
        <f t="shared" si="45"/>
        <v>3.5000000000000003E-2</v>
      </c>
      <c r="J100" s="79">
        <f t="shared" si="46"/>
        <v>43543</v>
      </c>
      <c r="K100" s="80">
        <f t="shared" si="47"/>
        <v>27</v>
      </c>
      <c r="L100" s="81">
        <f t="shared" si="48"/>
        <v>27</v>
      </c>
      <c r="M100" s="82">
        <f t="shared" si="39"/>
        <v>1.003692668</v>
      </c>
      <c r="N100" s="82">
        <f t="shared" ca="1" si="40"/>
        <v>1.010386013</v>
      </c>
      <c r="O100" s="81">
        <f t="shared" si="56"/>
        <v>0</v>
      </c>
      <c r="P100" s="78">
        <f t="shared" ca="1" si="41"/>
        <v>1028.215287</v>
      </c>
      <c r="Q100" s="76">
        <f t="shared" si="49"/>
        <v>0</v>
      </c>
      <c r="R100" s="83" t="str">
        <f t="shared" si="50"/>
        <v>A+J=</v>
      </c>
      <c r="S100" s="79">
        <f t="shared" si="51"/>
        <v>43635</v>
      </c>
      <c r="T100" s="84" t="str">
        <f t="shared" si="42"/>
        <v>-</v>
      </c>
      <c r="U100" s="4"/>
      <c r="V100" s="157">
        <v>44880</v>
      </c>
      <c r="W100" s="158" t="s">
        <v>74</v>
      </c>
      <c r="X100" s="8"/>
      <c r="Y100" s="1"/>
      <c r="Z100" s="8"/>
      <c r="AA100" s="8"/>
      <c r="AB100" s="8"/>
      <c r="AC100" s="8"/>
      <c r="AD100" s="3"/>
      <c r="AE100" s="4"/>
      <c r="AF100" s="58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  <c r="BO100" s="3"/>
      <c r="BP100" s="3"/>
      <c r="BQ100" s="3"/>
      <c r="BR100" s="3"/>
      <c r="BS100" s="3"/>
      <c r="BT100" s="3"/>
      <c r="BU100" s="3"/>
      <c r="BV100" s="3"/>
      <c r="BW100" s="3"/>
      <c r="BX100" s="3"/>
      <c r="BY100" s="3"/>
      <c r="BZ100" s="3"/>
      <c r="CA100" s="3"/>
      <c r="CB100" s="3"/>
      <c r="CC100" s="3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  <c r="CS100" s="3"/>
      <c r="CT100" s="3"/>
      <c r="CU100" s="3"/>
      <c r="CV100" s="3"/>
      <c r="CW100" s="3"/>
      <c r="CX100" s="3"/>
      <c r="CY100" s="3"/>
      <c r="CZ100" s="3"/>
      <c r="DA100" s="3"/>
      <c r="DB100" s="3"/>
      <c r="DC100" s="3"/>
      <c r="DD100" s="3"/>
      <c r="DE100" s="3"/>
      <c r="DF100" s="3"/>
      <c r="DG100" s="3"/>
      <c r="DH100" s="3"/>
      <c r="DI100" s="3"/>
      <c r="DJ100" s="3"/>
      <c r="DK100" s="3"/>
      <c r="DL100" s="3"/>
      <c r="DM100" s="3"/>
      <c r="DN100" s="3"/>
      <c r="DO100" s="3"/>
      <c r="DP100" s="3"/>
      <c r="DQ100" s="3"/>
      <c r="DR100" s="3"/>
      <c r="DS100" s="3"/>
      <c r="DT100" s="3"/>
      <c r="DU100" s="3"/>
      <c r="DV100" s="3"/>
      <c r="DW100" s="3"/>
      <c r="DX100" s="3"/>
      <c r="DY100" s="3"/>
      <c r="DZ100" s="3"/>
      <c r="EA100" s="3"/>
      <c r="EB100" s="3"/>
      <c r="EC100" s="3"/>
      <c r="ED100" s="3"/>
      <c r="EE100" s="3"/>
      <c r="EF100" s="3"/>
      <c r="EG100" s="3"/>
      <c r="EH100" s="3"/>
      <c r="EI100" s="3"/>
      <c r="EJ100" s="3"/>
      <c r="EK100" s="3"/>
      <c r="EL100" s="3"/>
      <c r="EM100" s="3"/>
      <c r="EN100" s="3"/>
      <c r="EO100" s="3"/>
      <c r="EP100" s="3"/>
      <c r="EQ100" s="3"/>
      <c r="ER100" s="3"/>
      <c r="ES100" s="3"/>
      <c r="ET100" s="3"/>
      <c r="EU100" s="3"/>
      <c r="EV100" s="3"/>
      <c r="EW100" s="3"/>
      <c r="EX100" s="3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</row>
    <row r="101" spans="1:176" x14ac:dyDescent="0.15">
      <c r="A101" s="74">
        <f t="shared" si="43"/>
        <v>43582</v>
      </c>
      <c r="B101" s="75">
        <f t="shared" ca="1" si="52"/>
        <v>100066.501557</v>
      </c>
      <c r="C101" s="78">
        <f t="shared" si="44"/>
        <v>99000</v>
      </c>
      <c r="D101" s="77">
        <f ca="1">IF(A101&lt;$B$1,VLOOKUP(A101,[1]DI!$A$4:$B$15000,2),0)</f>
        <v>0</v>
      </c>
      <c r="E101" s="78">
        <f t="shared" ca="1" si="53"/>
        <v>1</v>
      </c>
      <c r="F101" s="78">
        <f ca="1">(TRUNC(PRODUCT($E$12:$E100),16))</f>
        <v>1.0153795883597601</v>
      </c>
      <c r="G101" s="78">
        <f t="shared" ca="1" si="54"/>
        <v>1.00840489417236</v>
      </c>
      <c r="H101" s="78">
        <f t="shared" ca="1" si="55"/>
        <v>1.0069165600000001</v>
      </c>
      <c r="I101" s="77">
        <f t="shared" si="45"/>
        <v>3.5000000000000003E-2</v>
      </c>
      <c r="J101" s="79">
        <f t="shared" si="46"/>
        <v>43543</v>
      </c>
      <c r="K101" s="80">
        <f t="shared" si="47"/>
        <v>27</v>
      </c>
      <c r="L101" s="81">
        <f t="shared" si="48"/>
        <v>28</v>
      </c>
      <c r="M101" s="82">
        <f t="shared" si="39"/>
        <v>1.0038296950000001</v>
      </c>
      <c r="N101" s="82">
        <f t="shared" ca="1" si="40"/>
        <v>1.010772743</v>
      </c>
      <c r="O101" s="81">
        <f t="shared" si="56"/>
        <v>0</v>
      </c>
      <c r="P101" s="78">
        <f t="shared" ca="1" si="41"/>
        <v>1066.501557</v>
      </c>
      <c r="Q101" s="76">
        <f t="shared" si="49"/>
        <v>0</v>
      </c>
      <c r="R101" s="83" t="str">
        <f t="shared" si="50"/>
        <v>A+J=</v>
      </c>
      <c r="S101" s="79">
        <f t="shared" si="51"/>
        <v>43635</v>
      </c>
      <c r="T101" s="84" t="str">
        <f t="shared" si="42"/>
        <v>-</v>
      </c>
      <c r="U101" s="4"/>
      <c r="V101" s="157">
        <v>44977</v>
      </c>
      <c r="W101" s="158" t="s">
        <v>60</v>
      </c>
      <c r="X101" s="8"/>
      <c r="Y101" s="1"/>
      <c r="Z101" s="8"/>
      <c r="AA101" s="8"/>
      <c r="AB101" s="8"/>
      <c r="AC101" s="8"/>
      <c r="AD101" s="3"/>
      <c r="AE101" s="4"/>
      <c r="AF101" s="58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  <c r="BO101" s="3"/>
      <c r="BP101" s="3"/>
      <c r="BQ101" s="3"/>
      <c r="BR101" s="3"/>
      <c r="BS101" s="3"/>
      <c r="BT101" s="3"/>
      <c r="BU101" s="3"/>
      <c r="BV101" s="3"/>
      <c r="BW101" s="3"/>
      <c r="BX101" s="3"/>
      <c r="BY101" s="3"/>
      <c r="BZ101" s="3"/>
      <c r="CA101" s="3"/>
      <c r="CB101" s="3"/>
      <c r="CC101" s="3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  <c r="CS101" s="3"/>
      <c r="CT101" s="3"/>
      <c r="CU101" s="3"/>
      <c r="CV101" s="3"/>
      <c r="CW101" s="3"/>
      <c r="CX101" s="3"/>
      <c r="CY101" s="3"/>
      <c r="CZ101" s="3"/>
      <c r="DA101" s="3"/>
      <c r="DB101" s="3"/>
      <c r="DC101" s="3"/>
      <c r="DD101" s="3"/>
      <c r="DE101" s="3"/>
      <c r="DF101" s="3"/>
      <c r="DG101" s="3"/>
      <c r="DH101" s="3"/>
      <c r="DI101" s="3"/>
      <c r="DJ101" s="3"/>
      <c r="DK101" s="3"/>
      <c r="DL101" s="3"/>
      <c r="DM101" s="3"/>
      <c r="DN101" s="3"/>
      <c r="DO101" s="3"/>
      <c r="DP101" s="3"/>
      <c r="DQ101" s="3"/>
      <c r="DR101" s="3"/>
      <c r="DS101" s="3"/>
      <c r="DT101" s="3"/>
      <c r="DU101" s="3"/>
      <c r="DV101" s="3"/>
      <c r="DW101" s="3"/>
      <c r="DX101" s="3"/>
      <c r="DY101" s="3"/>
      <c r="DZ101" s="3"/>
      <c r="EA101" s="3"/>
      <c r="EB101" s="3"/>
      <c r="EC101" s="3"/>
      <c r="ED101" s="3"/>
      <c r="EE101" s="3"/>
      <c r="EF101" s="3"/>
      <c r="EG101" s="3"/>
      <c r="EH101" s="3"/>
      <c r="EI101" s="3"/>
      <c r="EJ101" s="3"/>
      <c r="EK101" s="3"/>
      <c r="EL101" s="3"/>
      <c r="EM101" s="3"/>
      <c r="EN101" s="3"/>
      <c r="EO101" s="3"/>
      <c r="EP101" s="3"/>
      <c r="EQ101" s="3"/>
      <c r="ER101" s="3"/>
      <c r="ES101" s="3"/>
      <c r="ET101" s="3"/>
      <c r="EU101" s="3"/>
      <c r="EV101" s="3"/>
      <c r="EW101" s="3"/>
      <c r="EX101" s="3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</row>
    <row r="102" spans="1:176" ht="15" x14ac:dyDescent="0.2">
      <c r="A102" s="91">
        <f t="shared" si="43"/>
        <v>43583</v>
      </c>
      <c r="B102" s="92">
        <f t="shared" ca="1" si="52"/>
        <v>100066.501557</v>
      </c>
      <c r="C102" s="89">
        <f t="shared" si="44"/>
        <v>99000</v>
      </c>
      <c r="D102" s="77">
        <f ca="1">IF(A102&lt;$B$1,VLOOKUP(A102,[1]DI!$A$4:$B$15000,2),0)</f>
        <v>0</v>
      </c>
      <c r="E102" s="89">
        <f t="shared" ca="1" si="53"/>
        <v>1</v>
      </c>
      <c r="F102" s="89">
        <f ca="1">(TRUNC(PRODUCT($E$12:$E101),16))</f>
        <v>1.0153795883597601</v>
      </c>
      <c r="G102" s="89">
        <f t="shared" ca="1" si="54"/>
        <v>1.00840489417236</v>
      </c>
      <c r="H102" s="89">
        <f t="shared" ca="1" si="55"/>
        <v>1.0069165600000001</v>
      </c>
      <c r="I102" s="90">
        <f t="shared" si="45"/>
        <v>3.5000000000000003E-2</v>
      </c>
      <c r="J102" s="93">
        <f t="shared" si="46"/>
        <v>43543</v>
      </c>
      <c r="K102" s="94">
        <f t="shared" si="47"/>
        <v>27</v>
      </c>
      <c r="L102" s="95">
        <f t="shared" si="48"/>
        <v>28</v>
      </c>
      <c r="M102" s="96">
        <f t="shared" si="39"/>
        <v>1.0038296950000001</v>
      </c>
      <c r="N102" s="96">
        <f t="shared" ca="1" si="40"/>
        <v>1.010772743</v>
      </c>
      <c r="O102" s="95">
        <f t="shared" si="56"/>
        <v>0</v>
      </c>
      <c r="P102" s="89">
        <f t="shared" ca="1" si="41"/>
        <v>1066.501557</v>
      </c>
      <c r="Q102" s="97">
        <f t="shared" si="49"/>
        <v>0</v>
      </c>
      <c r="R102" s="98" t="str">
        <f t="shared" si="50"/>
        <v>A+J=</v>
      </c>
      <c r="S102" s="93">
        <f t="shared" si="51"/>
        <v>43635</v>
      </c>
      <c r="T102" s="99" t="str">
        <f t="shared" si="42"/>
        <v>-</v>
      </c>
      <c r="U102" s="4"/>
      <c r="V102" s="157">
        <v>44978</v>
      </c>
      <c r="W102" s="158" t="s">
        <v>60</v>
      </c>
      <c r="X102" s="3"/>
      <c r="Y102" s="1"/>
      <c r="Z102" s="3"/>
      <c r="AA102" s="3"/>
      <c r="AB102" s="3"/>
      <c r="AC102" s="3"/>
      <c r="AD102" s="3"/>
      <c r="AE102" s="4"/>
      <c r="AF102" s="58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  <c r="BO102" s="3"/>
      <c r="BP102" s="3"/>
      <c r="BQ102" s="3"/>
      <c r="BR102" s="3"/>
      <c r="BS102" s="3"/>
      <c r="BT102" s="3"/>
      <c r="BU102" s="3"/>
      <c r="BV102" s="3"/>
      <c r="BW102" s="3"/>
      <c r="BX102" s="3"/>
      <c r="BY102" s="3"/>
      <c r="BZ102" s="3"/>
      <c r="CA102" s="3"/>
      <c r="CB102" s="3"/>
      <c r="CC102" s="3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  <c r="CS102" s="3"/>
      <c r="CT102" s="3"/>
      <c r="CU102" s="3"/>
      <c r="CV102" s="3"/>
      <c r="CW102" s="3"/>
      <c r="CX102" s="3"/>
      <c r="CY102" s="3"/>
      <c r="CZ102" s="3"/>
      <c r="DA102" s="3"/>
      <c r="DB102" s="3"/>
      <c r="DC102" s="3"/>
      <c r="DD102" s="3"/>
      <c r="DE102" s="3"/>
      <c r="DF102" s="3"/>
      <c r="DG102" s="3"/>
      <c r="DH102" s="3"/>
      <c r="DI102" s="3"/>
      <c r="DJ102" s="3"/>
      <c r="DK102" s="3"/>
      <c r="DL102" s="3"/>
      <c r="DM102" s="3"/>
      <c r="DN102" s="3"/>
      <c r="DO102" s="3"/>
      <c r="DP102" s="3"/>
      <c r="DQ102" s="3"/>
      <c r="DR102" s="3"/>
      <c r="DS102" s="3"/>
      <c r="DT102" s="3"/>
      <c r="DU102" s="3"/>
      <c r="DV102" s="3"/>
      <c r="DW102" s="3"/>
      <c r="DX102" s="3"/>
      <c r="DY102" s="3"/>
      <c r="DZ102" s="3"/>
      <c r="EA102" s="3"/>
      <c r="EB102" s="3"/>
      <c r="EC102" s="3"/>
      <c r="ED102" s="3"/>
      <c r="EE102" s="3"/>
      <c r="EF102" s="3"/>
      <c r="EG102" s="3"/>
      <c r="EH102" s="3"/>
      <c r="EI102" s="3"/>
      <c r="EJ102" s="3"/>
      <c r="EK102" s="3"/>
      <c r="EL102" s="3"/>
      <c r="EM102" s="3"/>
      <c r="EN102" s="3"/>
      <c r="EO102" s="3"/>
      <c r="EP102" s="3"/>
      <c r="EQ102" s="3"/>
      <c r="ER102" s="3"/>
      <c r="ES102" s="3"/>
      <c r="ET102" s="3"/>
      <c r="EU102" s="3"/>
      <c r="EV102" s="3"/>
      <c r="EW102" s="3"/>
      <c r="EX102" s="3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</row>
    <row r="103" spans="1:176" x14ac:dyDescent="0.15">
      <c r="A103" s="74">
        <f t="shared" si="43"/>
        <v>43584</v>
      </c>
      <c r="B103" s="75">
        <f t="shared" ca="1" si="52"/>
        <v>100066.501557</v>
      </c>
      <c r="C103" s="78">
        <f t="shared" si="44"/>
        <v>99000</v>
      </c>
      <c r="D103" s="77">
        <f ca="1">IF(A103&lt;$B$1,VLOOKUP(A103,[1]DI!$A$4:$B$15000,2),0)</f>
        <v>6.4000000000000001E-2</v>
      </c>
      <c r="E103" s="78">
        <f t="shared" ca="1" si="53"/>
        <v>1.0002462000000001</v>
      </c>
      <c r="F103" s="78">
        <f ca="1">(TRUNC(PRODUCT($E$12:$E102),16))</f>
        <v>1.0153795883597601</v>
      </c>
      <c r="G103" s="78">
        <f t="shared" ca="1" si="54"/>
        <v>1.00840489417236</v>
      </c>
      <c r="H103" s="78">
        <f t="shared" ca="1" si="55"/>
        <v>1.0069165600000001</v>
      </c>
      <c r="I103" s="77">
        <f t="shared" si="45"/>
        <v>3.5000000000000003E-2</v>
      </c>
      <c r="J103" s="79">
        <f t="shared" si="46"/>
        <v>43543</v>
      </c>
      <c r="K103" s="80">
        <f t="shared" si="47"/>
        <v>28</v>
      </c>
      <c r="L103" s="81">
        <f t="shared" si="48"/>
        <v>28</v>
      </c>
      <c r="M103" s="82">
        <f t="shared" si="39"/>
        <v>1.0038296950000001</v>
      </c>
      <c r="N103" s="82">
        <f t="shared" ca="1" si="40"/>
        <v>1.010772743</v>
      </c>
      <c r="O103" s="81">
        <f t="shared" si="56"/>
        <v>0</v>
      </c>
      <c r="P103" s="78">
        <f t="shared" ca="1" si="41"/>
        <v>1066.501557</v>
      </c>
      <c r="Q103" s="76">
        <f t="shared" si="49"/>
        <v>0</v>
      </c>
      <c r="R103" s="83" t="str">
        <f t="shared" si="50"/>
        <v>A+J=</v>
      </c>
      <c r="S103" s="79">
        <f t="shared" si="51"/>
        <v>43635</v>
      </c>
      <c r="T103" s="84" t="str">
        <f t="shared" si="42"/>
        <v>-</v>
      </c>
      <c r="U103" s="4"/>
      <c r="V103" s="157">
        <v>45023</v>
      </c>
      <c r="W103" s="158" t="s">
        <v>70</v>
      </c>
      <c r="X103" s="3"/>
      <c r="Y103" s="1"/>
      <c r="Z103" s="1"/>
      <c r="AA103" s="1"/>
      <c r="AB103" s="1"/>
      <c r="AC103" s="1"/>
      <c r="AD103" s="3"/>
      <c r="AE103" s="4"/>
      <c r="AF103" s="58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  <c r="BO103" s="3"/>
      <c r="BP103" s="3"/>
      <c r="BQ103" s="3"/>
      <c r="BR103" s="3"/>
      <c r="BS103" s="3"/>
      <c r="BT103" s="3"/>
      <c r="BU103" s="3"/>
      <c r="BV103" s="3"/>
      <c r="BW103" s="3"/>
      <c r="BX103" s="3"/>
      <c r="BY103" s="3"/>
      <c r="BZ103" s="3"/>
      <c r="CA103" s="3"/>
      <c r="CB103" s="3"/>
      <c r="CC103" s="3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  <c r="CS103" s="3"/>
      <c r="CT103" s="3"/>
      <c r="CU103" s="3"/>
      <c r="CV103" s="3"/>
      <c r="CW103" s="3"/>
      <c r="CX103" s="3"/>
      <c r="CY103" s="3"/>
      <c r="CZ103" s="3"/>
      <c r="DA103" s="3"/>
      <c r="DB103" s="3"/>
      <c r="DC103" s="3"/>
      <c r="DD103" s="3"/>
      <c r="DE103" s="3"/>
      <c r="DF103" s="3"/>
      <c r="DG103" s="3"/>
      <c r="DH103" s="3"/>
      <c r="DI103" s="3"/>
      <c r="DJ103" s="3"/>
      <c r="DK103" s="3"/>
      <c r="DL103" s="3"/>
      <c r="DM103" s="3"/>
      <c r="DN103" s="3"/>
      <c r="DO103" s="3"/>
      <c r="DP103" s="3"/>
      <c r="DQ103" s="3"/>
      <c r="DR103" s="3"/>
      <c r="DS103" s="3"/>
      <c r="DT103" s="3"/>
      <c r="DU103" s="3"/>
      <c r="DV103" s="3"/>
      <c r="DW103" s="3"/>
      <c r="DX103" s="3"/>
      <c r="DY103" s="3"/>
      <c r="DZ103" s="3"/>
      <c r="EA103" s="3"/>
      <c r="EB103" s="3"/>
      <c r="EC103" s="3"/>
      <c r="ED103" s="3"/>
      <c r="EE103" s="3"/>
      <c r="EF103" s="3"/>
      <c r="EG103" s="3"/>
      <c r="EH103" s="3"/>
      <c r="EI103" s="3"/>
      <c r="EJ103" s="3"/>
      <c r="EK103" s="3"/>
      <c r="EL103" s="3"/>
      <c r="EM103" s="3"/>
      <c r="EN103" s="3"/>
      <c r="EO103" s="3"/>
      <c r="EP103" s="3"/>
      <c r="EQ103" s="3"/>
      <c r="ER103" s="3"/>
      <c r="ES103" s="3"/>
      <c r="ET103" s="3"/>
      <c r="EU103" s="3"/>
      <c r="EV103" s="3"/>
      <c r="EW103" s="3"/>
      <c r="EX103" s="3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</row>
    <row r="104" spans="1:176" x14ac:dyDescent="0.15">
      <c r="A104" s="74">
        <f t="shared" si="43"/>
        <v>43585</v>
      </c>
      <c r="B104" s="75">
        <f t="shared" ca="1" si="52"/>
        <v>100104.80247900001</v>
      </c>
      <c r="C104" s="78">
        <f t="shared" si="44"/>
        <v>99000</v>
      </c>
      <c r="D104" s="77">
        <f ca="1">IF(A104&lt;$B$1,VLOOKUP(A104,[1]DI!$A$4:$B$15000,2),0)</f>
        <v>6.4000000000000001E-2</v>
      </c>
      <c r="E104" s="78">
        <f t="shared" ca="1" si="53"/>
        <v>1.0002462000000001</v>
      </c>
      <c r="F104" s="78">
        <f ca="1">(TRUNC(PRODUCT($E$12:$E103),16))</f>
        <v>1.01562957481442</v>
      </c>
      <c r="G104" s="78">
        <f t="shared" ca="1" si="54"/>
        <v>1.00840489417236</v>
      </c>
      <c r="H104" s="78">
        <f t="shared" ca="1" si="55"/>
        <v>1.00716446</v>
      </c>
      <c r="I104" s="77">
        <f t="shared" si="45"/>
        <v>3.5000000000000003E-2</v>
      </c>
      <c r="J104" s="79">
        <f t="shared" si="46"/>
        <v>43543</v>
      </c>
      <c r="K104" s="80">
        <f t="shared" si="47"/>
        <v>29</v>
      </c>
      <c r="L104" s="81">
        <f t="shared" si="48"/>
        <v>29</v>
      </c>
      <c r="M104" s="82">
        <f t="shared" si="39"/>
        <v>1.0039667409999999</v>
      </c>
      <c r="N104" s="82">
        <f t="shared" ca="1" si="40"/>
        <v>1.011159621</v>
      </c>
      <c r="O104" s="81">
        <f t="shared" si="56"/>
        <v>0</v>
      </c>
      <c r="P104" s="78">
        <f t="shared" ca="1" si="41"/>
        <v>1104.8024789999999</v>
      </c>
      <c r="Q104" s="76">
        <f t="shared" si="49"/>
        <v>0</v>
      </c>
      <c r="R104" s="83" t="str">
        <f t="shared" si="50"/>
        <v>A+J=</v>
      </c>
      <c r="S104" s="79">
        <f t="shared" si="51"/>
        <v>43635</v>
      </c>
      <c r="T104" s="84" t="str">
        <f t="shared" si="42"/>
        <v>-</v>
      </c>
      <c r="U104" s="9"/>
      <c r="V104" s="157">
        <v>45037</v>
      </c>
      <c r="W104" s="158" t="s">
        <v>61</v>
      </c>
      <c r="X104" s="8"/>
      <c r="Y104" s="1"/>
      <c r="Z104" s="7"/>
      <c r="AA104" s="7"/>
      <c r="AB104" s="7"/>
      <c r="AC104" s="7"/>
      <c r="AD104" s="3"/>
      <c r="AE104" s="4"/>
      <c r="AF104" s="58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  <c r="BO104" s="3"/>
      <c r="BP104" s="3"/>
      <c r="BQ104" s="3"/>
      <c r="BR104" s="3"/>
      <c r="BS104" s="3"/>
      <c r="BT104" s="3"/>
      <c r="BU104" s="3"/>
      <c r="BV104" s="3"/>
      <c r="BW104" s="3"/>
      <c r="BX104" s="3"/>
      <c r="BY104" s="3"/>
      <c r="BZ104" s="3"/>
      <c r="CA104" s="3"/>
      <c r="CB104" s="3"/>
      <c r="CC104" s="3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  <c r="CS104" s="3"/>
      <c r="CT104" s="3"/>
      <c r="CU104" s="3"/>
      <c r="CV104" s="3"/>
      <c r="CW104" s="3"/>
      <c r="CX104" s="3"/>
      <c r="CY104" s="3"/>
      <c r="CZ104" s="3"/>
      <c r="DA104" s="3"/>
      <c r="DB104" s="3"/>
      <c r="DC104" s="3"/>
      <c r="DD104" s="3"/>
      <c r="DE104" s="3"/>
      <c r="DF104" s="3"/>
      <c r="DG104" s="3"/>
      <c r="DH104" s="3"/>
      <c r="DI104" s="3"/>
      <c r="DJ104" s="3"/>
      <c r="DK104" s="3"/>
      <c r="DL104" s="3"/>
      <c r="DM104" s="3"/>
      <c r="DN104" s="3"/>
      <c r="DO104" s="3"/>
      <c r="DP104" s="3"/>
      <c r="DQ104" s="3"/>
      <c r="DR104" s="3"/>
      <c r="DS104" s="3"/>
      <c r="DT104" s="3"/>
      <c r="DU104" s="3"/>
      <c r="DV104" s="3"/>
      <c r="DW104" s="3"/>
      <c r="DX104" s="3"/>
      <c r="DY104" s="3"/>
      <c r="DZ104" s="3"/>
      <c r="EA104" s="3"/>
      <c r="EB104" s="3"/>
      <c r="EC104" s="3"/>
      <c r="ED104" s="3"/>
      <c r="EE104" s="3"/>
      <c r="EF104" s="3"/>
      <c r="EG104" s="3"/>
      <c r="EH104" s="3"/>
      <c r="EI104" s="3"/>
      <c r="EJ104" s="3"/>
      <c r="EK104" s="3"/>
      <c r="EL104" s="3"/>
      <c r="EM104" s="3"/>
      <c r="EN104" s="3"/>
      <c r="EO104" s="3"/>
      <c r="EP104" s="3"/>
      <c r="EQ104" s="3"/>
      <c r="ER104" s="3"/>
      <c r="ES104" s="3"/>
      <c r="ET104" s="3"/>
      <c r="EU104" s="3"/>
      <c r="EV104" s="3"/>
      <c r="EW104" s="3"/>
      <c r="EX104" s="3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</row>
    <row r="105" spans="1:176" x14ac:dyDescent="0.15">
      <c r="A105" s="74">
        <f t="shared" si="43"/>
        <v>43586</v>
      </c>
      <c r="B105" s="75">
        <f t="shared" ca="1" si="52"/>
        <v>100143.118845</v>
      </c>
      <c r="C105" s="78">
        <f t="shared" si="44"/>
        <v>99000</v>
      </c>
      <c r="D105" s="77">
        <f ca="1">IF(A105&lt;$B$1,VLOOKUP(A105,[1]DI!$A$4:$B$15000,2),0)</f>
        <v>0</v>
      </c>
      <c r="E105" s="78">
        <f t="shared" ca="1" si="53"/>
        <v>1</v>
      </c>
      <c r="F105" s="78">
        <f ca="1">(TRUNC(PRODUCT($E$12:$E104),16))</f>
        <v>1.0158796228157401</v>
      </c>
      <c r="G105" s="78">
        <f t="shared" ca="1" si="54"/>
        <v>1.00840489417236</v>
      </c>
      <c r="H105" s="78">
        <f t="shared" ca="1" si="55"/>
        <v>1.00741243</v>
      </c>
      <c r="I105" s="77">
        <f t="shared" si="45"/>
        <v>3.5000000000000003E-2</v>
      </c>
      <c r="J105" s="79">
        <f t="shared" si="46"/>
        <v>43543</v>
      </c>
      <c r="K105" s="80">
        <f t="shared" si="47"/>
        <v>29</v>
      </c>
      <c r="L105" s="81">
        <f t="shared" si="48"/>
        <v>30</v>
      </c>
      <c r="M105" s="82">
        <f t="shared" si="39"/>
        <v>1.004103806</v>
      </c>
      <c r="N105" s="82">
        <f t="shared" ca="1" si="40"/>
        <v>1.0115466550000001</v>
      </c>
      <c r="O105" s="81">
        <f t="shared" si="56"/>
        <v>0</v>
      </c>
      <c r="P105" s="78">
        <f t="shared" ca="1" si="41"/>
        <v>1143.118845</v>
      </c>
      <c r="Q105" s="76">
        <f t="shared" si="49"/>
        <v>0</v>
      </c>
      <c r="R105" s="83" t="str">
        <f t="shared" si="50"/>
        <v>A+J=</v>
      </c>
      <c r="S105" s="79">
        <f t="shared" si="51"/>
        <v>43635</v>
      </c>
      <c r="T105" s="84" t="str">
        <f t="shared" si="42"/>
        <v>-</v>
      </c>
      <c r="U105" s="4"/>
      <c r="V105" s="157">
        <v>45047</v>
      </c>
      <c r="W105" s="158" t="s">
        <v>72</v>
      </c>
      <c r="X105" s="8"/>
      <c r="Y105" s="1"/>
      <c r="Z105" s="7"/>
      <c r="AA105" s="7"/>
      <c r="AB105" s="7"/>
      <c r="AC105" s="7"/>
      <c r="AD105" s="3"/>
      <c r="AE105" s="4"/>
      <c r="AF105" s="58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  <c r="BO105" s="3"/>
      <c r="BP105" s="3"/>
      <c r="BQ105" s="3"/>
      <c r="BR105" s="3"/>
      <c r="BS105" s="3"/>
      <c r="BT105" s="3"/>
      <c r="BU105" s="3"/>
      <c r="BV105" s="3"/>
      <c r="BW105" s="3"/>
      <c r="BX105" s="3"/>
      <c r="BY105" s="3"/>
      <c r="BZ105" s="3"/>
      <c r="CA105" s="3"/>
      <c r="CB105" s="3"/>
      <c r="CC105" s="3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  <c r="CS105" s="3"/>
      <c r="CT105" s="3"/>
      <c r="CU105" s="3"/>
      <c r="CV105" s="3"/>
      <c r="CW105" s="3"/>
      <c r="CX105" s="3"/>
      <c r="CY105" s="3"/>
      <c r="CZ105" s="3"/>
      <c r="DA105" s="3"/>
      <c r="DB105" s="3"/>
      <c r="DC105" s="3"/>
      <c r="DD105" s="3"/>
      <c r="DE105" s="3"/>
      <c r="DF105" s="3"/>
      <c r="DG105" s="3"/>
      <c r="DH105" s="3"/>
      <c r="DI105" s="3"/>
      <c r="DJ105" s="3"/>
      <c r="DK105" s="3"/>
      <c r="DL105" s="3"/>
      <c r="DM105" s="3"/>
      <c r="DN105" s="3"/>
      <c r="DO105" s="3"/>
      <c r="DP105" s="3"/>
      <c r="DQ105" s="3"/>
      <c r="DR105" s="3"/>
      <c r="DS105" s="3"/>
      <c r="DT105" s="3"/>
      <c r="DU105" s="3"/>
      <c r="DV105" s="3"/>
      <c r="DW105" s="3"/>
      <c r="DX105" s="3"/>
      <c r="DY105" s="3"/>
      <c r="DZ105" s="3"/>
      <c r="EA105" s="3"/>
      <c r="EB105" s="3"/>
      <c r="EC105" s="3"/>
      <c r="ED105" s="3"/>
      <c r="EE105" s="3"/>
      <c r="EF105" s="3"/>
      <c r="EG105" s="3"/>
      <c r="EH105" s="3"/>
      <c r="EI105" s="3"/>
      <c r="EJ105" s="3"/>
      <c r="EK105" s="3"/>
      <c r="EL105" s="3"/>
      <c r="EM105" s="3"/>
      <c r="EN105" s="3"/>
      <c r="EO105" s="3"/>
      <c r="EP105" s="3"/>
      <c r="EQ105" s="3"/>
      <c r="ER105" s="3"/>
      <c r="ES105" s="3"/>
      <c r="ET105" s="3"/>
      <c r="EU105" s="3"/>
      <c r="EV105" s="3"/>
      <c r="EW105" s="3"/>
      <c r="EX105" s="3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</row>
    <row r="106" spans="1:176" x14ac:dyDescent="0.15">
      <c r="A106" s="74">
        <f t="shared" si="43"/>
        <v>43587</v>
      </c>
      <c r="B106" s="75">
        <f t="shared" ca="1" si="52"/>
        <v>100143.118845</v>
      </c>
      <c r="C106" s="78">
        <f t="shared" si="44"/>
        <v>99000</v>
      </c>
      <c r="D106" s="77">
        <f ca="1">IF(A106&lt;$B$1,VLOOKUP(A106,[1]DI!$A$4:$B$15000,2),0)</f>
        <v>6.4000000000000001E-2</v>
      </c>
      <c r="E106" s="78">
        <f t="shared" ca="1" si="53"/>
        <v>1.0002462000000001</v>
      </c>
      <c r="F106" s="78">
        <f ca="1">(TRUNC(PRODUCT($E$12:$E105),16))</f>
        <v>1.0158796228157401</v>
      </c>
      <c r="G106" s="78">
        <f t="shared" ca="1" si="54"/>
        <v>1.00840489417236</v>
      </c>
      <c r="H106" s="78">
        <f t="shared" ca="1" si="55"/>
        <v>1.00741243</v>
      </c>
      <c r="I106" s="77">
        <f t="shared" si="45"/>
        <v>3.5000000000000003E-2</v>
      </c>
      <c r="J106" s="79">
        <f t="shared" si="46"/>
        <v>43543</v>
      </c>
      <c r="K106" s="80">
        <f t="shared" si="47"/>
        <v>30</v>
      </c>
      <c r="L106" s="81">
        <f t="shared" si="48"/>
        <v>30</v>
      </c>
      <c r="M106" s="82">
        <f t="shared" si="39"/>
        <v>1.004103806</v>
      </c>
      <c r="N106" s="82">
        <f t="shared" ca="1" si="40"/>
        <v>1.0115466550000001</v>
      </c>
      <c r="O106" s="81">
        <f t="shared" si="56"/>
        <v>0</v>
      </c>
      <c r="P106" s="78">
        <f t="shared" ca="1" si="41"/>
        <v>1143.118845</v>
      </c>
      <c r="Q106" s="76">
        <f t="shared" si="49"/>
        <v>0</v>
      </c>
      <c r="R106" s="83" t="str">
        <f t="shared" si="50"/>
        <v>A+J=</v>
      </c>
      <c r="S106" s="79">
        <f t="shared" si="51"/>
        <v>43635</v>
      </c>
      <c r="T106" s="84" t="str">
        <f t="shared" si="42"/>
        <v>-</v>
      </c>
      <c r="U106" s="15"/>
      <c r="V106" s="157">
        <v>45085</v>
      </c>
      <c r="W106" s="158" t="s">
        <v>71</v>
      </c>
      <c r="X106" s="16"/>
      <c r="Y106" s="18"/>
      <c r="Z106" s="63"/>
      <c r="AA106" s="63"/>
      <c r="AB106" s="63"/>
      <c r="AC106" s="63"/>
      <c r="AD106" s="17"/>
      <c r="AE106" s="15"/>
      <c r="AF106" s="62"/>
      <c r="AG106" s="17"/>
      <c r="AH106" s="17"/>
      <c r="AI106" s="17"/>
      <c r="AJ106" s="17"/>
      <c r="AK106" s="17"/>
      <c r="AL106" s="17"/>
      <c r="AM106" s="17"/>
      <c r="AN106" s="17"/>
      <c r="AO106" s="17"/>
      <c r="AP106" s="17"/>
      <c r="AQ106" s="17"/>
      <c r="AR106" s="17"/>
      <c r="AS106" s="17"/>
      <c r="AT106" s="17"/>
      <c r="AU106" s="17"/>
      <c r="AV106" s="17"/>
      <c r="AW106" s="17"/>
      <c r="AX106" s="17"/>
      <c r="AY106" s="17"/>
      <c r="AZ106" s="17"/>
      <c r="BA106" s="17"/>
      <c r="BB106" s="17"/>
      <c r="BC106" s="17"/>
      <c r="BD106" s="17"/>
      <c r="BE106" s="17"/>
      <c r="BF106" s="17"/>
      <c r="BG106" s="17"/>
      <c r="BH106" s="17"/>
      <c r="BI106" s="17"/>
      <c r="BJ106" s="17"/>
      <c r="BK106" s="17"/>
      <c r="BL106" s="17"/>
      <c r="BM106" s="17"/>
      <c r="BN106" s="17"/>
      <c r="BO106" s="17"/>
      <c r="BP106" s="17"/>
      <c r="BQ106" s="17"/>
      <c r="BR106" s="17"/>
      <c r="BS106" s="17"/>
      <c r="BT106" s="17"/>
      <c r="BU106" s="17"/>
      <c r="BV106" s="17"/>
      <c r="BW106" s="17"/>
      <c r="BX106" s="17"/>
      <c r="BY106" s="17"/>
      <c r="BZ106" s="17"/>
      <c r="CA106" s="17"/>
      <c r="CB106" s="17"/>
      <c r="CC106" s="17"/>
      <c r="CD106" s="17"/>
      <c r="CE106" s="17"/>
      <c r="CF106" s="17"/>
      <c r="CG106" s="17"/>
      <c r="CH106" s="17"/>
      <c r="CI106" s="17"/>
      <c r="CJ106" s="17"/>
      <c r="CK106" s="17"/>
      <c r="CL106" s="17"/>
      <c r="CM106" s="17"/>
      <c r="CN106" s="17"/>
      <c r="CO106" s="17"/>
      <c r="CP106" s="17"/>
      <c r="CQ106" s="17"/>
      <c r="CR106" s="17"/>
      <c r="CS106" s="17"/>
      <c r="CT106" s="17"/>
      <c r="CU106" s="17"/>
      <c r="CV106" s="17"/>
      <c r="CW106" s="17"/>
      <c r="CX106" s="17"/>
      <c r="CY106" s="17"/>
      <c r="CZ106" s="17"/>
      <c r="DA106" s="17"/>
      <c r="DB106" s="17"/>
      <c r="DC106" s="17"/>
      <c r="DD106" s="17"/>
      <c r="DE106" s="17"/>
      <c r="DF106" s="17"/>
      <c r="DG106" s="17"/>
      <c r="DH106" s="17"/>
      <c r="DI106" s="17"/>
      <c r="DJ106" s="17"/>
      <c r="DK106" s="17"/>
      <c r="DL106" s="17"/>
      <c r="DM106" s="17"/>
      <c r="DN106" s="17"/>
      <c r="DO106" s="17"/>
      <c r="DP106" s="17"/>
      <c r="DQ106" s="17"/>
      <c r="DR106" s="17"/>
      <c r="DS106" s="17"/>
      <c r="DT106" s="17"/>
      <c r="DU106" s="17"/>
      <c r="DV106" s="17"/>
      <c r="DW106" s="17"/>
      <c r="DX106" s="17"/>
      <c r="DY106" s="17"/>
      <c r="DZ106" s="17"/>
      <c r="EA106" s="17"/>
      <c r="EB106" s="17"/>
      <c r="EC106" s="17"/>
      <c r="ED106" s="17"/>
      <c r="EE106" s="17"/>
      <c r="EF106" s="17"/>
      <c r="EG106" s="17"/>
      <c r="EH106" s="17"/>
      <c r="EI106" s="17"/>
      <c r="EJ106" s="17"/>
      <c r="EK106" s="17"/>
      <c r="EL106" s="17"/>
      <c r="EM106" s="17"/>
      <c r="EN106" s="17"/>
      <c r="EO106" s="17"/>
      <c r="EP106" s="17"/>
      <c r="EQ106" s="17"/>
      <c r="ER106" s="17"/>
      <c r="ES106" s="17"/>
      <c r="ET106" s="17"/>
      <c r="EU106" s="17"/>
      <c r="EV106" s="17"/>
      <c r="EW106" s="17"/>
      <c r="EX106" s="17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</row>
    <row r="107" spans="1:176" x14ac:dyDescent="0.15">
      <c r="A107" s="74">
        <f t="shared" si="43"/>
        <v>43588</v>
      </c>
      <c r="B107" s="75">
        <f t="shared" ca="1" si="52"/>
        <v>100181.448773</v>
      </c>
      <c r="C107" s="78">
        <f t="shared" si="44"/>
        <v>99000</v>
      </c>
      <c r="D107" s="77">
        <f ca="1">IF(A107&lt;$B$1,VLOOKUP(A107,[1]DI!$A$4:$B$15000,2),0)</f>
        <v>6.4000000000000001E-2</v>
      </c>
      <c r="E107" s="78">
        <f t="shared" ca="1" si="53"/>
        <v>1.0002462000000001</v>
      </c>
      <c r="F107" s="78">
        <f ca="1">(TRUNC(PRODUCT($E$12:$E106),16))</f>
        <v>1.0161297323788701</v>
      </c>
      <c r="G107" s="78">
        <f t="shared" ca="1" si="54"/>
        <v>1.00840489417236</v>
      </c>
      <c r="H107" s="78">
        <f t="shared" ca="1" si="55"/>
        <v>1.0076604499999999</v>
      </c>
      <c r="I107" s="77">
        <f t="shared" si="45"/>
        <v>3.5000000000000003E-2</v>
      </c>
      <c r="J107" s="79">
        <f t="shared" si="46"/>
        <v>43543</v>
      </c>
      <c r="K107" s="80">
        <f t="shared" si="47"/>
        <v>31</v>
      </c>
      <c r="L107" s="81">
        <f t="shared" si="48"/>
        <v>31</v>
      </c>
      <c r="M107" s="82">
        <f t="shared" si="39"/>
        <v>1.0042408890000001</v>
      </c>
      <c r="N107" s="82">
        <f t="shared" ca="1" si="40"/>
        <v>1.0119338259999999</v>
      </c>
      <c r="O107" s="81">
        <f t="shared" si="56"/>
        <v>0</v>
      </c>
      <c r="P107" s="78">
        <f t="shared" ca="1" si="41"/>
        <v>1181.4487730000001</v>
      </c>
      <c r="Q107" s="76">
        <f t="shared" si="49"/>
        <v>0</v>
      </c>
      <c r="R107" s="83" t="str">
        <f t="shared" si="50"/>
        <v>A+J=</v>
      </c>
      <c r="S107" s="79">
        <f t="shared" si="51"/>
        <v>43635</v>
      </c>
      <c r="T107" s="84" t="str">
        <f t="shared" si="42"/>
        <v>-</v>
      </c>
      <c r="U107" s="4"/>
      <c r="V107" s="157">
        <v>45176</v>
      </c>
      <c r="W107" s="158" t="s">
        <v>73</v>
      </c>
      <c r="X107" s="8"/>
      <c r="Y107" s="1"/>
      <c r="Z107" s="7"/>
      <c r="AA107" s="7"/>
      <c r="AB107" s="7"/>
      <c r="AC107" s="7"/>
      <c r="AD107" s="3"/>
      <c r="AE107" s="4"/>
      <c r="AF107" s="58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</row>
    <row r="108" spans="1:176" x14ac:dyDescent="0.15">
      <c r="A108" s="74">
        <f t="shared" si="43"/>
        <v>43589</v>
      </c>
      <c r="B108" s="75">
        <f t="shared" ca="1" si="52"/>
        <v>100219.794345</v>
      </c>
      <c r="C108" s="78">
        <f t="shared" si="44"/>
        <v>99000</v>
      </c>
      <c r="D108" s="77">
        <f ca="1">IF(A108&lt;$B$1,VLOOKUP(A108,[1]DI!$A$4:$B$15000,2),0)</f>
        <v>0</v>
      </c>
      <c r="E108" s="78">
        <f t="shared" ca="1" si="53"/>
        <v>1</v>
      </c>
      <c r="F108" s="78">
        <f ca="1">(TRUNC(PRODUCT($E$12:$E107),16))</f>
        <v>1.01637990351898</v>
      </c>
      <c r="G108" s="78">
        <f t="shared" ca="1" si="54"/>
        <v>1.00840489417236</v>
      </c>
      <c r="H108" s="78">
        <f t="shared" ca="1" si="55"/>
        <v>1.0079085400000001</v>
      </c>
      <c r="I108" s="77">
        <f t="shared" si="45"/>
        <v>3.5000000000000003E-2</v>
      </c>
      <c r="J108" s="79">
        <f t="shared" si="46"/>
        <v>43543</v>
      </c>
      <c r="K108" s="80">
        <f t="shared" si="47"/>
        <v>31</v>
      </c>
      <c r="L108" s="81">
        <f t="shared" si="48"/>
        <v>32</v>
      </c>
      <c r="M108" s="82">
        <f t="shared" si="39"/>
        <v>1.0043779909999999</v>
      </c>
      <c r="N108" s="82">
        <f t="shared" ca="1" si="40"/>
        <v>1.012321155</v>
      </c>
      <c r="O108" s="81">
        <f t="shared" si="56"/>
        <v>0</v>
      </c>
      <c r="P108" s="78">
        <f t="shared" ca="1" si="41"/>
        <v>1219.794345</v>
      </c>
      <c r="Q108" s="76">
        <f t="shared" si="49"/>
        <v>0</v>
      </c>
      <c r="R108" s="83" t="str">
        <f t="shared" si="50"/>
        <v>A+J=</v>
      </c>
      <c r="S108" s="79">
        <f t="shared" si="51"/>
        <v>43635</v>
      </c>
      <c r="T108" s="84" t="str">
        <f t="shared" si="42"/>
        <v>-</v>
      </c>
      <c r="U108" s="4"/>
      <c r="V108" s="157">
        <v>45211</v>
      </c>
      <c r="W108" s="159" t="s">
        <v>62</v>
      </c>
      <c r="X108" s="8"/>
      <c r="Y108" s="1"/>
      <c r="Z108" s="7"/>
      <c r="AA108" s="7"/>
      <c r="AB108" s="7"/>
      <c r="AC108" s="7"/>
      <c r="AD108" s="3"/>
      <c r="AE108" s="4"/>
      <c r="AF108" s="58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  <c r="BO108" s="3"/>
      <c r="BP108" s="3"/>
      <c r="BQ108" s="3"/>
      <c r="BR108" s="3"/>
      <c r="BS108" s="3"/>
      <c r="BT108" s="3"/>
      <c r="BU108" s="3"/>
      <c r="BV108" s="3"/>
      <c r="BW108" s="3"/>
      <c r="BX108" s="3"/>
      <c r="BY108" s="3"/>
      <c r="BZ108" s="3"/>
      <c r="CA108" s="3"/>
      <c r="CB108" s="3"/>
      <c r="CC108" s="3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  <c r="CS108" s="3"/>
      <c r="CT108" s="3"/>
      <c r="CU108" s="3"/>
      <c r="CV108" s="3"/>
      <c r="CW108" s="3"/>
      <c r="CX108" s="3"/>
      <c r="CY108" s="3"/>
      <c r="CZ108" s="3"/>
      <c r="DA108" s="3"/>
      <c r="DB108" s="3"/>
      <c r="DC108" s="3"/>
      <c r="DD108" s="3"/>
      <c r="DE108" s="3"/>
      <c r="DF108" s="3"/>
      <c r="DG108" s="3"/>
      <c r="DH108" s="3"/>
      <c r="DI108" s="3"/>
      <c r="DJ108" s="3"/>
      <c r="DK108" s="3"/>
      <c r="DL108" s="3"/>
      <c r="DM108" s="3"/>
      <c r="DN108" s="3"/>
      <c r="DO108" s="3"/>
      <c r="DP108" s="3"/>
      <c r="DQ108" s="3"/>
      <c r="DR108" s="3"/>
      <c r="DS108" s="3"/>
      <c r="DT108" s="3"/>
      <c r="DU108" s="3"/>
      <c r="DV108" s="3"/>
      <c r="DW108" s="3"/>
      <c r="DX108" s="3"/>
      <c r="DY108" s="3"/>
      <c r="DZ108" s="3"/>
      <c r="EA108" s="3"/>
      <c r="EB108" s="3"/>
      <c r="EC108" s="3"/>
      <c r="ED108" s="3"/>
      <c r="EE108" s="3"/>
      <c r="EF108" s="3"/>
      <c r="EG108" s="3"/>
      <c r="EH108" s="3"/>
      <c r="EI108" s="3"/>
      <c r="EJ108" s="3"/>
      <c r="EK108" s="3"/>
      <c r="EL108" s="3"/>
      <c r="EM108" s="3"/>
      <c r="EN108" s="3"/>
      <c r="EO108" s="3"/>
      <c r="EP108" s="3"/>
      <c r="EQ108" s="3"/>
      <c r="ER108" s="3"/>
      <c r="ES108" s="3"/>
      <c r="ET108" s="3"/>
      <c r="EU108" s="3"/>
      <c r="EV108" s="3"/>
      <c r="EW108" s="3"/>
      <c r="EX108" s="3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</row>
    <row r="109" spans="1:176" x14ac:dyDescent="0.15">
      <c r="A109" s="74">
        <f t="shared" si="43"/>
        <v>43590</v>
      </c>
      <c r="B109" s="75">
        <f t="shared" ca="1" si="52"/>
        <v>100219.794345</v>
      </c>
      <c r="C109" s="78">
        <f t="shared" si="44"/>
        <v>99000</v>
      </c>
      <c r="D109" s="77">
        <f ca="1">IF(A109&lt;$B$1,VLOOKUP(A109,[1]DI!$A$4:$B$15000,2),0)</f>
        <v>0</v>
      </c>
      <c r="E109" s="78">
        <f t="shared" ca="1" si="53"/>
        <v>1</v>
      </c>
      <c r="F109" s="78">
        <f ca="1">(TRUNC(PRODUCT($E$12:$E108),16))</f>
        <v>1.01637990351898</v>
      </c>
      <c r="G109" s="78">
        <f t="shared" ca="1" si="54"/>
        <v>1.00840489417236</v>
      </c>
      <c r="H109" s="78">
        <f t="shared" ca="1" si="55"/>
        <v>1.0079085400000001</v>
      </c>
      <c r="I109" s="77">
        <f t="shared" si="45"/>
        <v>3.5000000000000003E-2</v>
      </c>
      <c r="J109" s="79">
        <f t="shared" si="46"/>
        <v>43543</v>
      </c>
      <c r="K109" s="80">
        <f t="shared" si="47"/>
        <v>31</v>
      </c>
      <c r="L109" s="81">
        <f t="shared" si="48"/>
        <v>32</v>
      </c>
      <c r="M109" s="82">
        <f t="shared" si="39"/>
        <v>1.0043779909999999</v>
      </c>
      <c r="N109" s="82">
        <f t="shared" ca="1" si="40"/>
        <v>1.012321155</v>
      </c>
      <c r="O109" s="81">
        <f t="shared" si="56"/>
        <v>0</v>
      </c>
      <c r="P109" s="78">
        <f t="shared" ca="1" si="41"/>
        <v>1219.794345</v>
      </c>
      <c r="Q109" s="76">
        <f t="shared" si="49"/>
        <v>0</v>
      </c>
      <c r="R109" s="83" t="str">
        <f t="shared" si="50"/>
        <v>A+J=</v>
      </c>
      <c r="S109" s="79">
        <f t="shared" si="51"/>
        <v>43635</v>
      </c>
      <c r="T109" s="84" t="str">
        <f t="shared" si="42"/>
        <v>-</v>
      </c>
      <c r="U109" s="4"/>
      <c r="V109" s="157">
        <v>45232</v>
      </c>
      <c r="W109" s="158" t="s">
        <v>66</v>
      </c>
      <c r="X109" s="8"/>
      <c r="Y109" s="1"/>
      <c r="Z109" s="7"/>
      <c r="AA109" s="7"/>
      <c r="AB109" s="7"/>
      <c r="AC109" s="7"/>
      <c r="AD109" s="3"/>
      <c r="AE109" s="4"/>
      <c r="AF109" s="58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  <c r="BO109" s="3"/>
      <c r="BP109" s="3"/>
      <c r="BQ109" s="3"/>
      <c r="BR109" s="3"/>
      <c r="BS109" s="3"/>
      <c r="BT109" s="3"/>
      <c r="BU109" s="3"/>
      <c r="BV109" s="3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  <c r="CS109" s="3"/>
      <c r="CT109" s="3"/>
      <c r="CU109" s="3"/>
      <c r="CV109" s="3"/>
      <c r="CW109" s="3"/>
      <c r="CX109" s="3"/>
      <c r="CY109" s="3"/>
      <c r="CZ109" s="3"/>
      <c r="DA109" s="3"/>
      <c r="DB109" s="3"/>
      <c r="DC109" s="3"/>
      <c r="DD109" s="3"/>
      <c r="DE109" s="3"/>
      <c r="DF109" s="3"/>
      <c r="DG109" s="3"/>
      <c r="DH109" s="3"/>
      <c r="DI109" s="3"/>
      <c r="DJ109" s="3"/>
      <c r="DK109" s="3"/>
      <c r="DL109" s="3"/>
      <c r="DM109" s="3"/>
      <c r="DN109" s="3"/>
      <c r="DO109" s="3"/>
      <c r="DP109" s="3"/>
      <c r="DQ109" s="3"/>
      <c r="DR109" s="3"/>
      <c r="DS109" s="3"/>
      <c r="DT109" s="3"/>
      <c r="DU109" s="3"/>
      <c r="DV109" s="3"/>
      <c r="DW109" s="3"/>
      <c r="DX109" s="3"/>
      <c r="DY109" s="3"/>
      <c r="DZ109" s="3"/>
      <c r="EA109" s="3"/>
      <c r="EB109" s="3"/>
      <c r="EC109" s="3"/>
      <c r="ED109" s="3"/>
      <c r="EE109" s="3"/>
      <c r="EF109" s="3"/>
      <c r="EG109" s="3"/>
      <c r="EH109" s="3"/>
      <c r="EI109" s="3"/>
      <c r="EJ109" s="3"/>
      <c r="EK109" s="3"/>
      <c r="EL109" s="3"/>
      <c r="EM109" s="3"/>
      <c r="EN109" s="3"/>
      <c r="EO109" s="3"/>
      <c r="EP109" s="3"/>
      <c r="EQ109" s="3"/>
      <c r="ER109" s="3"/>
      <c r="ES109" s="3"/>
      <c r="ET109" s="3"/>
      <c r="EU109" s="3"/>
      <c r="EV109" s="3"/>
      <c r="EW109" s="3"/>
      <c r="EX109" s="3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</row>
    <row r="110" spans="1:176" x14ac:dyDescent="0.15">
      <c r="A110" s="74">
        <f t="shared" si="43"/>
        <v>43591</v>
      </c>
      <c r="B110" s="75">
        <f t="shared" ca="1" si="52"/>
        <v>100219.794345</v>
      </c>
      <c r="C110" s="78">
        <f t="shared" si="44"/>
        <v>99000</v>
      </c>
      <c r="D110" s="77">
        <f ca="1">IF(A110&lt;$B$1,VLOOKUP(A110,[1]DI!$A$4:$B$15000,2),0)</f>
        <v>6.4000000000000001E-2</v>
      </c>
      <c r="E110" s="78">
        <f t="shared" ca="1" si="53"/>
        <v>1.0002462000000001</v>
      </c>
      <c r="F110" s="78">
        <f ca="1">(TRUNC(PRODUCT($E$12:$E109),16))</f>
        <v>1.01637990351898</v>
      </c>
      <c r="G110" s="78">
        <f t="shared" ca="1" si="54"/>
        <v>1.00840489417236</v>
      </c>
      <c r="H110" s="78">
        <f t="shared" ca="1" si="55"/>
        <v>1.0079085400000001</v>
      </c>
      <c r="I110" s="77">
        <f t="shared" si="45"/>
        <v>3.5000000000000003E-2</v>
      </c>
      <c r="J110" s="79">
        <f t="shared" si="46"/>
        <v>43543</v>
      </c>
      <c r="K110" s="80">
        <f t="shared" si="47"/>
        <v>32</v>
      </c>
      <c r="L110" s="81">
        <f t="shared" si="48"/>
        <v>32</v>
      </c>
      <c r="M110" s="82">
        <f t="shared" si="39"/>
        <v>1.0043779909999999</v>
      </c>
      <c r="N110" s="82">
        <f t="shared" ca="1" si="40"/>
        <v>1.012321155</v>
      </c>
      <c r="O110" s="81">
        <f t="shared" si="56"/>
        <v>0</v>
      </c>
      <c r="P110" s="78">
        <f t="shared" ca="1" si="41"/>
        <v>1219.794345</v>
      </c>
      <c r="Q110" s="76">
        <f t="shared" si="49"/>
        <v>0</v>
      </c>
      <c r="R110" s="83" t="str">
        <f t="shared" si="50"/>
        <v>A+J=</v>
      </c>
      <c r="S110" s="79">
        <f t="shared" si="51"/>
        <v>43635</v>
      </c>
      <c r="T110" s="84" t="str">
        <f t="shared" si="42"/>
        <v>-</v>
      </c>
      <c r="U110" s="4"/>
      <c r="V110" s="157">
        <v>45245</v>
      </c>
      <c r="W110" s="158" t="s">
        <v>74</v>
      </c>
      <c r="X110" s="8"/>
      <c r="Y110" s="1"/>
      <c r="Z110" s="7"/>
      <c r="AA110" s="7"/>
      <c r="AB110" s="7"/>
      <c r="AC110" s="7"/>
      <c r="AD110" s="3"/>
      <c r="AE110" s="4"/>
      <c r="AF110" s="58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  <c r="BO110" s="3"/>
      <c r="BP110" s="3"/>
      <c r="BQ110" s="3"/>
      <c r="BR110" s="3"/>
      <c r="BS110" s="3"/>
      <c r="BT110" s="3"/>
      <c r="BU110" s="3"/>
      <c r="BV110" s="3"/>
      <c r="BW110" s="3"/>
      <c r="BX110" s="3"/>
      <c r="BY110" s="3"/>
      <c r="BZ110" s="3"/>
      <c r="CA110" s="3"/>
      <c r="CB110" s="3"/>
      <c r="CC110" s="3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  <c r="CS110" s="3"/>
      <c r="CT110" s="3"/>
      <c r="CU110" s="3"/>
      <c r="CV110" s="3"/>
      <c r="CW110" s="3"/>
      <c r="CX110" s="3"/>
      <c r="CY110" s="3"/>
      <c r="CZ110" s="3"/>
      <c r="DA110" s="3"/>
      <c r="DB110" s="3"/>
      <c r="DC110" s="3"/>
      <c r="DD110" s="3"/>
      <c r="DE110" s="3"/>
      <c r="DF110" s="3"/>
      <c r="DG110" s="3"/>
      <c r="DH110" s="3"/>
      <c r="DI110" s="3"/>
      <c r="DJ110" s="3"/>
      <c r="DK110" s="3"/>
      <c r="DL110" s="3"/>
      <c r="DM110" s="3"/>
      <c r="DN110" s="3"/>
      <c r="DO110" s="3"/>
      <c r="DP110" s="3"/>
      <c r="DQ110" s="3"/>
      <c r="DR110" s="3"/>
      <c r="DS110" s="3"/>
      <c r="DT110" s="3"/>
      <c r="DU110" s="3"/>
      <c r="DV110" s="3"/>
      <c r="DW110" s="3"/>
      <c r="DX110" s="3"/>
      <c r="DY110" s="3"/>
      <c r="DZ110" s="3"/>
      <c r="EA110" s="3"/>
      <c r="EB110" s="3"/>
      <c r="EC110" s="3"/>
      <c r="ED110" s="3"/>
      <c r="EE110" s="3"/>
      <c r="EF110" s="3"/>
      <c r="EG110" s="3"/>
      <c r="EH110" s="3"/>
      <c r="EI110" s="3"/>
      <c r="EJ110" s="3"/>
      <c r="EK110" s="3"/>
      <c r="EL110" s="3"/>
      <c r="EM110" s="3"/>
      <c r="EN110" s="3"/>
      <c r="EO110" s="3"/>
      <c r="EP110" s="3"/>
      <c r="EQ110" s="3"/>
      <c r="ER110" s="3"/>
      <c r="ES110" s="3"/>
      <c r="ET110" s="3"/>
      <c r="EU110" s="3"/>
      <c r="EV110" s="3"/>
      <c r="EW110" s="3"/>
      <c r="EX110" s="3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</row>
    <row r="111" spans="1:176" x14ac:dyDescent="0.15">
      <c r="A111" s="74">
        <f t="shared" si="43"/>
        <v>43592</v>
      </c>
      <c r="B111" s="75">
        <f t="shared" ca="1" si="52"/>
        <v>100258.15427100001</v>
      </c>
      <c r="C111" s="78">
        <f t="shared" si="44"/>
        <v>99000</v>
      </c>
      <c r="D111" s="77">
        <f ca="1">IF(A111&lt;$B$1,VLOOKUP(A111,[1]DI!$A$4:$B$15000,2),0)</f>
        <v>6.4000000000000001E-2</v>
      </c>
      <c r="E111" s="78">
        <f t="shared" ca="1" si="53"/>
        <v>1.0002462000000001</v>
      </c>
      <c r="F111" s="78">
        <f ca="1">(TRUNC(PRODUCT($E$12:$E110),16))</f>
        <v>1.01663013625123</v>
      </c>
      <c r="G111" s="78">
        <f t="shared" ca="1" si="54"/>
        <v>1.00840489417236</v>
      </c>
      <c r="H111" s="78">
        <f t="shared" ca="1" si="55"/>
        <v>1.0081566900000001</v>
      </c>
      <c r="I111" s="77">
        <f t="shared" si="45"/>
        <v>3.5000000000000003E-2</v>
      </c>
      <c r="J111" s="79">
        <f t="shared" si="46"/>
        <v>43543</v>
      </c>
      <c r="K111" s="80">
        <f t="shared" si="47"/>
        <v>33</v>
      </c>
      <c r="L111" s="81">
        <f t="shared" si="48"/>
        <v>33</v>
      </c>
      <c r="M111" s="82">
        <f t="shared" si="39"/>
        <v>1.0045151109999999</v>
      </c>
      <c r="N111" s="82">
        <f t="shared" ca="1" si="40"/>
        <v>1.012708629</v>
      </c>
      <c r="O111" s="81">
        <f t="shared" si="56"/>
        <v>0</v>
      </c>
      <c r="P111" s="78">
        <f t="shared" ca="1" si="41"/>
        <v>1258.1542710000001</v>
      </c>
      <c r="Q111" s="76">
        <f t="shared" si="49"/>
        <v>0</v>
      </c>
      <c r="R111" s="83" t="str">
        <f t="shared" si="50"/>
        <v>A+J=</v>
      </c>
      <c r="S111" s="79">
        <f t="shared" si="51"/>
        <v>43635</v>
      </c>
      <c r="T111" s="84" t="str">
        <f t="shared" si="42"/>
        <v>-</v>
      </c>
      <c r="U111" s="4"/>
      <c r="V111" s="157">
        <v>45285</v>
      </c>
      <c r="W111" s="158" t="s">
        <v>68</v>
      </c>
      <c r="X111" s="8"/>
      <c r="Y111" s="1"/>
      <c r="Z111" s="7"/>
      <c r="AA111" s="7"/>
      <c r="AB111" s="7"/>
      <c r="AC111" s="7"/>
      <c r="AD111" s="3"/>
      <c r="AE111" s="4"/>
      <c r="AF111" s="58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  <c r="BO111" s="3"/>
      <c r="BP111" s="3"/>
      <c r="BQ111" s="3"/>
      <c r="BR111" s="3"/>
      <c r="BS111" s="3"/>
      <c r="BT111" s="3"/>
      <c r="BU111" s="3"/>
      <c r="BV111" s="3"/>
      <c r="BW111" s="3"/>
      <c r="BX111" s="3"/>
      <c r="BY111" s="3"/>
      <c r="BZ111" s="3"/>
      <c r="CA111" s="3"/>
      <c r="CB111" s="3"/>
      <c r="CC111" s="3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  <c r="CS111" s="3"/>
      <c r="CT111" s="3"/>
      <c r="CU111" s="3"/>
      <c r="CV111" s="3"/>
      <c r="CW111" s="3"/>
      <c r="CX111" s="3"/>
      <c r="CY111" s="3"/>
      <c r="CZ111" s="3"/>
      <c r="DA111" s="3"/>
      <c r="DB111" s="3"/>
      <c r="DC111" s="3"/>
      <c r="DD111" s="3"/>
      <c r="DE111" s="3"/>
      <c r="DF111" s="3"/>
      <c r="DG111" s="3"/>
      <c r="DH111" s="3"/>
      <c r="DI111" s="3"/>
      <c r="DJ111" s="3"/>
      <c r="DK111" s="3"/>
      <c r="DL111" s="3"/>
      <c r="DM111" s="3"/>
      <c r="DN111" s="3"/>
      <c r="DO111" s="3"/>
      <c r="DP111" s="3"/>
      <c r="DQ111" s="3"/>
      <c r="DR111" s="3"/>
      <c r="DS111" s="3"/>
      <c r="DT111" s="3"/>
      <c r="DU111" s="3"/>
      <c r="DV111" s="3"/>
      <c r="DW111" s="3"/>
      <c r="DX111" s="3"/>
      <c r="DY111" s="3"/>
      <c r="DZ111" s="3"/>
      <c r="EA111" s="3"/>
      <c r="EB111" s="3"/>
      <c r="EC111" s="3"/>
      <c r="ED111" s="3"/>
      <c r="EE111" s="3"/>
      <c r="EF111" s="3"/>
      <c r="EG111" s="3"/>
      <c r="EH111" s="3"/>
      <c r="EI111" s="3"/>
      <c r="EJ111" s="3"/>
      <c r="EK111" s="3"/>
      <c r="EL111" s="3"/>
      <c r="EM111" s="3"/>
      <c r="EN111" s="3"/>
      <c r="EO111" s="3"/>
      <c r="EP111" s="3"/>
      <c r="EQ111" s="3"/>
      <c r="ER111" s="3"/>
      <c r="ES111" s="3"/>
      <c r="ET111" s="3"/>
      <c r="EU111" s="3"/>
      <c r="EV111" s="3"/>
      <c r="EW111" s="3"/>
      <c r="EX111" s="3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</row>
    <row r="112" spans="1:176" x14ac:dyDescent="0.15">
      <c r="A112" s="74">
        <f t="shared" si="43"/>
        <v>43593</v>
      </c>
      <c r="B112" s="75">
        <f t="shared" ca="1" si="52"/>
        <v>100296.528056</v>
      </c>
      <c r="C112" s="78">
        <f t="shared" si="44"/>
        <v>99000</v>
      </c>
      <c r="D112" s="77">
        <f ca="1">IF(A112&lt;$B$1,VLOOKUP(A112,[1]DI!$A$4:$B$15000,2),0)</f>
        <v>6.4000000000000001E-2</v>
      </c>
      <c r="E112" s="78">
        <f t="shared" ca="1" si="53"/>
        <v>1.0002462000000001</v>
      </c>
      <c r="F112" s="78">
        <f ca="1">(TRUNC(PRODUCT($E$12:$E111),16))</f>
        <v>1.0168804305907799</v>
      </c>
      <c r="G112" s="78">
        <f t="shared" ca="1" si="54"/>
        <v>1.00840489417236</v>
      </c>
      <c r="H112" s="78">
        <f t="shared" ca="1" si="55"/>
        <v>1.00840489</v>
      </c>
      <c r="I112" s="77">
        <f t="shared" si="45"/>
        <v>3.5000000000000003E-2</v>
      </c>
      <c r="J112" s="79">
        <f t="shared" si="46"/>
        <v>43543</v>
      </c>
      <c r="K112" s="80">
        <f t="shared" si="47"/>
        <v>34</v>
      </c>
      <c r="L112" s="81">
        <f t="shared" si="48"/>
        <v>34</v>
      </c>
      <c r="M112" s="82">
        <f t="shared" si="39"/>
        <v>1.004652251</v>
      </c>
      <c r="N112" s="82">
        <f t="shared" ca="1" si="40"/>
        <v>1.0130962429999999</v>
      </c>
      <c r="O112" s="81">
        <f t="shared" si="56"/>
        <v>0</v>
      </c>
      <c r="P112" s="78">
        <f t="shared" ca="1" si="41"/>
        <v>1296.5280560000001</v>
      </c>
      <c r="Q112" s="76">
        <f t="shared" si="49"/>
        <v>0</v>
      </c>
      <c r="R112" s="83" t="str">
        <f t="shared" si="50"/>
        <v>A+J=</v>
      </c>
      <c r="S112" s="79">
        <f t="shared" si="51"/>
        <v>43635</v>
      </c>
      <c r="T112" s="84" t="str">
        <f t="shared" si="42"/>
        <v>-</v>
      </c>
      <c r="U112" s="4"/>
      <c r="V112" s="157">
        <v>45292</v>
      </c>
      <c r="W112" s="158" t="s">
        <v>69</v>
      </c>
      <c r="X112" s="8"/>
      <c r="Y112" s="1"/>
      <c r="Z112" s="7"/>
      <c r="AA112" s="7"/>
      <c r="AB112" s="7"/>
      <c r="AC112" s="7"/>
      <c r="AD112" s="3"/>
      <c r="AE112" s="4"/>
      <c r="AF112" s="58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  <c r="CS112" s="3"/>
      <c r="CT112" s="3"/>
      <c r="CU112" s="3"/>
      <c r="CV112" s="3"/>
      <c r="CW112" s="3"/>
      <c r="CX112" s="3"/>
      <c r="CY112" s="3"/>
      <c r="CZ112" s="3"/>
      <c r="DA112" s="3"/>
      <c r="DB112" s="3"/>
      <c r="DC112" s="3"/>
      <c r="DD112" s="3"/>
      <c r="DE112" s="3"/>
      <c r="DF112" s="3"/>
      <c r="DG112" s="3"/>
      <c r="DH112" s="3"/>
      <c r="DI112" s="3"/>
      <c r="DJ112" s="3"/>
      <c r="DK112" s="3"/>
      <c r="DL112" s="3"/>
      <c r="DM112" s="3"/>
      <c r="DN112" s="3"/>
      <c r="DO112" s="3"/>
      <c r="DP112" s="3"/>
      <c r="DQ112" s="3"/>
      <c r="DR112" s="3"/>
      <c r="DS112" s="3"/>
      <c r="DT112" s="3"/>
      <c r="DU112" s="3"/>
      <c r="DV112" s="3"/>
      <c r="DW112" s="3"/>
      <c r="DX112" s="3"/>
      <c r="DY112" s="3"/>
      <c r="DZ112" s="3"/>
      <c r="EA112" s="3"/>
      <c r="EB112" s="3"/>
      <c r="EC112" s="3"/>
      <c r="ED112" s="3"/>
      <c r="EE112" s="3"/>
      <c r="EF112" s="3"/>
      <c r="EG112" s="3"/>
      <c r="EH112" s="3"/>
      <c r="EI112" s="3"/>
      <c r="EJ112" s="3"/>
      <c r="EK112" s="3"/>
      <c r="EL112" s="3"/>
      <c r="EM112" s="3"/>
      <c r="EN112" s="3"/>
      <c r="EO112" s="3"/>
      <c r="EP112" s="3"/>
      <c r="EQ112" s="3"/>
      <c r="ER112" s="3"/>
      <c r="ES112" s="3"/>
      <c r="ET112" s="3"/>
      <c r="EU112" s="3"/>
      <c r="EV112" s="3"/>
      <c r="EW112" s="3"/>
      <c r="EX112" s="3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</row>
    <row r="113" spans="1:173" x14ac:dyDescent="0.15">
      <c r="A113" s="74">
        <f t="shared" si="43"/>
        <v>43594</v>
      </c>
      <c r="B113" s="75">
        <f t="shared" ca="1" si="52"/>
        <v>100334.917287</v>
      </c>
      <c r="C113" s="78">
        <f t="shared" si="44"/>
        <v>99000</v>
      </c>
      <c r="D113" s="77">
        <f ca="1">IF(A113&lt;$B$1,VLOOKUP(A113,[1]DI!$A$4:$B$15000,2),0)</f>
        <v>6.4000000000000001E-2</v>
      </c>
      <c r="E113" s="78">
        <f t="shared" ca="1" si="53"/>
        <v>1.0002462000000001</v>
      </c>
      <c r="F113" s="78">
        <f ca="1">(TRUNC(PRODUCT($E$12:$E112),16))</f>
        <v>1.0171307865527901</v>
      </c>
      <c r="G113" s="78">
        <f t="shared" ca="1" si="54"/>
        <v>1.00840489417236</v>
      </c>
      <c r="H113" s="78">
        <f t="shared" ca="1" si="55"/>
        <v>1.0086531599999999</v>
      </c>
      <c r="I113" s="77">
        <f t="shared" si="45"/>
        <v>3.5000000000000003E-2</v>
      </c>
      <c r="J113" s="79">
        <f t="shared" si="46"/>
        <v>43543</v>
      </c>
      <c r="K113" s="80">
        <f t="shared" si="47"/>
        <v>35</v>
      </c>
      <c r="L113" s="81">
        <f t="shared" si="48"/>
        <v>35</v>
      </c>
      <c r="M113" s="82">
        <f t="shared" si="39"/>
        <v>1.004789409</v>
      </c>
      <c r="N113" s="82">
        <f t="shared" ca="1" si="40"/>
        <v>1.013484013</v>
      </c>
      <c r="O113" s="81">
        <f t="shared" si="56"/>
        <v>0</v>
      </c>
      <c r="P113" s="78">
        <f t="shared" ca="1" si="41"/>
        <v>1334.917287</v>
      </c>
      <c r="Q113" s="76">
        <f t="shared" si="49"/>
        <v>0</v>
      </c>
      <c r="R113" s="83" t="str">
        <f t="shared" si="50"/>
        <v>A+J=</v>
      </c>
      <c r="S113" s="79">
        <f t="shared" si="51"/>
        <v>43635</v>
      </c>
      <c r="T113" s="84" t="str">
        <f t="shared" si="42"/>
        <v>-</v>
      </c>
      <c r="U113" s="4"/>
      <c r="V113" s="157">
        <v>45334</v>
      </c>
      <c r="W113" s="158" t="s">
        <v>60</v>
      </c>
      <c r="X113" s="8"/>
      <c r="Y113" s="1"/>
      <c r="Z113" s="7"/>
      <c r="AA113" s="7"/>
      <c r="AB113" s="7"/>
      <c r="AC113" s="7"/>
      <c r="AD113" s="3"/>
      <c r="AE113" s="4"/>
      <c r="AF113" s="58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  <c r="BO113" s="3"/>
      <c r="BP113" s="3"/>
      <c r="BQ113" s="3"/>
      <c r="BR113" s="3"/>
      <c r="BS113" s="3"/>
      <c r="BT113" s="3"/>
      <c r="BU113" s="3"/>
      <c r="BV113" s="3"/>
      <c r="BW113" s="3"/>
      <c r="BX113" s="3"/>
      <c r="BY113" s="3"/>
      <c r="BZ113" s="3"/>
      <c r="CA113" s="3"/>
      <c r="CB113" s="3"/>
      <c r="CC113" s="3"/>
      <c r="CD113" s="3"/>
      <c r="CE113" s="3"/>
      <c r="CF113" s="3"/>
      <c r="CG113" s="3"/>
      <c r="CH113" s="3"/>
      <c r="CI113" s="3"/>
      <c r="CJ113" s="3"/>
      <c r="CK113" s="3"/>
      <c r="CL113" s="3"/>
      <c r="CM113" s="3"/>
      <c r="CN113" s="3"/>
      <c r="CO113" s="3"/>
      <c r="CP113" s="3"/>
      <c r="CQ113" s="3"/>
      <c r="CR113" s="3"/>
      <c r="CS113" s="3"/>
      <c r="CT113" s="3"/>
      <c r="CU113" s="3"/>
      <c r="CV113" s="3"/>
      <c r="CW113" s="3"/>
      <c r="CX113" s="3"/>
      <c r="CY113" s="3"/>
      <c r="CZ113" s="3"/>
      <c r="DA113" s="3"/>
      <c r="DB113" s="3"/>
      <c r="DC113" s="3"/>
      <c r="DD113" s="3"/>
      <c r="DE113" s="3"/>
      <c r="DF113" s="3"/>
      <c r="DG113" s="3"/>
      <c r="DH113" s="3"/>
      <c r="DI113" s="3"/>
      <c r="DJ113" s="3"/>
      <c r="DK113" s="3"/>
      <c r="DL113" s="3"/>
      <c r="DM113" s="3"/>
      <c r="DN113" s="3"/>
      <c r="DO113" s="3"/>
      <c r="DP113" s="3"/>
      <c r="DQ113" s="3"/>
      <c r="DR113" s="3"/>
      <c r="DS113" s="3"/>
      <c r="DT113" s="3"/>
      <c r="DU113" s="3"/>
      <c r="DV113" s="3"/>
      <c r="DW113" s="3"/>
      <c r="DX113" s="3"/>
      <c r="DY113" s="3"/>
      <c r="DZ113" s="3"/>
      <c r="EA113" s="3"/>
      <c r="EB113" s="3"/>
      <c r="EC113" s="3"/>
      <c r="ED113" s="3"/>
      <c r="EE113" s="3"/>
      <c r="EF113" s="3"/>
      <c r="EG113" s="3"/>
      <c r="EH113" s="3"/>
      <c r="EI113" s="3"/>
      <c r="EJ113" s="3"/>
      <c r="EK113" s="3"/>
      <c r="EL113" s="3"/>
      <c r="EM113" s="3"/>
      <c r="EN113" s="3"/>
      <c r="EO113" s="3"/>
      <c r="EP113" s="3"/>
      <c r="EQ113" s="3"/>
      <c r="ER113" s="3"/>
      <c r="ES113" s="3"/>
      <c r="ET113" s="3"/>
      <c r="EU113" s="3"/>
      <c r="EV113" s="3"/>
      <c r="EW113" s="3"/>
      <c r="EX113" s="3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</row>
    <row r="114" spans="1:173" x14ac:dyDescent="0.15">
      <c r="A114" s="74">
        <f t="shared" si="43"/>
        <v>43595</v>
      </c>
      <c r="B114" s="75">
        <f t="shared" ca="1" si="52"/>
        <v>100373.32097099999</v>
      </c>
      <c r="C114" s="78">
        <f t="shared" si="44"/>
        <v>99000</v>
      </c>
      <c r="D114" s="77">
        <f ca="1">IF(A114&lt;$B$1,VLOOKUP(A114,[1]DI!$A$4:$B$15000,2),0)</f>
        <v>6.4000000000000001E-2</v>
      </c>
      <c r="E114" s="78">
        <f t="shared" ca="1" si="53"/>
        <v>1.0002462000000001</v>
      </c>
      <c r="F114" s="78">
        <f ca="1">(TRUNC(PRODUCT($E$12:$E113),16))</f>
        <v>1.0173812041524399</v>
      </c>
      <c r="G114" s="78">
        <f t="shared" ca="1" si="54"/>
        <v>1.00840489417236</v>
      </c>
      <c r="H114" s="78">
        <f t="shared" ca="1" si="55"/>
        <v>1.00890149</v>
      </c>
      <c r="I114" s="77">
        <f t="shared" si="45"/>
        <v>3.5000000000000003E-2</v>
      </c>
      <c r="J114" s="79">
        <f t="shared" si="46"/>
        <v>43543</v>
      </c>
      <c r="K114" s="80">
        <f t="shared" si="47"/>
        <v>36</v>
      </c>
      <c r="L114" s="81">
        <f t="shared" si="48"/>
        <v>36</v>
      </c>
      <c r="M114" s="82">
        <f t="shared" si="39"/>
        <v>1.004926585</v>
      </c>
      <c r="N114" s="82">
        <f t="shared" ca="1" si="40"/>
        <v>1.013871929</v>
      </c>
      <c r="O114" s="81">
        <f t="shared" si="56"/>
        <v>0</v>
      </c>
      <c r="P114" s="78">
        <f t="shared" ca="1" si="41"/>
        <v>1373.3209710000001</v>
      </c>
      <c r="Q114" s="76">
        <f t="shared" si="49"/>
        <v>0</v>
      </c>
      <c r="R114" s="83" t="str">
        <f t="shared" si="50"/>
        <v>A+J=</v>
      </c>
      <c r="S114" s="79">
        <f t="shared" si="51"/>
        <v>43635</v>
      </c>
      <c r="T114" s="84" t="str">
        <f t="shared" si="42"/>
        <v>-</v>
      </c>
      <c r="U114" s="4"/>
      <c r="V114" s="157">
        <v>45335</v>
      </c>
      <c r="W114" s="158" t="s">
        <v>60</v>
      </c>
      <c r="X114" s="8"/>
      <c r="Y114" s="1"/>
      <c r="Z114" s="7"/>
      <c r="AA114" s="7"/>
      <c r="AB114" s="7"/>
      <c r="AC114" s="7"/>
      <c r="AD114" s="3"/>
      <c r="AE114" s="4"/>
      <c r="AF114" s="58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  <c r="BO114" s="3"/>
      <c r="BP114" s="3"/>
      <c r="BQ114" s="3"/>
      <c r="BR114" s="3"/>
      <c r="BS114" s="3"/>
      <c r="BT114" s="3"/>
      <c r="BU114" s="3"/>
      <c r="BV114" s="3"/>
      <c r="BW114" s="3"/>
      <c r="BX114" s="3"/>
      <c r="BY114" s="3"/>
      <c r="BZ114" s="3"/>
      <c r="CA114" s="3"/>
      <c r="CB114" s="3"/>
      <c r="CC114" s="3"/>
      <c r="CD114" s="3"/>
      <c r="CE114" s="3"/>
      <c r="CF114" s="3"/>
      <c r="CG114" s="3"/>
      <c r="CH114" s="3"/>
      <c r="CI114" s="3"/>
      <c r="CJ114" s="3"/>
      <c r="CK114" s="3"/>
      <c r="CL114" s="3"/>
      <c r="CM114" s="3"/>
      <c r="CN114" s="3"/>
      <c r="CO114" s="3"/>
      <c r="CP114" s="3"/>
      <c r="CQ114" s="3"/>
      <c r="CR114" s="3"/>
      <c r="CS114" s="3"/>
      <c r="CT114" s="3"/>
      <c r="CU114" s="3"/>
      <c r="CV114" s="3"/>
      <c r="CW114" s="3"/>
      <c r="CX114" s="3"/>
      <c r="CY114" s="3"/>
      <c r="CZ114" s="3"/>
      <c r="DA114" s="3"/>
      <c r="DB114" s="3"/>
      <c r="DC114" s="3"/>
      <c r="DD114" s="3"/>
      <c r="DE114" s="3"/>
      <c r="DF114" s="3"/>
      <c r="DG114" s="3"/>
      <c r="DH114" s="3"/>
      <c r="DI114" s="3"/>
      <c r="DJ114" s="3"/>
      <c r="DK114" s="3"/>
      <c r="DL114" s="3"/>
      <c r="DM114" s="3"/>
      <c r="DN114" s="3"/>
      <c r="DO114" s="3"/>
      <c r="DP114" s="3"/>
      <c r="DQ114" s="3"/>
      <c r="DR114" s="3"/>
      <c r="DS114" s="3"/>
      <c r="DT114" s="3"/>
      <c r="DU114" s="3"/>
      <c r="DV114" s="3"/>
      <c r="DW114" s="3"/>
      <c r="DX114" s="3"/>
      <c r="DY114" s="3"/>
      <c r="DZ114" s="3"/>
      <c r="EA114" s="3"/>
      <c r="EB114" s="3"/>
      <c r="EC114" s="3"/>
      <c r="ED114" s="3"/>
      <c r="EE114" s="3"/>
      <c r="EF114" s="3"/>
      <c r="EG114" s="3"/>
      <c r="EH114" s="3"/>
      <c r="EI114" s="3"/>
      <c r="EJ114" s="3"/>
      <c r="EK114" s="3"/>
      <c r="EL114" s="3"/>
      <c r="EM114" s="3"/>
      <c r="EN114" s="3"/>
      <c r="EO114" s="3"/>
      <c r="EP114" s="3"/>
      <c r="EQ114" s="3"/>
      <c r="ER114" s="3"/>
      <c r="ES114" s="3"/>
      <c r="ET114" s="3"/>
      <c r="EU114" s="3"/>
      <c r="EV114" s="3"/>
      <c r="EW114" s="3"/>
      <c r="EX114" s="3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</row>
    <row r="115" spans="1:173" x14ac:dyDescent="0.15">
      <c r="A115" s="74">
        <f t="shared" si="43"/>
        <v>43596</v>
      </c>
      <c r="B115" s="75">
        <f t="shared" ca="1" si="52"/>
        <v>100411.74039599999</v>
      </c>
      <c r="C115" s="78">
        <f t="shared" si="44"/>
        <v>99000</v>
      </c>
      <c r="D115" s="77">
        <f ca="1">IF(A115&lt;$B$1,VLOOKUP(A115,[1]DI!$A$4:$B$15000,2),0)</f>
        <v>0</v>
      </c>
      <c r="E115" s="78">
        <f t="shared" ca="1" si="53"/>
        <v>1</v>
      </c>
      <c r="F115" s="78">
        <f ca="1">(TRUNC(PRODUCT($E$12:$E114),16))</f>
        <v>1.0176316834049</v>
      </c>
      <c r="G115" s="78">
        <f t="shared" ca="1" si="54"/>
        <v>1.00840489417236</v>
      </c>
      <c r="H115" s="78">
        <f t="shared" ca="1" si="55"/>
        <v>1.00914989</v>
      </c>
      <c r="I115" s="77">
        <f t="shared" si="45"/>
        <v>3.5000000000000003E-2</v>
      </c>
      <c r="J115" s="79">
        <f t="shared" si="46"/>
        <v>43543</v>
      </c>
      <c r="K115" s="80">
        <f t="shared" si="47"/>
        <v>36</v>
      </c>
      <c r="L115" s="81">
        <f t="shared" si="48"/>
        <v>37</v>
      </c>
      <c r="M115" s="82">
        <f t="shared" si="39"/>
        <v>1.005063781</v>
      </c>
      <c r="N115" s="82">
        <f t="shared" ca="1" si="40"/>
        <v>1.014260004</v>
      </c>
      <c r="O115" s="81">
        <f t="shared" si="56"/>
        <v>0</v>
      </c>
      <c r="P115" s="78">
        <f t="shared" ca="1" si="41"/>
        <v>1411.7403959999999</v>
      </c>
      <c r="Q115" s="76">
        <f t="shared" si="49"/>
        <v>0</v>
      </c>
      <c r="R115" s="83" t="str">
        <f t="shared" si="50"/>
        <v>A+J=</v>
      </c>
      <c r="S115" s="79">
        <f t="shared" si="51"/>
        <v>43635</v>
      </c>
      <c r="T115" s="84" t="str">
        <f t="shared" si="42"/>
        <v>-</v>
      </c>
      <c r="U115" s="4"/>
      <c r="V115" s="157">
        <v>45380</v>
      </c>
      <c r="W115" s="158" t="s">
        <v>70</v>
      </c>
      <c r="X115" s="8"/>
      <c r="Y115" s="1"/>
      <c r="Z115" s="7"/>
      <c r="AA115" s="7"/>
      <c r="AB115" s="7"/>
      <c r="AC115" s="7"/>
      <c r="AD115" s="3"/>
      <c r="AE115" s="4"/>
      <c r="AF115" s="58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  <c r="BO115" s="3"/>
      <c r="BP115" s="3"/>
      <c r="BQ115" s="3"/>
      <c r="BR115" s="3"/>
      <c r="BS115" s="3"/>
      <c r="BT115" s="3"/>
      <c r="BU115" s="3"/>
      <c r="BV115" s="3"/>
      <c r="BW115" s="3"/>
      <c r="BX115" s="3"/>
      <c r="BY115" s="3"/>
      <c r="BZ115" s="3"/>
      <c r="CA115" s="3"/>
      <c r="CB115" s="3"/>
      <c r="CC115" s="3"/>
      <c r="CD115" s="3"/>
      <c r="CE115" s="3"/>
      <c r="CF115" s="3"/>
      <c r="CG115" s="3"/>
      <c r="CH115" s="3"/>
      <c r="CI115" s="3"/>
      <c r="CJ115" s="3"/>
      <c r="CK115" s="3"/>
      <c r="CL115" s="3"/>
      <c r="CM115" s="3"/>
      <c r="CN115" s="3"/>
      <c r="CO115" s="3"/>
      <c r="CP115" s="3"/>
      <c r="CQ115" s="3"/>
      <c r="CR115" s="3"/>
      <c r="CS115" s="3"/>
      <c r="CT115" s="3"/>
      <c r="CU115" s="3"/>
      <c r="CV115" s="3"/>
      <c r="CW115" s="3"/>
      <c r="CX115" s="3"/>
      <c r="CY115" s="3"/>
      <c r="CZ115" s="3"/>
      <c r="DA115" s="3"/>
      <c r="DB115" s="3"/>
      <c r="DC115" s="3"/>
      <c r="DD115" s="3"/>
      <c r="DE115" s="3"/>
      <c r="DF115" s="3"/>
      <c r="DG115" s="3"/>
      <c r="DH115" s="3"/>
      <c r="DI115" s="3"/>
      <c r="DJ115" s="3"/>
      <c r="DK115" s="3"/>
      <c r="DL115" s="3"/>
      <c r="DM115" s="3"/>
      <c r="DN115" s="3"/>
      <c r="DO115" s="3"/>
      <c r="DP115" s="3"/>
      <c r="DQ115" s="3"/>
      <c r="DR115" s="3"/>
      <c r="DS115" s="3"/>
      <c r="DT115" s="3"/>
      <c r="DU115" s="3"/>
      <c r="DV115" s="3"/>
      <c r="DW115" s="3"/>
      <c r="DX115" s="3"/>
      <c r="DY115" s="3"/>
      <c r="DZ115" s="3"/>
      <c r="EA115" s="3"/>
      <c r="EB115" s="3"/>
      <c r="EC115" s="3"/>
      <c r="ED115" s="3"/>
      <c r="EE115" s="3"/>
      <c r="EF115" s="3"/>
      <c r="EG115" s="3"/>
      <c r="EH115" s="3"/>
      <c r="EI115" s="3"/>
      <c r="EJ115" s="3"/>
      <c r="EK115" s="3"/>
      <c r="EL115" s="3"/>
      <c r="EM115" s="3"/>
      <c r="EN115" s="3"/>
      <c r="EO115" s="3"/>
      <c r="EP115" s="3"/>
      <c r="EQ115" s="3"/>
      <c r="ER115" s="3"/>
      <c r="ES115" s="3"/>
      <c r="ET115" s="3"/>
      <c r="EU115" s="3"/>
      <c r="EV115" s="3"/>
      <c r="EW115" s="3"/>
      <c r="EX115" s="3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</row>
    <row r="116" spans="1:173" x14ac:dyDescent="0.15">
      <c r="A116" s="74">
        <f t="shared" si="43"/>
        <v>43597</v>
      </c>
      <c r="B116" s="75">
        <f t="shared" ca="1" si="52"/>
        <v>100411.74039599999</v>
      </c>
      <c r="C116" s="78">
        <f t="shared" si="44"/>
        <v>99000</v>
      </c>
      <c r="D116" s="77">
        <f ca="1">IF(A116&lt;$B$1,VLOOKUP(A116,[1]DI!$A$4:$B$15000,2),0)</f>
        <v>0</v>
      </c>
      <c r="E116" s="78">
        <f t="shared" ca="1" si="53"/>
        <v>1</v>
      </c>
      <c r="F116" s="78">
        <f ca="1">(TRUNC(PRODUCT($E$12:$E115),16))</f>
        <v>1.0176316834049</v>
      </c>
      <c r="G116" s="78">
        <f t="shared" ca="1" si="54"/>
        <v>1.00840489417236</v>
      </c>
      <c r="H116" s="78">
        <f t="shared" ca="1" si="55"/>
        <v>1.00914989</v>
      </c>
      <c r="I116" s="77">
        <f t="shared" si="45"/>
        <v>3.5000000000000003E-2</v>
      </c>
      <c r="J116" s="79">
        <f t="shared" si="46"/>
        <v>43543</v>
      </c>
      <c r="K116" s="80">
        <f t="shared" si="47"/>
        <v>36</v>
      </c>
      <c r="L116" s="81">
        <f t="shared" si="48"/>
        <v>37</v>
      </c>
      <c r="M116" s="82">
        <f t="shared" si="39"/>
        <v>1.005063781</v>
      </c>
      <c r="N116" s="82">
        <f t="shared" ca="1" si="40"/>
        <v>1.014260004</v>
      </c>
      <c r="O116" s="81">
        <f t="shared" si="56"/>
        <v>0</v>
      </c>
      <c r="P116" s="78">
        <f t="shared" ca="1" si="41"/>
        <v>1411.7403959999999</v>
      </c>
      <c r="Q116" s="76">
        <f t="shared" si="49"/>
        <v>0</v>
      </c>
      <c r="R116" s="83" t="str">
        <f t="shared" si="50"/>
        <v>A+J=</v>
      </c>
      <c r="S116" s="79">
        <f t="shared" si="51"/>
        <v>43635</v>
      </c>
      <c r="T116" s="84" t="str">
        <f t="shared" si="42"/>
        <v>-</v>
      </c>
      <c r="U116" s="4"/>
      <c r="V116" s="157">
        <v>45413</v>
      </c>
      <c r="W116" s="158" t="s">
        <v>72</v>
      </c>
      <c r="X116" s="8"/>
      <c r="Y116" s="1"/>
      <c r="Z116" s="7"/>
      <c r="AA116" s="7"/>
      <c r="AB116" s="7"/>
      <c r="AC116" s="7"/>
      <c r="AD116" s="3"/>
      <c r="AE116" s="4"/>
      <c r="AF116" s="58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  <c r="BO116" s="3"/>
      <c r="BP116" s="3"/>
      <c r="BQ116" s="3"/>
      <c r="BR116" s="3"/>
      <c r="BS116" s="3"/>
      <c r="BT116" s="3"/>
      <c r="BU116" s="3"/>
      <c r="BV116" s="3"/>
      <c r="BW116" s="3"/>
      <c r="BX116" s="3"/>
      <c r="BY116" s="3"/>
      <c r="BZ116" s="3"/>
      <c r="CA116" s="3"/>
      <c r="CB116" s="3"/>
      <c r="CC116" s="3"/>
      <c r="CD116" s="3"/>
      <c r="CE116" s="3"/>
      <c r="CF116" s="3"/>
      <c r="CG116" s="3"/>
      <c r="CH116" s="3"/>
      <c r="CI116" s="3"/>
      <c r="CJ116" s="3"/>
      <c r="CK116" s="3"/>
      <c r="CL116" s="3"/>
      <c r="CM116" s="3"/>
      <c r="CN116" s="3"/>
      <c r="CO116" s="3"/>
      <c r="CP116" s="3"/>
      <c r="CQ116" s="3"/>
      <c r="CR116" s="3"/>
      <c r="CS116" s="3"/>
      <c r="CT116" s="3"/>
      <c r="CU116" s="3"/>
      <c r="CV116" s="3"/>
      <c r="CW116" s="3"/>
      <c r="CX116" s="3"/>
      <c r="CY116" s="3"/>
      <c r="CZ116" s="3"/>
      <c r="DA116" s="3"/>
      <c r="DB116" s="3"/>
      <c r="DC116" s="3"/>
      <c r="DD116" s="3"/>
      <c r="DE116" s="3"/>
      <c r="DF116" s="3"/>
      <c r="DG116" s="3"/>
      <c r="DH116" s="3"/>
      <c r="DI116" s="3"/>
      <c r="DJ116" s="3"/>
      <c r="DK116" s="3"/>
      <c r="DL116" s="3"/>
      <c r="DM116" s="3"/>
      <c r="DN116" s="3"/>
      <c r="DO116" s="3"/>
      <c r="DP116" s="3"/>
      <c r="DQ116" s="3"/>
      <c r="DR116" s="3"/>
      <c r="DS116" s="3"/>
      <c r="DT116" s="3"/>
      <c r="DU116" s="3"/>
      <c r="DV116" s="3"/>
      <c r="DW116" s="3"/>
      <c r="DX116" s="3"/>
      <c r="DY116" s="3"/>
      <c r="DZ116" s="3"/>
      <c r="EA116" s="3"/>
      <c r="EB116" s="3"/>
      <c r="EC116" s="3"/>
      <c r="ED116" s="3"/>
      <c r="EE116" s="3"/>
      <c r="EF116" s="3"/>
      <c r="EG116" s="3"/>
      <c r="EH116" s="3"/>
      <c r="EI116" s="3"/>
      <c r="EJ116" s="3"/>
      <c r="EK116" s="3"/>
      <c r="EL116" s="3"/>
      <c r="EM116" s="3"/>
      <c r="EN116" s="3"/>
      <c r="EO116" s="3"/>
      <c r="EP116" s="3"/>
      <c r="EQ116" s="3"/>
      <c r="ER116" s="3"/>
      <c r="ES116" s="3"/>
      <c r="ET116" s="3"/>
      <c r="EU116" s="3"/>
      <c r="EV116" s="3"/>
      <c r="EW116" s="3"/>
      <c r="EX116" s="3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</row>
    <row r="117" spans="1:173" x14ac:dyDescent="0.15">
      <c r="A117" s="74">
        <f t="shared" si="43"/>
        <v>43598</v>
      </c>
      <c r="B117" s="75">
        <f t="shared" ca="1" si="52"/>
        <v>100411.74039599999</v>
      </c>
      <c r="C117" s="78">
        <f t="shared" si="44"/>
        <v>99000</v>
      </c>
      <c r="D117" s="77">
        <f ca="1">IF(A117&lt;$B$1,VLOOKUP(A117,[1]DI!$A$4:$B$15000,2),0)</f>
        <v>6.4000000000000001E-2</v>
      </c>
      <c r="E117" s="78">
        <f t="shared" ca="1" si="53"/>
        <v>1.0002462000000001</v>
      </c>
      <c r="F117" s="78">
        <f ca="1">(TRUNC(PRODUCT($E$12:$E116),16))</f>
        <v>1.0176316834049</v>
      </c>
      <c r="G117" s="78">
        <f t="shared" ca="1" si="54"/>
        <v>1.00840489417236</v>
      </c>
      <c r="H117" s="78">
        <f t="shared" ca="1" si="55"/>
        <v>1.00914989</v>
      </c>
      <c r="I117" s="77">
        <f t="shared" si="45"/>
        <v>3.5000000000000003E-2</v>
      </c>
      <c r="J117" s="79">
        <f t="shared" si="46"/>
        <v>43543</v>
      </c>
      <c r="K117" s="80">
        <f t="shared" si="47"/>
        <v>37</v>
      </c>
      <c r="L117" s="81">
        <f t="shared" si="48"/>
        <v>37</v>
      </c>
      <c r="M117" s="82">
        <f t="shared" si="39"/>
        <v>1.005063781</v>
      </c>
      <c r="N117" s="82">
        <f t="shared" ca="1" si="40"/>
        <v>1.014260004</v>
      </c>
      <c r="O117" s="81">
        <f t="shared" si="56"/>
        <v>0</v>
      </c>
      <c r="P117" s="78">
        <f t="shared" ca="1" si="41"/>
        <v>1411.7403959999999</v>
      </c>
      <c r="Q117" s="76">
        <f t="shared" si="49"/>
        <v>0</v>
      </c>
      <c r="R117" s="83" t="str">
        <f t="shared" si="50"/>
        <v>A+J=</v>
      </c>
      <c r="S117" s="79">
        <f t="shared" si="51"/>
        <v>43635</v>
      </c>
      <c r="T117" s="84" t="str">
        <f t="shared" si="42"/>
        <v>-</v>
      </c>
      <c r="U117" s="4"/>
      <c r="V117" s="157">
        <v>45442</v>
      </c>
      <c r="W117" s="158" t="s">
        <v>71</v>
      </c>
      <c r="X117" s="8"/>
      <c r="Y117" s="1"/>
      <c r="Z117" s="7"/>
      <c r="AA117" s="7"/>
      <c r="AB117" s="7"/>
      <c r="AC117" s="7"/>
      <c r="AD117" s="3"/>
      <c r="AE117" s="4"/>
      <c r="AF117" s="58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  <c r="BO117" s="3"/>
      <c r="BP117" s="3"/>
      <c r="BQ117" s="3"/>
      <c r="BR117" s="3"/>
      <c r="BS117" s="3"/>
      <c r="BT117" s="3"/>
      <c r="BU117" s="3"/>
      <c r="BV117" s="3"/>
      <c r="BW117" s="3"/>
      <c r="BX117" s="3"/>
      <c r="BY117" s="3"/>
      <c r="BZ117" s="3"/>
      <c r="CA117" s="3"/>
      <c r="CB117" s="3"/>
      <c r="CC117" s="3"/>
      <c r="CD117" s="3"/>
      <c r="CE117" s="3"/>
      <c r="CF117" s="3"/>
      <c r="CG117" s="3"/>
      <c r="CH117" s="3"/>
      <c r="CI117" s="3"/>
      <c r="CJ117" s="3"/>
      <c r="CK117" s="3"/>
      <c r="CL117" s="3"/>
      <c r="CM117" s="3"/>
      <c r="CN117" s="3"/>
      <c r="CO117" s="3"/>
      <c r="CP117" s="3"/>
      <c r="CQ117" s="3"/>
      <c r="CR117" s="3"/>
      <c r="CS117" s="3"/>
      <c r="CT117" s="3"/>
      <c r="CU117" s="3"/>
      <c r="CV117" s="3"/>
      <c r="CW117" s="3"/>
      <c r="CX117" s="3"/>
      <c r="CY117" s="3"/>
      <c r="CZ117" s="3"/>
      <c r="DA117" s="3"/>
      <c r="DB117" s="3"/>
      <c r="DC117" s="3"/>
      <c r="DD117" s="3"/>
      <c r="DE117" s="3"/>
      <c r="DF117" s="3"/>
      <c r="DG117" s="3"/>
      <c r="DH117" s="3"/>
      <c r="DI117" s="3"/>
      <c r="DJ117" s="3"/>
      <c r="DK117" s="3"/>
      <c r="DL117" s="3"/>
      <c r="DM117" s="3"/>
      <c r="DN117" s="3"/>
      <c r="DO117" s="3"/>
      <c r="DP117" s="3"/>
      <c r="DQ117" s="3"/>
      <c r="DR117" s="3"/>
      <c r="DS117" s="3"/>
      <c r="DT117" s="3"/>
      <c r="DU117" s="3"/>
      <c r="DV117" s="3"/>
      <c r="DW117" s="3"/>
      <c r="DX117" s="3"/>
      <c r="DY117" s="3"/>
      <c r="DZ117" s="3"/>
      <c r="EA117" s="3"/>
      <c r="EB117" s="3"/>
      <c r="EC117" s="3"/>
      <c r="ED117" s="3"/>
      <c r="EE117" s="3"/>
      <c r="EF117" s="3"/>
      <c r="EG117" s="3"/>
      <c r="EH117" s="3"/>
      <c r="EI117" s="3"/>
      <c r="EJ117" s="3"/>
      <c r="EK117" s="3"/>
      <c r="EL117" s="3"/>
      <c r="EM117" s="3"/>
      <c r="EN117" s="3"/>
      <c r="EO117" s="3"/>
      <c r="EP117" s="3"/>
      <c r="EQ117" s="3"/>
      <c r="ER117" s="3"/>
      <c r="ES117" s="3"/>
      <c r="ET117" s="3"/>
      <c r="EU117" s="3"/>
      <c r="EV117" s="3"/>
      <c r="EW117" s="3"/>
      <c r="EX117" s="3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</row>
    <row r="118" spans="1:173" x14ac:dyDescent="0.15">
      <c r="A118" s="74">
        <f t="shared" si="43"/>
        <v>43599</v>
      </c>
      <c r="B118" s="75">
        <f t="shared" ca="1" si="52"/>
        <v>100450.17338399999</v>
      </c>
      <c r="C118" s="78">
        <f t="shared" si="44"/>
        <v>99000</v>
      </c>
      <c r="D118" s="77">
        <f ca="1">IF(A118&lt;$B$1,VLOOKUP(A118,[1]DI!$A$4:$B$15000,2),0)</f>
        <v>6.4000000000000001E-2</v>
      </c>
      <c r="E118" s="78">
        <f t="shared" ca="1" si="53"/>
        <v>1.0002462000000001</v>
      </c>
      <c r="F118" s="78">
        <f ca="1">(TRUNC(PRODUCT($E$12:$E117),16))</f>
        <v>1.01788222432535</v>
      </c>
      <c r="G118" s="78">
        <f t="shared" ca="1" si="54"/>
        <v>1.00840489417236</v>
      </c>
      <c r="H118" s="78">
        <f t="shared" ca="1" si="55"/>
        <v>1.0093983399999999</v>
      </c>
      <c r="I118" s="77">
        <f t="shared" si="45"/>
        <v>3.5000000000000003E-2</v>
      </c>
      <c r="J118" s="79">
        <f t="shared" si="46"/>
        <v>43543</v>
      </c>
      <c r="K118" s="80">
        <f t="shared" si="47"/>
        <v>38</v>
      </c>
      <c r="L118" s="81">
        <f t="shared" si="48"/>
        <v>38</v>
      </c>
      <c r="M118" s="82">
        <f t="shared" si="39"/>
        <v>1.005200995</v>
      </c>
      <c r="N118" s="82">
        <f t="shared" ca="1" si="40"/>
        <v>1.0146482160000001</v>
      </c>
      <c r="O118" s="81">
        <f t="shared" si="56"/>
        <v>0</v>
      </c>
      <c r="P118" s="78">
        <f t="shared" ca="1" si="41"/>
        <v>1450.1733839999999</v>
      </c>
      <c r="Q118" s="76">
        <f t="shared" si="49"/>
        <v>0</v>
      </c>
      <c r="R118" s="83" t="str">
        <f t="shared" si="50"/>
        <v>A+J=</v>
      </c>
      <c r="S118" s="79">
        <f t="shared" si="51"/>
        <v>43635</v>
      </c>
      <c r="T118" s="84" t="str">
        <f t="shared" si="42"/>
        <v>-</v>
      </c>
      <c r="U118" s="4"/>
      <c r="V118" s="157">
        <v>45611</v>
      </c>
      <c r="W118" s="158" t="s">
        <v>74</v>
      </c>
      <c r="X118" s="8"/>
      <c r="Y118" s="1"/>
      <c r="Z118" s="7"/>
      <c r="AA118" s="7"/>
      <c r="AB118" s="7"/>
      <c r="AC118" s="7"/>
      <c r="AD118" s="3"/>
      <c r="AE118" s="4"/>
      <c r="AF118" s="58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  <c r="BO118" s="3"/>
      <c r="BP118" s="3"/>
      <c r="BQ118" s="3"/>
      <c r="BR118" s="3"/>
      <c r="BS118" s="3"/>
      <c r="BT118" s="3"/>
      <c r="BU118" s="3"/>
      <c r="BV118" s="3"/>
      <c r="BW118" s="3"/>
      <c r="BX118" s="3"/>
      <c r="BY118" s="3"/>
      <c r="BZ118" s="3"/>
      <c r="CA118" s="3"/>
      <c r="CB118" s="3"/>
      <c r="CC118" s="3"/>
      <c r="CD118" s="3"/>
      <c r="CE118" s="3"/>
      <c r="CF118" s="3"/>
      <c r="CG118" s="3"/>
      <c r="CH118" s="3"/>
      <c r="CI118" s="3"/>
      <c r="CJ118" s="3"/>
      <c r="CK118" s="3"/>
      <c r="CL118" s="3"/>
      <c r="CM118" s="3"/>
      <c r="CN118" s="3"/>
      <c r="CO118" s="3"/>
      <c r="CP118" s="3"/>
      <c r="CQ118" s="3"/>
      <c r="CR118" s="3"/>
      <c r="CS118" s="3"/>
      <c r="CT118" s="3"/>
      <c r="CU118" s="3"/>
      <c r="CV118" s="3"/>
      <c r="CW118" s="3"/>
      <c r="CX118" s="3"/>
      <c r="CY118" s="3"/>
      <c r="CZ118" s="3"/>
      <c r="DA118" s="3"/>
      <c r="DB118" s="3"/>
      <c r="DC118" s="3"/>
      <c r="DD118" s="3"/>
      <c r="DE118" s="3"/>
      <c r="DF118" s="3"/>
      <c r="DG118" s="3"/>
      <c r="DH118" s="3"/>
      <c r="DI118" s="3"/>
      <c r="DJ118" s="3"/>
      <c r="DK118" s="3"/>
      <c r="DL118" s="3"/>
      <c r="DM118" s="3"/>
      <c r="DN118" s="3"/>
      <c r="DO118" s="3"/>
      <c r="DP118" s="3"/>
      <c r="DQ118" s="3"/>
      <c r="DR118" s="3"/>
      <c r="DS118" s="3"/>
      <c r="DT118" s="3"/>
      <c r="DU118" s="3"/>
      <c r="DV118" s="3"/>
      <c r="DW118" s="3"/>
      <c r="DX118" s="3"/>
      <c r="DY118" s="3"/>
      <c r="DZ118" s="3"/>
      <c r="EA118" s="3"/>
      <c r="EB118" s="3"/>
      <c r="EC118" s="3"/>
      <c r="ED118" s="3"/>
      <c r="EE118" s="3"/>
      <c r="EF118" s="3"/>
      <c r="EG118" s="3"/>
      <c r="EH118" s="3"/>
      <c r="EI118" s="3"/>
      <c r="EJ118" s="3"/>
      <c r="EK118" s="3"/>
      <c r="EL118" s="3"/>
      <c r="EM118" s="3"/>
      <c r="EN118" s="3"/>
      <c r="EO118" s="3"/>
      <c r="EP118" s="3"/>
      <c r="EQ118" s="3"/>
      <c r="ER118" s="3"/>
      <c r="ES118" s="3"/>
      <c r="ET118" s="3"/>
      <c r="EU118" s="3"/>
      <c r="EV118" s="3"/>
      <c r="EW118" s="3"/>
      <c r="EX118" s="3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</row>
    <row r="119" spans="1:173" x14ac:dyDescent="0.15">
      <c r="A119" s="74">
        <f t="shared" si="43"/>
        <v>43600</v>
      </c>
      <c r="B119" s="75">
        <f t="shared" ca="1" si="52"/>
        <v>100488.620925</v>
      </c>
      <c r="C119" s="78">
        <f t="shared" si="44"/>
        <v>99000</v>
      </c>
      <c r="D119" s="77">
        <f ca="1">IF(A119&lt;$B$1,VLOOKUP(A119,[1]DI!$A$4:$B$15000,2),0)</f>
        <v>6.4000000000000001E-2</v>
      </c>
      <c r="E119" s="78">
        <f t="shared" ca="1" si="53"/>
        <v>1.0002462000000001</v>
      </c>
      <c r="F119" s="78">
        <f ca="1">(TRUNC(PRODUCT($E$12:$E118),16))</f>
        <v>1.01813282692898</v>
      </c>
      <c r="G119" s="78">
        <f t="shared" ca="1" si="54"/>
        <v>1.00840489417236</v>
      </c>
      <c r="H119" s="78">
        <f t="shared" ca="1" si="55"/>
        <v>1.00964685</v>
      </c>
      <c r="I119" s="77">
        <f t="shared" si="45"/>
        <v>3.5000000000000003E-2</v>
      </c>
      <c r="J119" s="79">
        <f t="shared" si="46"/>
        <v>43543</v>
      </c>
      <c r="K119" s="80">
        <f t="shared" si="47"/>
        <v>39</v>
      </c>
      <c r="L119" s="81">
        <f t="shared" si="48"/>
        <v>39</v>
      </c>
      <c r="M119" s="82">
        <f t="shared" si="39"/>
        <v>1.0053382280000001</v>
      </c>
      <c r="N119" s="82">
        <f t="shared" ca="1" si="40"/>
        <v>1.0150365750000001</v>
      </c>
      <c r="O119" s="81">
        <f t="shared" si="56"/>
        <v>0</v>
      </c>
      <c r="P119" s="78">
        <f t="shared" ca="1" si="41"/>
        <v>1488.6209249999999</v>
      </c>
      <c r="Q119" s="76">
        <f t="shared" si="49"/>
        <v>0</v>
      </c>
      <c r="R119" s="83" t="str">
        <f t="shared" si="50"/>
        <v>A+J=</v>
      </c>
      <c r="S119" s="79">
        <f t="shared" si="51"/>
        <v>43635</v>
      </c>
      <c r="T119" s="84" t="str">
        <f t="shared" si="42"/>
        <v>-</v>
      </c>
      <c r="U119" s="4"/>
      <c r="V119" s="157">
        <v>45651</v>
      </c>
      <c r="W119" s="158" t="s">
        <v>68</v>
      </c>
      <c r="X119" s="8"/>
      <c r="Y119" s="1"/>
      <c r="Z119" s="7"/>
      <c r="AA119" s="7"/>
      <c r="AB119" s="7"/>
      <c r="AC119" s="7"/>
      <c r="AD119" s="3"/>
      <c r="AE119" s="4"/>
      <c r="AF119" s="58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  <c r="BO119" s="3"/>
      <c r="BP119" s="3"/>
      <c r="BQ119" s="3"/>
      <c r="BR119" s="3"/>
      <c r="BS119" s="3"/>
      <c r="BT119" s="3"/>
      <c r="BU119" s="3"/>
      <c r="BV119" s="3"/>
      <c r="BW119" s="3"/>
      <c r="BX119" s="3"/>
      <c r="BY119" s="3"/>
      <c r="BZ119" s="3"/>
      <c r="CA119" s="3"/>
      <c r="CB119" s="3"/>
      <c r="CC119" s="3"/>
      <c r="CD119" s="3"/>
      <c r="CE119" s="3"/>
      <c r="CF119" s="3"/>
      <c r="CG119" s="3"/>
      <c r="CH119" s="3"/>
      <c r="CI119" s="3"/>
      <c r="CJ119" s="3"/>
      <c r="CK119" s="3"/>
      <c r="CL119" s="3"/>
      <c r="CM119" s="3"/>
      <c r="CN119" s="3"/>
      <c r="CO119" s="3"/>
      <c r="CP119" s="3"/>
      <c r="CQ119" s="3"/>
      <c r="CR119" s="3"/>
      <c r="CS119" s="3"/>
      <c r="CT119" s="3"/>
      <c r="CU119" s="3"/>
      <c r="CV119" s="3"/>
      <c r="CW119" s="3"/>
      <c r="CX119" s="3"/>
      <c r="CY119" s="3"/>
      <c r="CZ119" s="3"/>
      <c r="DA119" s="3"/>
      <c r="DB119" s="3"/>
      <c r="DC119" s="3"/>
      <c r="DD119" s="3"/>
      <c r="DE119" s="3"/>
      <c r="DF119" s="3"/>
      <c r="DG119" s="3"/>
      <c r="DH119" s="3"/>
      <c r="DI119" s="3"/>
      <c r="DJ119" s="3"/>
      <c r="DK119" s="3"/>
      <c r="DL119" s="3"/>
      <c r="DM119" s="3"/>
      <c r="DN119" s="3"/>
      <c r="DO119" s="3"/>
      <c r="DP119" s="3"/>
      <c r="DQ119" s="3"/>
      <c r="DR119" s="3"/>
      <c r="DS119" s="3"/>
      <c r="DT119" s="3"/>
      <c r="DU119" s="3"/>
      <c r="DV119" s="3"/>
      <c r="DW119" s="3"/>
      <c r="DX119" s="3"/>
      <c r="DY119" s="3"/>
      <c r="DZ119" s="3"/>
      <c r="EA119" s="3"/>
      <c r="EB119" s="3"/>
      <c r="EC119" s="3"/>
      <c r="ED119" s="3"/>
      <c r="EE119" s="3"/>
      <c r="EF119" s="3"/>
      <c r="EG119" s="3"/>
      <c r="EH119" s="3"/>
      <c r="EI119" s="3"/>
      <c r="EJ119" s="3"/>
      <c r="EK119" s="3"/>
      <c r="EL119" s="3"/>
      <c r="EM119" s="3"/>
      <c r="EN119" s="3"/>
      <c r="EO119" s="3"/>
      <c r="EP119" s="3"/>
      <c r="EQ119" s="3"/>
      <c r="ER119" s="3"/>
      <c r="ES119" s="3"/>
      <c r="ET119" s="3"/>
      <c r="EU119" s="3"/>
      <c r="EV119" s="3"/>
      <c r="EW119" s="3"/>
      <c r="EX119" s="3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</row>
    <row r="120" spans="1:173" x14ac:dyDescent="0.15">
      <c r="A120" s="74">
        <f t="shared" si="43"/>
        <v>43601</v>
      </c>
      <c r="B120" s="75">
        <f t="shared" ca="1" si="52"/>
        <v>100527.084108</v>
      </c>
      <c r="C120" s="78">
        <f t="shared" si="44"/>
        <v>99000</v>
      </c>
      <c r="D120" s="77">
        <f ca="1">IF(A120&lt;$B$1,VLOOKUP(A120,[1]DI!$A$4:$B$15000,2),0)</f>
        <v>6.4000000000000001E-2</v>
      </c>
      <c r="E120" s="78">
        <f t="shared" ca="1" si="53"/>
        <v>1.0002462000000001</v>
      </c>
      <c r="F120" s="78">
        <f ca="1">(TRUNC(PRODUCT($E$12:$E119),16))</f>
        <v>1.0183834912309699</v>
      </c>
      <c r="G120" s="78">
        <f t="shared" ca="1" si="54"/>
        <v>1.00840489417236</v>
      </c>
      <c r="H120" s="78">
        <f t="shared" ca="1" si="55"/>
        <v>1.00989543</v>
      </c>
      <c r="I120" s="77">
        <f t="shared" si="45"/>
        <v>3.5000000000000003E-2</v>
      </c>
      <c r="J120" s="79">
        <f t="shared" si="46"/>
        <v>43543</v>
      </c>
      <c r="K120" s="80">
        <f t="shared" si="47"/>
        <v>40</v>
      </c>
      <c r="L120" s="81">
        <f t="shared" si="48"/>
        <v>40</v>
      </c>
      <c r="M120" s="82">
        <f t="shared" si="39"/>
        <v>1.0054754800000001</v>
      </c>
      <c r="N120" s="82">
        <f t="shared" ca="1" si="40"/>
        <v>1.0154250920000001</v>
      </c>
      <c r="O120" s="81">
        <f t="shared" si="56"/>
        <v>0</v>
      </c>
      <c r="P120" s="78">
        <f t="shared" ca="1" si="41"/>
        <v>1527.084108</v>
      </c>
      <c r="Q120" s="76">
        <f t="shared" si="49"/>
        <v>0</v>
      </c>
      <c r="R120" s="83" t="str">
        <f t="shared" si="50"/>
        <v>A+J=</v>
      </c>
      <c r="S120" s="79">
        <f t="shared" si="51"/>
        <v>43635</v>
      </c>
      <c r="T120" s="84" t="str">
        <f t="shared" si="42"/>
        <v>-</v>
      </c>
      <c r="U120" s="4"/>
      <c r="V120" s="157">
        <v>45658</v>
      </c>
      <c r="W120" s="158" t="s">
        <v>69</v>
      </c>
      <c r="X120" s="8"/>
      <c r="Y120" s="1"/>
      <c r="Z120" s="7"/>
      <c r="AA120" s="7"/>
      <c r="AB120" s="7"/>
      <c r="AC120" s="7"/>
      <c r="AD120" s="3"/>
      <c r="AE120" s="4"/>
      <c r="AF120" s="58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  <c r="BO120" s="3"/>
      <c r="BP120" s="3"/>
      <c r="BQ120" s="3"/>
      <c r="BR120" s="3"/>
      <c r="BS120" s="3"/>
      <c r="BT120" s="3"/>
      <c r="BU120" s="3"/>
      <c r="BV120" s="3"/>
      <c r="BW120" s="3"/>
      <c r="BX120" s="3"/>
      <c r="BY120" s="3"/>
      <c r="BZ120" s="3"/>
      <c r="CA120" s="3"/>
      <c r="CB120" s="3"/>
      <c r="CC120" s="3"/>
      <c r="CD120" s="3"/>
      <c r="CE120" s="3"/>
      <c r="CF120" s="3"/>
      <c r="CG120" s="3"/>
      <c r="CH120" s="3"/>
      <c r="CI120" s="3"/>
      <c r="CJ120" s="3"/>
      <c r="CK120" s="3"/>
      <c r="CL120" s="3"/>
      <c r="CM120" s="3"/>
      <c r="CN120" s="3"/>
      <c r="CO120" s="3"/>
      <c r="CP120" s="3"/>
      <c r="CQ120" s="3"/>
      <c r="CR120" s="3"/>
      <c r="CS120" s="3"/>
      <c r="CT120" s="3"/>
      <c r="CU120" s="3"/>
      <c r="CV120" s="3"/>
      <c r="CW120" s="3"/>
      <c r="CX120" s="3"/>
      <c r="CY120" s="3"/>
      <c r="CZ120" s="3"/>
      <c r="DA120" s="3"/>
      <c r="DB120" s="3"/>
      <c r="DC120" s="3"/>
      <c r="DD120" s="3"/>
      <c r="DE120" s="3"/>
      <c r="DF120" s="3"/>
      <c r="DG120" s="3"/>
      <c r="DH120" s="3"/>
      <c r="DI120" s="3"/>
      <c r="DJ120" s="3"/>
      <c r="DK120" s="3"/>
      <c r="DL120" s="3"/>
      <c r="DM120" s="3"/>
      <c r="DN120" s="3"/>
      <c r="DO120" s="3"/>
      <c r="DP120" s="3"/>
      <c r="DQ120" s="3"/>
      <c r="DR120" s="3"/>
      <c r="DS120" s="3"/>
      <c r="DT120" s="3"/>
      <c r="DU120" s="3"/>
      <c r="DV120" s="3"/>
      <c r="DW120" s="3"/>
      <c r="DX120" s="3"/>
      <c r="DY120" s="3"/>
      <c r="DZ120" s="3"/>
      <c r="EA120" s="3"/>
      <c r="EB120" s="3"/>
      <c r="EC120" s="3"/>
      <c r="ED120" s="3"/>
      <c r="EE120" s="3"/>
      <c r="EF120" s="3"/>
      <c r="EG120" s="3"/>
      <c r="EH120" s="3"/>
      <c r="EI120" s="3"/>
      <c r="EJ120" s="3"/>
      <c r="EK120" s="3"/>
      <c r="EL120" s="3"/>
      <c r="EM120" s="3"/>
      <c r="EN120" s="3"/>
      <c r="EO120" s="3"/>
      <c r="EP120" s="3"/>
      <c r="EQ120" s="3"/>
      <c r="ER120" s="3"/>
      <c r="ES120" s="3"/>
      <c r="ET120" s="3"/>
      <c r="EU120" s="3"/>
      <c r="EV120" s="3"/>
      <c r="EW120" s="3"/>
      <c r="EX120" s="3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</row>
    <row r="121" spans="1:173" x14ac:dyDescent="0.15">
      <c r="A121" s="74">
        <f t="shared" si="43"/>
        <v>43602</v>
      </c>
      <c r="B121" s="75">
        <f t="shared" ca="1" si="52"/>
        <v>100565.560854</v>
      </c>
      <c r="C121" s="78">
        <f t="shared" si="44"/>
        <v>99000</v>
      </c>
      <c r="D121" s="77">
        <f ca="1">IF(A121&lt;$B$1,VLOOKUP(A121,[1]DI!$A$4:$B$15000,2),0)</f>
        <v>6.4000000000000001E-2</v>
      </c>
      <c r="E121" s="78">
        <f t="shared" ca="1" si="53"/>
        <v>1.0002462000000001</v>
      </c>
      <c r="F121" s="78">
        <f ca="1">(TRUNC(PRODUCT($E$12:$E120),16))</f>
        <v>1.0186342172465099</v>
      </c>
      <c r="G121" s="78">
        <f t="shared" ca="1" si="54"/>
        <v>1.00840489417236</v>
      </c>
      <c r="H121" s="78">
        <f t="shared" ca="1" si="55"/>
        <v>1.01014406</v>
      </c>
      <c r="I121" s="77">
        <f t="shared" si="45"/>
        <v>3.5000000000000003E-2</v>
      </c>
      <c r="J121" s="79">
        <f t="shared" si="46"/>
        <v>43543</v>
      </c>
      <c r="K121" s="80">
        <f t="shared" si="47"/>
        <v>41</v>
      </c>
      <c r="L121" s="81">
        <f t="shared" si="48"/>
        <v>41</v>
      </c>
      <c r="M121" s="82">
        <f t="shared" si="39"/>
        <v>1.0056127500000001</v>
      </c>
      <c r="N121" s="82">
        <f t="shared" ca="1" si="40"/>
        <v>1.0158137460000001</v>
      </c>
      <c r="O121" s="81">
        <f t="shared" si="56"/>
        <v>0</v>
      </c>
      <c r="P121" s="78">
        <f t="shared" ca="1" si="41"/>
        <v>1565.5608540000001</v>
      </c>
      <c r="Q121" s="76">
        <f t="shared" si="49"/>
        <v>0</v>
      </c>
      <c r="R121" s="83" t="str">
        <f t="shared" si="50"/>
        <v>A+J=</v>
      </c>
      <c r="S121" s="79">
        <f t="shared" si="51"/>
        <v>43635</v>
      </c>
      <c r="T121" s="84" t="str">
        <f t="shared" si="42"/>
        <v>-</v>
      </c>
      <c r="U121" s="4"/>
      <c r="V121" s="157">
        <v>45719</v>
      </c>
      <c r="W121" s="158" t="s">
        <v>60</v>
      </c>
      <c r="X121" s="8"/>
      <c r="Y121" s="1"/>
      <c r="Z121" s="7"/>
      <c r="AA121" s="7"/>
      <c r="AB121" s="7"/>
      <c r="AC121" s="7"/>
      <c r="AD121" s="3"/>
      <c r="AE121" s="4"/>
      <c r="AF121" s="58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  <c r="BO121" s="3"/>
      <c r="BP121" s="3"/>
      <c r="BQ121" s="3"/>
      <c r="BR121" s="3"/>
      <c r="BS121" s="3"/>
      <c r="BT121" s="3"/>
      <c r="BU121" s="3"/>
      <c r="BV121" s="3"/>
      <c r="BW121" s="3"/>
      <c r="BX121" s="3"/>
      <c r="BY121" s="3"/>
      <c r="BZ121" s="3"/>
      <c r="CA121" s="3"/>
      <c r="CB121" s="3"/>
      <c r="CC121" s="3"/>
      <c r="CD121" s="3"/>
      <c r="CE121" s="3"/>
      <c r="CF121" s="3"/>
      <c r="CG121" s="3"/>
      <c r="CH121" s="3"/>
      <c r="CI121" s="3"/>
      <c r="CJ121" s="3"/>
      <c r="CK121" s="3"/>
      <c r="CL121" s="3"/>
      <c r="CM121" s="3"/>
      <c r="CN121" s="3"/>
      <c r="CO121" s="3"/>
      <c r="CP121" s="3"/>
      <c r="CQ121" s="3"/>
      <c r="CR121" s="3"/>
      <c r="CS121" s="3"/>
      <c r="CT121" s="3"/>
      <c r="CU121" s="3"/>
      <c r="CV121" s="3"/>
      <c r="CW121" s="3"/>
      <c r="CX121" s="3"/>
      <c r="CY121" s="3"/>
      <c r="CZ121" s="3"/>
      <c r="DA121" s="3"/>
      <c r="DB121" s="3"/>
      <c r="DC121" s="3"/>
      <c r="DD121" s="3"/>
      <c r="DE121" s="3"/>
      <c r="DF121" s="3"/>
      <c r="DG121" s="3"/>
      <c r="DH121" s="3"/>
      <c r="DI121" s="3"/>
      <c r="DJ121" s="3"/>
      <c r="DK121" s="3"/>
      <c r="DL121" s="3"/>
      <c r="DM121" s="3"/>
      <c r="DN121" s="3"/>
      <c r="DO121" s="3"/>
      <c r="DP121" s="3"/>
      <c r="DQ121" s="3"/>
      <c r="DR121" s="3"/>
      <c r="DS121" s="3"/>
      <c r="DT121" s="3"/>
      <c r="DU121" s="3"/>
      <c r="DV121" s="3"/>
      <c r="DW121" s="3"/>
      <c r="DX121" s="3"/>
      <c r="DY121" s="3"/>
      <c r="DZ121" s="3"/>
      <c r="EA121" s="3"/>
      <c r="EB121" s="3"/>
      <c r="EC121" s="3"/>
      <c r="ED121" s="3"/>
      <c r="EE121" s="3"/>
      <c r="EF121" s="3"/>
      <c r="EG121" s="3"/>
      <c r="EH121" s="3"/>
      <c r="EI121" s="3"/>
      <c r="EJ121" s="3"/>
      <c r="EK121" s="3"/>
      <c r="EL121" s="3"/>
      <c r="EM121" s="3"/>
      <c r="EN121" s="3"/>
      <c r="EO121" s="3"/>
      <c r="EP121" s="3"/>
      <c r="EQ121" s="3"/>
      <c r="ER121" s="3"/>
      <c r="ES121" s="3"/>
      <c r="ET121" s="3"/>
      <c r="EU121" s="3"/>
      <c r="EV121" s="3"/>
      <c r="EW121" s="3"/>
      <c r="EX121" s="3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</row>
    <row r="122" spans="1:173" x14ac:dyDescent="0.15">
      <c r="A122" s="74">
        <f t="shared" si="43"/>
        <v>43603</v>
      </c>
      <c r="B122" s="75">
        <f t="shared" ca="1" si="52"/>
        <v>100604.05324199999</v>
      </c>
      <c r="C122" s="78">
        <f t="shared" si="44"/>
        <v>99000</v>
      </c>
      <c r="D122" s="77">
        <f ca="1">IF(A122&lt;$B$1,VLOOKUP(A122,[1]DI!$A$4:$B$15000,2),0)</f>
        <v>0</v>
      </c>
      <c r="E122" s="78">
        <f t="shared" ca="1" si="53"/>
        <v>1</v>
      </c>
      <c r="F122" s="78">
        <f ca="1">(TRUNC(PRODUCT($E$12:$E121),16))</f>
        <v>1.0188850049908</v>
      </c>
      <c r="G122" s="78">
        <f t="shared" ca="1" si="54"/>
        <v>1.00840489417236</v>
      </c>
      <c r="H122" s="78">
        <f t="shared" ca="1" si="55"/>
        <v>1.01039276</v>
      </c>
      <c r="I122" s="77">
        <f t="shared" si="45"/>
        <v>3.5000000000000003E-2</v>
      </c>
      <c r="J122" s="79">
        <f t="shared" si="46"/>
        <v>43543</v>
      </c>
      <c r="K122" s="80">
        <f t="shared" si="47"/>
        <v>41</v>
      </c>
      <c r="L122" s="81">
        <f t="shared" si="48"/>
        <v>42</v>
      </c>
      <c r="M122" s="82">
        <f t="shared" si="39"/>
        <v>1.005750039</v>
      </c>
      <c r="N122" s="82">
        <f t="shared" ca="1" si="40"/>
        <v>1.016202558</v>
      </c>
      <c r="O122" s="81">
        <f t="shared" si="56"/>
        <v>0</v>
      </c>
      <c r="P122" s="78">
        <f t="shared" ca="1" si="41"/>
        <v>1604.053242</v>
      </c>
      <c r="Q122" s="76">
        <f t="shared" si="49"/>
        <v>0</v>
      </c>
      <c r="R122" s="83" t="str">
        <f t="shared" si="50"/>
        <v>A+J=</v>
      </c>
      <c r="S122" s="79">
        <f t="shared" si="51"/>
        <v>43635</v>
      </c>
      <c r="T122" s="84" t="str">
        <f t="shared" si="42"/>
        <v>-</v>
      </c>
      <c r="U122" s="4"/>
      <c r="V122" s="157">
        <v>45720</v>
      </c>
      <c r="W122" s="158" t="s">
        <v>60</v>
      </c>
      <c r="X122" s="8"/>
      <c r="Y122" s="1"/>
      <c r="Z122" s="7"/>
      <c r="AA122" s="7"/>
      <c r="AB122" s="7"/>
      <c r="AC122" s="7"/>
      <c r="AD122" s="3"/>
      <c r="AE122" s="4"/>
      <c r="AF122" s="58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  <c r="BO122" s="3"/>
      <c r="BP122" s="3"/>
      <c r="BQ122" s="3"/>
      <c r="BR122" s="3"/>
      <c r="BS122" s="3"/>
      <c r="BT122" s="3"/>
      <c r="BU122" s="3"/>
      <c r="BV122" s="3"/>
      <c r="BW122" s="3"/>
      <c r="BX122" s="3"/>
      <c r="BY122" s="3"/>
      <c r="BZ122" s="3"/>
      <c r="CA122" s="3"/>
      <c r="CB122" s="3"/>
      <c r="CC122" s="3"/>
      <c r="CD122" s="3"/>
      <c r="CE122" s="3"/>
      <c r="CF122" s="3"/>
      <c r="CG122" s="3"/>
      <c r="CH122" s="3"/>
      <c r="CI122" s="3"/>
      <c r="CJ122" s="3"/>
      <c r="CK122" s="3"/>
      <c r="CL122" s="3"/>
      <c r="CM122" s="3"/>
      <c r="CN122" s="3"/>
      <c r="CO122" s="3"/>
      <c r="CP122" s="3"/>
      <c r="CQ122" s="3"/>
      <c r="CR122" s="3"/>
      <c r="CS122" s="3"/>
      <c r="CT122" s="3"/>
      <c r="CU122" s="3"/>
      <c r="CV122" s="3"/>
      <c r="CW122" s="3"/>
      <c r="CX122" s="3"/>
      <c r="CY122" s="3"/>
      <c r="CZ122" s="3"/>
      <c r="DA122" s="3"/>
      <c r="DB122" s="3"/>
      <c r="DC122" s="3"/>
      <c r="DD122" s="3"/>
      <c r="DE122" s="3"/>
      <c r="DF122" s="3"/>
      <c r="DG122" s="3"/>
      <c r="DH122" s="3"/>
      <c r="DI122" s="3"/>
      <c r="DJ122" s="3"/>
      <c r="DK122" s="3"/>
      <c r="DL122" s="3"/>
      <c r="DM122" s="3"/>
      <c r="DN122" s="3"/>
      <c r="DO122" s="3"/>
      <c r="DP122" s="3"/>
      <c r="DQ122" s="3"/>
      <c r="DR122" s="3"/>
      <c r="DS122" s="3"/>
      <c r="DT122" s="3"/>
      <c r="DU122" s="3"/>
      <c r="DV122" s="3"/>
      <c r="DW122" s="3"/>
      <c r="DX122" s="3"/>
      <c r="DY122" s="3"/>
      <c r="DZ122" s="3"/>
      <c r="EA122" s="3"/>
      <c r="EB122" s="3"/>
      <c r="EC122" s="3"/>
      <c r="ED122" s="3"/>
      <c r="EE122" s="3"/>
      <c r="EF122" s="3"/>
      <c r="EG122" s="3"/>
      <c r="EH122" s="3"/>
      <c r="EI122" s="3"/>
      <c r="EJ122" s="3"/>
      <c r="EK122" s="3"/>
      <c r="EL122" s="3"/>
      <c r="EM122" s="3"/>
      <c r="EN122" s="3"/>
      <c r="EO122" s="3"/>
      <c r="EP122" s="3"/>
      <c r="EQ122" s="3"/>
      <c r="ER122" s="3"/>
      <c r="ES122" s="3"/>
      <c r="ET122" s="3"/>
      <c r="EU122" s="3"/>
      <c r="EV122" s="3"/>
      <c r="EW122" s="3"/>
      <c r="EX122" s="3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</row>
    <row r="123" spans="1:173" x14ac:dyDescent="0.15">
      <c r="A123" s="74">
        <f t="shared" si="43"/>
        <v>43604</v>
      </c>
      <c r="B123" s="75">
        <f t="shared" ca="1" si="52"/>
        <v>100604.05324199999</v>
      </c>
      <c r="C123" s="78">
        <f t="shared" si="44"/>
        <v>99000</v>
      </c>
      <c r="D123" s="77">
        <f ca="1">IF(A123&lt;$B$1,VLOOKUP(A123,[1]DI!$A$4:$B$15000,2),0)</f>
        <v>0</v>
      </c>
      <c r="E123" s="78">
        <f t="shared" ca="1" si="53"/>
        <v>1</v>
      </c>
      <c r="F123" s="78">
        <f ca="1">(TRUNC(PRODUCT($E$12:$E122),16))</f>
        <v>1.0188850049908</v>
      </c>
      <c r="G123" s="78">
        <f t="shared" ca="1" si="54"/>
        <v>1.00840489417236</v>
      </c>
      <c r="H123" s="78">
        <f t="shared" ca="1" si="55"/>
        <v>1.01039276</v>
      </c>
      <c r="I123" s="77">
        <f t="shared" si="45"/>
        <v>3.5000000000000003E-2</v>
      </c>
      <c r="J123" s="79">
        <f t="shared" si="46"/>
        <v>43543</v>
      </c>
      <c r="K123" s="80">
        <f t="shared" si="47"/>
        <v>41</v>
      </c>
      <c r="L123" s="81">
        <f t="shared" si="48"/>
        <v>42</v>
      </c>
      <c r="M123" s="82">
        <f t="shared" si="39"/>
        <v>1.005750039</v>
      </c>
      <c r="N123" s="82">
        <f t="shared" ca="1" si="40"/>
        <v>1.016202558</v>
      </c>
      <c r="O123" s="81">
        <f t="shared" si="56"/>
        <v>0</v>
      </c>
      <c r="P123" s="78">
        <f t="shared" ca="1" si="41"/>
        <v>1604.053242</v>
      </c>
      <c r="Q123" s="76">
        <f t="shared" si="49"/>
        <v>0</v>
      </c>
      <c r="R123" s="83" t="str">
        <f t="shared" si="50"/>
        <v>A+J=</v>
      </c>
      <c r="S123" s="79">
        <f t="shared" si="51"/>
        <v>43635</v>
      </c>
      <c r="T123" s="84" t="str">
        <f t="shared" si="42"/>
        <v>-</v>
      </c>
      <c r="U123" s="4"/>
      <c r="V123" s="157">
        <v>45765</v>
      </c>
      <c r="W123" s="158" t="s">
        <v>70</v>
      </c>
      <c r="X123" s="8"/>
      <c r="Y123" s="1"/>
      <c r="Z123" s="7"/>
      <c r="AA123" s="7"/>
      <c r="AB123" s="7"/>
      <c r="AC123" s="7"/>
      <c r="AD123" s="3"/>
      <c r="AE123" s="4"/>
      <c r="AF123" s="58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  <c r="BO123" s="3"/>
      <c r="BP123" s="3"/>
      <c r="BQ123" s="3"/>
      <c r="BR123" s="3"/>
      <c r="BS123" s="3"/>
      <c r="BT123" s="3"/>
      <c r="BU123" s="3"/>
      <c r="BV123" s="3"/>
      <c r="BW123" s="3"/>
      <c r="BX123" s="3"/>
      <c r="BY123" s="3"/>
      <c r="BZ123" s="3"/>
      <c r="CA123" s="3"/>
      <c r="CB123" s="3"/>
      <c r="CC123" s="3"/>
      <c r="CD123" s="3"/>
      <c r="CE123" s="3"/>
      <c r="CF123" s="3"/>
      <c r="CG123" s="3"/>
      <c r="CH123" s="3"/>
      <c r="CI123" s="3"/>
      <c r="CJ123" s="3"/>
      <c r="CK123" s="3"/>
      <c r="CL123" s="3"/>
      <c r="CM123" s="3"/>
      <c r="CN123" s="3"/>
      <c r="CO123" s="3"/>
      <c r="CP123" s="3"/>
      <c r="CQ123" s="3"/>
      <c r="CR123" s="3"/>
      <c r="CS123" s="3"/>
      <c r="CT123" s="3"/>
      <c r="CU123" s="3"/>
      <c r="CV123" s="3"/>
      <c r="CW123" s="3"/>
      <c r="CX123" s="3"/>
      <c r="CY123" s="3"/>
      <c r="CZ123" s="3"/>
      <c r="DA123" s="3"/>
      <c r="DB123" s="3"/>
      <c r="DC123" s="3"/>
      <c r="DD123" s="3"/>
      <c r="DE123" s="3"/>
      <c r="DF123" s="3"/>
      <c r="DG123" s="3"/>
      <c r="DH123" s="3"/>
      <c r="DI123" s="3"/>
      <c r="DJ123" s="3"/>
      <c r="DK123" s="3"/>
      <c r="DL123" s="3"/>
      <c r="DM123" s="3"/>
      <c r="DN123" s="3"/>
      <c r="DO123" s="3"/>
      <c r="DP123" s="3"/>
      <c r="DQ123" s="3"/>
      <c r="DR123" s="3"/>
      <c r="DS123" s="3"/>
      <c r="DT123" s="3"/>
      <c r="DU123" s="3"/>
      <c r="DV123" s="3"/>
      <c r="DW123" s="3"/>
      <c r="DX123" s="3"/>
      <c r="DY123" s="3"/>
      <c r="DZ123" s="3"/>
      <c r="EA123" s="3"/>
      <c r="EB123" s="3"/>
      <c r="EC123" s="3"/>
      <c r="ED123" s="3"/>
      <c r="EE123" s="3"/>
      <c r="EF123" s="3"/>
      <c r="EG123" s="3"/>
      <c r="EH123" s="3"/>
      <c r="EI123" s="3"/>
      <c r="EJ123" s="3"/>
      <c r="EK123" s="3"/>
      <c r="EL123" s="3"/>
      <c r="EM123" s="3"/>
      <c r="EN123" s="3"/>
      <c r="EO123" s="3"/>
      <c r="EP123" s="3"/>
      <c r="EQ123" s="3"/>
      <c r="ER123" s="3"/>
      <c r="ES123" s="3"/>
      <c r="ET123" s="3"/>
      <c r="EU123" s="3"/>
      <c r="EV123" s="3"/>
      <c r="EW123" s="3"/>
      <c r="EX123" s="3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</row>
    <row r="124" spans="1:173" x14ac:dyDescent="0.15">
      <c r="A124" s="74">
        <f t="shared" si="43"/>
        <v>43605</v>
      </c>
      <c r="B124" s="75">
        <f t="shared" ca="1" si="52"/>
        <v>100604.05324199999</v>
      </c>
      <c r="C124" s="78">
        <f t="shared" si="44"/>
        <v>99000</v>
      </c>
      <c r="D124" s="77">
        <f ca="1">IF(A124&lt;$B$1,VLOOKUP(A124,[1]DI!$A$4:$B$15000,2),0)</f>
        <v>6.4000000000000001E-2</v>
      </c>
      <c r="E124" s="78">
        <f t="shared" ca="1" si="53"/>
        <v>1.0002462000000001</v>
      </c>
      <c r="F124" s="78">
        <f ca="1">(TRUNC(PRODUCT($E$12:$E123),16))</f>
        <v>1.0188850049908</v>
      </c>
      <c r="G124" s="78">
        <f t="shared" ca="1" si="54"/>
        <v>1.00840489417236</v>
      </c>
      <c r="H124" s="78">
        <f t="shared" ca="1" si="55"/>
        <v>1.01039276</v>
      </c>
      <c r="I124" s="77">
        <f t="shared" si="45"/>
        <v>3.5000000000000003E-2</v>
      </c>
      <c r="J124" s="79">
        <f t="shared" si="46"/>
        <v>43543</v>
      </c>
      <c r="K124" s="80">
        <f t="shared" si="47"/>
        <v>42</v>
      </c>
      <c r="L124" s="81">
        <f t="shared" si="48"/>
        <v>42</v>
      </c>
      <c r="M124" s="82">
        <f t="shared" si="39"/>
        <v>1.005750039</v>
      </c>
      <c r="N124" s="82">
        <f t="shared" ca="1" si="40"/>
        <v>1.016202558</v>
      </c>
      <c r="O124" s="81">
        <f t="shared" si="56"/>
        <v>0</v>
      </c>
      <c r="P124" s="78">
        <f t="shared" ca="1" si="41"/>
        <v>1604.053242</v>
      </c>
      <c r="Q124" s="76">
        <f t="shared" si="49"/>
        <v>0</v>
      </c>
      <c r="R124" s="83" t="str">
        <f t="shared" si="50"/>
        <v>A+J=</v>
      </c>
      <c r="S124" s="79">
        <f t="shared" si="51"/>
        <v>43635</v>
      </c>
      <c r="T124" s="84" t="str">
        <f t="shared" si="42"/>
        <v>-</v>
      </c>
      <c r="U124" s="4"/>
      <c r="V124" s="157">
        <v>45768</v>
      </c>
      <c r="W124" s="158" t="s">
        <v>61</v>
      </c>
      <c r="X124" s="8"/>
      <c r="Y124" s="1"/>
      <c r="Z124" s="7"/>
      <c r="AA124" s="7"/>
      <c r="AB124" s="7"/>
      <c r="AC124" s="7"/>
      <c r="AD124" s="3"/>
      <c r="AE124" s="4"/>
      <c r="AF124" s="58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  <c r="BO124" s="3"/>
      <c r="BP124" s="3"/>
      <c r="BQ124" s="3"/>
      <c r="BR124" s="3"/>
      <c r="BS124" s="3"/>
      <c r="BT124" s="3"/>
      <c r="BU124" s="3"/>
      <c r="BV124" s="3"/>
      <c r="BW124" s="3"/>
      <c r="BX124" s="3"/>
      <c r="BY124" s="3"/>
      <c r="BZ124" s="3"/>
      <c r="CA124" s="3"/>
      <c r="CB124" s="3"/>
      <c r="CC124" s="3"/>
      <c r="CD124" s="3"/>
      <c r="CE124" s="3"/>
      <c r="CF124" s="3"/>
      <c r="CG124" s="3"/>
      <c r="CH124" s="3"/>
      <c r="CI124" s="3"/>
      <c r="CJ124" s="3"/>
      <c r="CK124" s="3"/>
      <c r="CL124" s="3"/>
      <c r="CM124" s="3"/>
      <c r="CN124" s="3"/>
      <c r="CO124" s="3"/>
      <c r="CP124" s="3"/>
      <c r="CQ124" s="3"/>
      <c r="CR124" s="3"/>
      <c r="CS124" s="3"/>
      <c r="CT124" s="3"/>
      <c r="CU124" s="3"/>
      <c r="CV124" s="3"/>
      <c r="CW124" s="3"/>
      <c r="CX124" s="3"/>
      <c r="CY124" s="3"/>
      <c r="CZ124" s="3"/>
      <c r="DA124" s="3"/>
      <c r="DB124" s="3"/>
      <c r="DC124" s="3"/>
      <c r="DD124" s="3"/>
      <c r="DE124" s="3"/>
      <c r="DF124" s="3"/>
      <c r="DG124" s="3"/>
      <c r="DH124" s="3"/>
      <c r="DI124" s="3"/>
      <c r="DJ124" s="3"/>
      <c r="DK124" s="3"/>
      <c r="DL124" s="3"/>
      <c r="DM124" s="3"/>
      <c r="DN124" s="3"/>
      <c r="DO124" s="3"/>
      <c r="DP124" s="3"/>
      <c r="DQ124" s="3"/>
      <c r="DR124" s="3"/>
      <c r="DS124" s="3"/>
      <c r="DT124" s="3"/>
      <c r="DU124" s="3"/>
      <c r="DV124" s="3"/>
      <c r="DW124" s="3"/>
      <c r="DX124" s="3"/>
      <c r="DY124" s="3"/>
      <c r="DZ124" s="3"/>
      <c r="EA124" s="3"/>
      <c r="EB124" s="3"/>
      <c r="EC124" s="3"/>
      <c r="ED124" s="3"/>
      <c r="EE124" s="3"/>
      <c r="EF124" s="3"/>
      <c r="EG124" s="3"/>
      <c r="EH124" s="3"/>
      <c r="EI124" s="3"/>
      <c r="EJ124" s="3"/>
      <c r="EK124" s="3"/>
      <c r="EL124" s="3"/>
      <c r="EM124" s="3"/>
      <c r="EN124" s="3"/>
      <c r="EO124" s="3"/>
      <c r="EP124" s="3"/>
      <c r="EQ124" s="3"/>
      <c r="ER124" s="3"/>
      <c r="ES124" s="3"/>
      <c r="ET124" s="3"/>
      <c r="EU124" s="3"/>
      <c r="EV124" s="3"/>
      <c r="EW124" s="3"/>
      <c r="EX124" s="3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</row>
    <row r="125" spans="1:173" x14ac:dyDescent="0.15">
      <c r="A125" s="74">
        <f t="shared" si="43"/>
        <v>43606</v>
      </c>
      <c r="B125" s="75">
        <f t="shared" ca="1" si="52"/>
        <v>100642.560182</v>
      </c>
      <c r="C125" s="78">
        <f t="shared" si="44"/>
        <v>99000</v>
      </c>
      <c r="D125" s="77">
        <f ca="1">IF(A125&lt;$B$1,VLOOKUP(A125,[1]DI!$A$4:$B$15000,2),0)</f>
        <v>6.4000000000000001E-2</v>
      </c>
      <c r="E125" s="78">
        <f t="shared" ca="1" si="53"/>
        <v>1.0002462000000001</v>
      </c>
      <c r="F125" s="78">
        <f ca="1">(TRUNC(PRODUCT($E$12:$E124),16))</f>
        <v>1.0191358544790301</v>
      </c>
      <c r="G125" s="78">
        <f t="shared" ca="1" si="54"/>
        <v>1.00840489417236</v>
      </c>
      <c r="H125" s="78">
        <f t="shared" ca="1" si="55"/>
        <v>1.0106415200000001</v>
      </c>
      <c r="I125" s="77">
        <f t="shared" si="45"/>
        <v>3.5000000000000003E-2</v>
      </c>
      <c r="J125" s="79">
        <f t="shared" si="46"/>
        <v>43543</v>
      </c>
      <c r="K125" s="80">
        <f t="shared" si="47"/>
        <v>43</v>
      </c>
      <c r="L125" s="81">
        <f t="shared" si="48"/>
        <v>43</v>
      </c>
      <c r="M125" s="82">
        <f t="shared" si="39"/>
        <v>1.005887347</v>
      </c>
      <c r="N125" s="82">
        <f t="shared" ca="1" si="40"/>
        <v>1.0165915169999999</v>
      </c>
      <c r="O125" s="81">
        <f t="shared" si="56"/>
        <v>0</v>
      </c>
      <c r="P125" s="78">
        <f t="shared" ca="1" si="41"/>
        <v>1642.5601819999999</v>
      </c>
      <c r="Q125" s="76">
        <f t="shared" si="49"/>
        <v>0</v>
      </c>
      <c r="R125" s="83" t="str">
        <f t="shared" si="50"/>
        <v>A+J=</v>
      </c>
      <c r="S125" s="79">
        <f t="shared" si="51"/>
        <v>43635</v>
      </c>
      <c r="T125" s="84" t="str">
        <f t="shared" si="42"/>
        <v>-</v>
      </c>
      <c r="U125" s="4"/>
      <c r="V125" s="157">
        <v>45778</v>
      </c>
      <c r="W125" s="158" t="s">
        <v>63</v>
      </c>
      <c r="X125" s="8"/>
      <c r="Y125" s="1"/>
      <c r="Z125" s="7"/>
      <c r="AA125" s="7"/>
      <c r="AB125" s="7"/>
      <c r="AC125" s="7"/>
      <c r="AD125" s="3"/>
      <c r="AE125" s="4"/>
      <c r="AF125" s="58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  <c r="BO125" s="3"/>
      <c r="BP125" s="3"/>
      <c r="BQ125" s="3"/>
      <c r="BR125" s="3"/>
      <c r="BS125" s="3"/>
      <c r="BT125" s="3"/>
      <c r="BU125" s="3"/>
      <c r="BV125" s="3"/>
      <c r="BW125" s="3"/>
      <c r="BX125" s="3"/>
      <c r="BY125" s="3"/>
      <c r="BZ125" s="3"/>
      <c r="CA125" s="3"/>
      <c r="CB125" s="3"/>
      <c r="CC125" s="3"/>
      <c r="CD125" s="3"/>
      <c r="CE125" s="3"/>
      <c r="CF125" s="3"/>
      <c r="CG125" s="3"/>
      <c r="CH125" s="3"/>
      <c r="CI125" s="3"/>
      <c r="CJ125" s="3"/>
      <c r="CK125" s="3"/>
      <c r="CL125" s="3"/>
      <c r="CM125" s="3"/>
      <c r="CN125" s="3"/>
      <c r="CO125" s="3"/>
      <c r="CP125" s="3"/>
      <c r="CQ125" s="3"/>
      <c r="CR125" s="3"/>
      <c r="CS125" s="3"/>
      <c r="CT125" s="3"/>
      <c r="CU125" s="3"/>
      <c r="CV125" s="3"/>
      <c r="CW125" s="3"/>
      <c r="CX125" s="3"/>
      <c r="CY125" s="3"/>
      <c r="CZ125" s="3"/>
      <c r="DA125" s="3"/>
      <c r="DB125" s="3"/>
      <c r="DC125" s="3"/>
      <c r="DD125" s="3"/>
      <c r="DE125" s="3"/>
      <c r="DF125" s="3"/>
      <c r="DG125" s="3"/>
      <c r="DH125" s="3"/>
      <c r="DI125" s="3"/>
      <c r="DJ125" s="3"/>
      <c r="DK125" s="3"/>
      <c r="DL125" s="3"/>
      <c r="DM125" s="3"/>
      <c r="DN125" s="3"/>
      <c r="DO125" s="3"/>
      <c r="DP125" s="3"/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</row>
    <row r="126" spans="1:173" x14ac:dyDescent="0.15">
      <c r="A126" s="74">
        <f t="shared" si="43"/>
        <v>43607</v>
      </c>
      <c r="B126" s="75">
        <f t="shared" ca="1" si="52"/>
        <v>100681.081875</v>
      </c>
      <c r="C126" s="78">
        <f t="shared" si="44"/>
        <v>99000</v>
      </c>
      <c r="D126" s="77">
        <f ca="1">IF(A126&lt;$B$1,VLOOKUP(A126,[1]DI!$A$4:$B$15000,2),0)</f>
        <v>6.4000000000000001E-2</v>
      </c>
      <c r="E126" s="78">
        <f t="shared" ca="1" si="53"/>
        <v>1.0002462000000001</v>
      </c>
      <c r="F126" s="78">
        <f ca="1">(TRUNC(PRODUCT($E$12:$E125),16))</f>
        <v>1.0193867657264</v>
      </c>
      <c r="G126" s="78">
        <f t="shared" ca="1" si="54"/>
        <v>1.00840489417236</v>
      </c>
      <c r="H126" s="78">
        <f t="shared" ca="1" si="55"/>
        <v>1.01089034</v>
      </c>
      <c r="I126" s="77">
        <f t="shared" si="45"/>
        <v>3.5000000000000003E-2</v>
      </c>
      <c r="J126" s="79">
        <f t="shared" si="46"/>
        <v>43543</v>
      </c>
      <c r="K126" s="80">
        <f t="shared" si="47"/>
        <v>44</v>
      </c>
      <c r="L126" s="81">
        <f t="shared" si="48"/>
        <v>44</v>
      </c>
      <c r="M126" s="82">
        <f t="shared" si="39"/>
        <v>1.0060246740000001</v>
      </c>
      <c r="N126" s="82">
        <f t="shared" ca="1" si="40"/>
        <v>1.016980625</v>
      </c>
      <c r="O126" s="81">
        <f t="shared" si="56"/>
        <v>0</v>
      </c>
      <c r="P126" s="78">
        <f t="shared" ca="1" si="41"/>
        <v>1681.0818750000001</v>
      </c>
      <c r="Q126" s="76">
        <f t="shared" si="49"/>
        <v>0</v>
      </c>
      <c r="R126" s="83" t="str">
        <f t="shared" si="50"/>
        <v>A+J=</v>
      </c>
      <c r="S126" s="79">
        <f t="shared" si="51"/>
        <v>43635</v>
      </c>
      <c r="T126" s="84" t="str">
        <f t="shared" si="42"/>
        <v>-</v>
      </c>
      <c r="U126" s="4"/>
      <c r="V126" s="157">
        <v>45827</v>
      </c>
      <c r="W126" s="158" t="s">
        <v>71</v>
      </c>
      <c r="X126" s="8"/>
      <c r="Y126" s="1"/>
      <c r="Z126" s="7"/>
      <c r="AA126" s="7"/>
      <c r="AB126" s="7"/>
      <c r="AC126" s="7"/>
      <c r="AD126" s="3"/>
      <c r="AE126" s="4"/>
      <c r="AF126" s="58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  <c r="BO126" s="3"/>
      <c r="BP126" s="3"/>
      <c r="BQ126" s="3"/>
      <c r="BR126" s="3"/>
      <c r="BS126" s="3"/>
      <c r="BT126" s="3"/>
      <c r="BU126" s="3"/>
      <c r="BV126" s="3"/>
      <c r="BW126" s="3"/>
      <c r="BX126" s="3"/>
      <c r="BY126" s="3"/>
      <c r="BZ126" s="3"/>
      <c r="CA126" s="3"/>
      <c r="CB126" s="3"/>
      <c r="CC126" s="3"/>
      <c r="CD126" s="3"/>
      <c r="CE126" s="3"/>
      <c r="CF126" s="3"/>
      <c r="CG126" s="3"/>
      <c r="CH126" s="3"/>
      <c r="CI126" s="3"/>
      <c r="CJ126" s="3"/>
      <c r="CK126" s="3"/>
      <c r="CL126" s="3"/>
      <c r="CM126" s="3"/>
      <c r="CN126" s="3"/>
      <c r="CO126" s="3"/>
      <c r="CP126" s="3"/>
      <c r="CQ126" s="3"/>
      <c r="CR126" s="3"/>
      <c r="CS126" s="3"/>
      <c r="CT126" s="3"/>
      <c r="CU126" s="3"/>
      <c r="CV126" s="3"/>
      <c r="CW126" s="3"/>
      <c r="CX126" s="3"/>
      <c r="CY126" s="3"/>
      <c r="CZ126" s="3"/>
      <c r="DA126" s="3"/>
      <c r="DB126" s="3"/>
      <c r="DC126" s="3"/>
      <c r="DD126" s="3"/>
      <c r="DE126" s="3"/>
      <c r="DF126" s="3"/>
      <c r="DG126" s="3"/>
      <c r="DH126" s="3"/>
      <c r="DI126" s="3"/>
      <c r="DJ126" s="3"/>
      <c r="DK126" s="3"/>
      <c r="DL126" s="3"/>
      <c r="DM126" s="3"/>
      <c r="DN126" s="3"/>
      <c r="DO126" s="3"/>
      <c r="DP126" s="3"/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</row>
    <row r="127" spans="1:173" x14ac:dyDescent="0.15">
      <c r="A127" s="74">
        <f t="shared" si="43"/>
        <v>43608</v>
      </c>
      <c r="B127" s="75">
        <f t="shared" ca="1" si="52"/>
        <v>100719.61811900001</v>
      </c>
      <c r="C127" s="78">
        <f t="shared" si="44"/>
        <v>99000</v>
      </c>
      <c r="D127" s="77">
        <f ca="1">IF(A127&lt;$B$1,VLOOKUP(A127,[1]DI!$A$4:$B$15000,2),0)</f>
        <v>6.4000000000000001E-2</v>
      </c>
      <c r="E127" s="78">
        <f t="shared" ca="1" si="53"/>
        <v>1.0002462000000001</v>
      </c>
      <c r="F127" s="78">
        <f ca="1">(TRUNC(PRODUCT($E$12:$E126),16))</f>
        <v>1.0196377387481199</v>
      </c>
      <c r="G127" s="78">
        <f t="shared" ca="1" si="54"/>
        <v>1.00840489417236</v>
      </c>
      <c r="H127" s="78">
        <f t="shared" ca="1" si="55"/>
        <v>1.01113922</v>
      </c>
      <c r="I127" s="77">
        <f t="shared" si="45"/>
        <v>3.5000000000000003E-2</v>
      </c>
      <c r="J127" s="79">
        <f t="shared" si="46"/>
        <v>43543</v>
      </c>
      <c r="K127" s="80">
        <f t="shared" si="47"/>
        <v>45</v>
      </c>
      <c r="L127" s="81">
        <f t="shared" si="48"/>
        <v>45</v>
      </c>
      <c r="M127" s="82">
        <f t="shared" si="39"/>
        <v>1.0061620200000001</v>
      </c>
      <c r="N127" s="82">
        <f t="shared" ca="1" si="40"/>
        <v>1.0173698799999999</v>
      </c>
      <c r="O127" s="81">
        <f t="shared" si="56"/>
        <v>0</v>
      </c>
      <c r="P127" s="78">
        <f t="shared" ca="1" si="41"/>
        <v>1719.618119</v>
      </c>
      <c r="Q127" s="76">
        <f t="shared" si="49"/>
        <v>0</v>
      </c>
      <c r="R127" s="83" t="str">
        <f t="shared" si="50"/>
        <v>A+J=</v>
      </c>
      <c r="S127" s="79">
        <f t="shared" si="51"/>
        <v>43635</v>
      </c>
      <c r="T127" s="84" t="str">
        <f t="shared" si="42"/>
        <v>-</v>
      </c>
      <c r="U127" s="4"/>
      <c r="V127" s="157">
        <v>46016</v>
      </c>
      <c r="W127" s="158" t="s">
        <v>68</v>
      </c>
      <c r="X127" s="8"/>
      <c r="Y127" s="1"/>
      <c r="Z127" s="7"/>
      <c r="AA127" s="7"/>
      <c r="AB127" s="7"/>
      <c r="AC127" s="7"/>
      <c r="AD127" s="3"/>
      <c r="AE127" s="4"/>
      <c r="AF127" s="58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  <c r="BO127" s="3"/>
      <c r="BP127" s="3"/>
      <c r="BQ127" s="3"/>
      <c r="BR127" s="3"/>
      <c r="BS127" s="3"/>
      <c r="BT127" s="3"/>
      <c r="BU127" s="3"/>
      <c r="BV127" s="3"/>
      <c r="BW127" s="3"/>
      <c r="BX127" s="3"/>
      <c r="BY127" s="3"/>
      <c r="BZ127" s="3"/>
      <c r="CA127" s="3"/>
      <c r="CB127" s="3"/>
      <c r="CC127" s="3"/>
      <c r="CD127" s="3"/>
      <c r="CE127" s="3"/>
      <c r="CF127" s="3"/>
      <c r="CG127" s="3"/>
      <c r="CH127" s="3"/>
      <c r="CI127" s="3"/>
      <c r="CJ127" s="3"/>
      <c r="CK127" s="3"/>
      <c r="CL127" s="3"/>
      <c r="CM127" s="3"/>
      <c r="CN127" s="3"/>
      <c r="CO127" s="3"/>
      <c r="CP127" s="3"/>
      <c r="CQ127" s="3"/>
      <c r="CR127" s="3"/>
      <c r="CS127" s="3"/>
      <c r="CT127" s="3"/>
      <c r="CU127" s="3"/>
      <c r="CV127" s="3"/>
      <c r="CW127" s="3"/>
      <c r="CX127" s="3"/>
      <c r="CY127" s="3"/>
      <c r="CZ127" s="3"/>
      <c r="DA127" s="3"/>
      <c r="DB127" s="3"/>
      <c r="DC127" s="3"/>
      <c r="DD127" s="3"/>
      <c r="DE127" s="3"/>
      <c r="DF127" s="3"/>
      <c r="DG127" s="3"/>
      <c r="DH127" s="3"/>
      <c r="DI127" s="3"/>
      <c r="DJ127" s="3"/>
      <c r="DK127" s="3"/>
      <c r="DL127" s="3"/>
      <c r="DM127" s="3"/>
      <c r="DN127" s="3"/>
      <c r="DO127" s="3"/>
      <c r="DP127" s="3"/>
      <c r="DQ127" s="3"/>
      <c r="DR127" s="3"/>
      <c r="DS127" s="3"/>
      <c r="DT127" s="3"/>
      <c r="DU127" s="3"/>
      <c r="DV127" s="3"/>
      <c r="DW127" s="3"/>
      <c r="DX127" s="3"/>
      <c r="DY127" s="3"/>
      <c r="DZ127" s="3"/>
      <c r="EA127" s="3"/>
      <c r="EB127" s="3"/>
      <c r="EC127" s="3"/>
      <c r="ED127" s="3"/>
      <c r="EE127" s="3"/>
      <c r="EF127" s="3"/>
      <c r="EG127" s="3"/>
      <c r="EH127" s="3"/>
      <c r="EI127" s="3"/>
      <c r="EJ127" s="3"/>
      <c r="EK127" s="3"/>
      <c r="EL127" s="3"/>
      <c r="EM127" s="3"/>
      <c r="EN127" s="3"/>
      <c r="EO127" s="3"/>
      <c r="EP127" s="3"/>
      <c r="EQ127" s="3"/>
      <c r="ER127" s="3"/>
      <c r="ES127" s="3"/>
      <c r="ET127" s="3"/>
      <c r="EU127" s="3"/>
      <c r="EV127" s="3"/>
      <c r="EW127" s="3"/>
      <c r="EX127" s="3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</row>
    <row r="128" spans="1:173" x14ac:dyDescent="0.15">
      <c r="A128" s="74">
        <f t="shared" si="43"/>
        <v>43609</v>
      </c>
      <c r="B128" s="75">
        <f t="shared" ca="1" si="52"/>
        <v>100758.168918</v>
      </c>
      <c r="C128" s="78">
        <f t="shared" si="44"/>
        <v>99000</v>
      </c>
      <c r="D128" s="77">
        <f ca="1">IF(A128&lt;$B$1,VLOOKUP(A128,[1]DI!$A$4:$B$15000,2),0)</f>
        <v>6.4000000000000001E-2</v>
      </c>
      <c r="E128" s="78">
        <f t="shared" ca="1" si="53"/>
        <v>1.0002462000000001</v>
      </c>
      <c r="F128" s="78">
        <f ca="1">(TRUNC(PRODUCT($E$12:$E127),16))</f>
        <v>1.0198887735594</v>
      </c>
      <c r="G128" s="78">
        <f t="shared" ca="1" si="54"/>
        <v>1.00840489417236</v>
      </c>
      <c r="H128" s="78">
        <f t="shared" ca="1" si="55"/>
        <v>1.0113881600000001</v>
      </c>
      <c r="I128" s="77">
        <f t="shared" si="45"/>
        <v>3.5000000000000003E-2</v>
      </c>
      <c r="J128" s="79">
        <f t="shared" si="46"/>
        <v>43543</v>
      </c>
      <c r="K128" s="80">
        <f t="shared" si="47"/>
        <v>46</v>
      </c>
      <c r="L128" s="81">
        <f t="shared" si="48"/>
        <v>46</v>
      </c>
      <c r="M128" s="82">
        <f t="shared" si="39"/>
        <v>1.0062993840000001</v>
      </c>
      <c r="N128" s="82">
        <f t="shared" ca="1" si="40"/>
        <v>1.0177592820000001</v>
      </c>
      <c r="O128" s="81">
        <f t="shared" si="56"/>
        <v>0</v>
      </c>
      <c r="P128" s="78">
        <f t="shared" ca="1" si="41"/>
        <v>1758.1689180000001</v>
      </c>
      <c r="Q128" s="76">
        <f t="shared" si="49"/>
        <v>0</v>
      </c>
      <c r="R128" s="83" t="str">
        <f t="shared" si="50"/>
        <v>A+J=</v>
      </c>
      <c r="S128" s="79">
        <f t="shared" si="51"/>
        <v>43635</v>
      </c>
      <c r="T128" s="84" t="str">
        <f t="shared" si="42"/>
        <v>-</v>
      </c>
      <c r="U128" s="4"/>
      <c r="V128" s="157">
        <v>46023</v>
      </c>
      <c r="W128" s="158" t="s">
        <v>69</v>
      </c>
      <c r="X128" s="8"/>
      <c r="Y128" s="1"/>
      <c r="Z128" s="7"/>
      <c r="AA128" s="7"/>
      <c r="AB128" s="7"/>
      <c r="AC128" s="7"/>
      <c r="AD128" s="3"/>
      <c r="AE128" s="4"/>
      <c r="AF128" s="58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  <c r="BO128" s="3"/>
      <c r="BP128" s="3"/>
      <c r="BQ128" s="3"/>
      <c r="BR128" s="3"/>
      <c r="BS128" s="3"/>
      <c r="BT128" s="3"/>
      <c r="BU128" s="3"/>
      <c r="BV128" s="3"/>
      <c r="BW128" s="3"/>
      <c r="BX128" s="3"/>
      <c r="BY128" s="3"/>
      <c r="BZ128" s="3"/>
      <c r="CA128" s="3"/>
      <c r="CB128" s="3"/>
      <c r="CC128" s="3"/>
      <c r="CD128" s="3"/>
      <c r="CE128" s="3"/>
      <c r="CF128" s="3"/>
      <c r="CG128" s="3"/>
      <c r="CH128" s="3"/>
      <c r="CI128" s="3"/>
      <c r="CJ128" s="3"/>
      <c r="CK128" s="3"/>
      <c r="CL128" s="3"/>
      <c r="CM128" s="3"/>
      <c r="CN128" s="3"/>
      <c r="CO128" s="3"/>
      <c r="CP128" s="3"/>
      <c r="CQ128" s="3"/>
      <c r="CR128" s="3"/>
      <c r="CS128" s="3"/>
      <c r="CT128" s="3"/>
      <c r="CU128" s="3"/>
      <c r="CV128" s="3"/>
      <c r="CW128" s="3"/>
      <c r="CX128" s="3"/>
      <c r="CY128" s="3"/>
      <c r="CZ128" s="3"/>
      <c r="DA128" s="3"/>
      <c r="DB128" s="3"/>
      <c r="DC128" s="3"/>
      <c r="DD128" s="3"/>
      <c r="DE128" s="3"/>
      <c r="DF128" s="3"/>
      <c r="DG128" s="3"/>
      <c r="DH128" s="3"/>
      <c r="DI128" s="3"/>
      <c r="DJ128" s="3"/>
      <c r="DK128" s="3"/>
      <c r="DL128" s="3"/>
      <c r="DM128" s="3"/>
      <c r="DN128" s="3"/>
      <c r="DO128" s="3"/>
      <c r="DP128" s="3"/>
      <c r="DQ128" s="3"/>
      <c r="DR128" s="3"/>
      <c r="DS128" s="3"/>
      <c r="DT128" s="3"/>
      <c r="DU128" s="3"/>
      <c r="DV128" s="3"/>
      <c r="DW128" s="3"/>
      <c r="DX128" s="3"/>
      <c r="DY128" s="3"/>
      <c r="DZ128" s="3"/>
      <c r="EA128" s="3"/>
      <c r="EB128" s="3"/>
      <c r="EC128" s="3"/>
      <c r="ED128" s="3"/>
      <c r="EE128" s="3"/>
      <c r="EF128" s="3"/>
      <c r="EG128" s="3"/>
      <c r="EH128" s="3"/>
      <c r="EI128" s="3"/>
      <c r="EJ128" s="3"/>
      <c r="EK128" s="3"/>
      <c r="EL128" s="3"/>
      <c r="EM128" s="3"/>
      <c r="EN128" s="3"/>
      <c r="EO128" s="3"/>
      <c r="EP128" s="3"/>
      <c r="EQ128" s="3"/>
      <c r="ER128" s="3"/>
      <c r="ES128" s="3"/>
      <c r="ET128" s="3"/>
      <c r="EU128" s="3"/>
      <c r="EV128" s="3"/>
      <c r="EW128" s="3"/>
      <c r="EX128" s="3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</row>
    <row r="129" spans="1:176" x14ac:dyDescent="0.15">
      <c r="A129" s="74">
        <f t="shared" si="43"/>
        <v>43610</v>
      </c>
      <c r="B129" s="75">
        <f t="shared" ca="1" si="52"/>
        <v>100796.735457</v>
      </c>
      <c r="C129" s="78">
        <f t="shared" si="44"/>
        <v>99000</v>
      </c>
      <c r="D129" s="77">
        <f ca="1">IF(A129&lt;$B$1,VLOOKUP(A129,[1]DI!$A$4:$B$15000,2),0)</f>
        <v>0</v>
      </c>
      <c r="E129" s="78">
        <f t="shared" ca="1" si="53"/>
        <v>1</v>
      </c>
      <c r="F129" s="78">
        <f ca="1">(TRUNC(PRODUCT($E$12:$E128),16))</f>
        <v>1.02013987017545</v>
      </c>
      <c r="G129" s="78">
        <f t="shared" ca="1" si="54"/>
        <v>1.00840489417236</v>
      </c>
      <c r="H129" s="78">
        <f t="shared" ca="1" si="55"/>
        <v>1.01163717</v>
      </c>
      <c r="I129" s="77">
        <f t="shared" si="45"/>
        <v>3.5000000000000003E-2</v>
      </c>
      <c r="J129" s="79">
        <f t="shared" si="46"/>
        <v>43543</v>
      </c>
      <c r="K129" s="80">
        <f t="shared" si="47"/>
        <v>46</v>
      </c>
      <c r="L129" s="81">
        <f t="shared" si="48"/>
        <v>47</v>
      </c>
      <c r="M129" s="82">
        <f t="shared" si="39"/>
        <v>1.0064367670000001</v>
      </c>
      <c r="N129" s="82">
        <f t="shared" ca="1" si="40"/>
        <v>1.0181488430000001</v>
      </c>
      <c r="O129" s="81">
        <f t="shared" si="56"/>
        <v>0</v>
      </c>
      <c r="P129" s="78">
        <f t="shared" ca="1" si="41"/>
        <v>1796.735457</v>
      </c>
      <c r="Q129" s="76">
        <f t="shared" si="49"/>
        <v>0</v>
      </c>
      <c r="R129" s="83" t="str">
        <f t="shared" si="50"/>
        <v>A+J=</v>
      </c>
      <c r="S129" s="79">
        <f t="shared" si="51"/>
        <v>43635</v>
      </c>
      <c r="T129" s="84" t="str">
        <f t="shared" si="42"/>
        <v>-</v>
      </c>
      <c r="U129" s="4"/>
      <c r="V129" s="157">
        <v>46069</v>
      </c>
      <c r="W129" s="158" t="s">
        <v>60</v>
      </c>
      <c r="X129" s="8"/>
      <c r="Y129" s="1"/>
      <c r="Z129" s="7"/>
      <c r="AA129" s="7"/>
      <c r="AB129" s="7"/>
      <c r="AC129" s="7"/>
      <c r="AD129" s="3"/>
      <c r="AE129" s="4"/>
      <c r="AF129" s="58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  <c r="BO129" s="3"/>
      <c r="BP129" s="3"/>
      <c r="BQ129" s="3"/>
      <c r="BR129" s="3"/>
      <c r="BS129" s="3"/>
      <c r="BT129" s="3"/>
      <c r="BU129" s="3"/>
      <c r="BV129" s="3"/>
      <c r="BW129" s="3"/>
      <c r="BX129" s="3"/>
      <c r="BY129" s="3"/>
      <c r="BZ129" s="3"/>
      <c r="CA129" s="3"/>
      <c r="CB129" s="3"/>
      <c r="CC129" s="3"/>
      <c r="CD129" s="3"/>
      <c r="CE129" s="3"/>
      <c r="CF129" s="3"/>
      <c r="CG129" s="3"/>
      <c r="CH129" s="3"/>
      <c r="CI129" s="3"/>
      <c r="CJ129" s="3"/>
      <c r="CK129" s="3"/>
      <c r="CL129" s="3"/>
      <c r="CM129" s="3"/>
      <c r="CN129" s="3"/>
      <c r="CO129" s="3"/>
      <c r="CP129" s="3"/>
      <c r="CQ129" s="3"/>
      <c r="CR129" s="3"/>
      <c r="CS129" s="3"/>
      <c r="CT129" s="3"/>
      <c r="CU129" s="3"/>
      <c r="CV129" s="3"/>
      <c r="CW129" s="3"/>
      <c r="CX129" s="3"/>
      <c r="CY129" s="3"/>
      <c r="CZ129" s="3"/>
      <c r="DA129" s="3"/>
      <c r="DB129" s="3"/>
      <c r="DC129" s="3"/>
      <c r="DD129" s="3"/>
      <c r="DE129" s="3"/>
      <c r="DF129" s="3"/>
      <c r="DG129" s="3"/>
      <c r="DH129" s="3"/>
      <c r="DI129" s="3"/>
      <c r="DJ129" s="3"/>
      <c r="DK129" s="3"/>
      <c r="DL129" s="3"/>
      <c r="DM129" s="3"/>
      <c r="DN129" s="3"/>
      <c r="DO129" s="3"/>
      <c r="DP129" s="3"/>
      <c r="DQ129" s="3"/>
      <c r="DR129" s="3"/>
      <c r="DS129" s="3"/>
      <c r="DT129" s="3"/>
      <c r="DU129" s="3"/>
      <c r="DV129" s="3"/>
      <c r="DW129" s="3"/>
      <c r="DX129" s="3"/>
      <c r="DY129" s="3"/>
      <c r="DZ129" s="3"/>
      <c r="EA129" s="3"/>
      <c r="EB129" s="3"/>
      <c r="EC129" s="3"/>
      <c r="ED129" s="3"/>
      <c r="EE129" s="3"/>
      <c r="EF129" s="3"/>
      <c r="EG129" s="3"/>
      <c r="EH129" s="3"/>
      <c r="EI129" s="3"/>
      <c r="EJ129" s="3"/>
      <c r="EK129" s="3"/>
      <c r="EL129" s="3"/>
      <c r="EM129" s="3"/>
      <c r="EN129" s="3"/>
      <c r="EO129" s="3"/>
      <c r="EP129" s="3"/>
      <c r="EQ129" s="3"/>
      <c r="ER129" s="3"/>
      <c r="ES129" s="3"/>
      <c r="ET129" s="3"/>
      <c r="EU129" s="3"/>
      <c r="EV129" s="3"/>
      <c r="EW129" s="3"/>
      <c r="EX129" s="3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</row>
    <row r="130" spans="1:176" x14ac:dyDescent="0.15">
      <c r="A130" s="74">
        <f t="shared" si="43"/>
        <v>43611</v>
      </c>
      <c r="B130" s="75">
        <f t="shared" ca="1" si="52"/>
        <v>100796.735457</v>
      </c>
      <c r="C130" s="78">
        <f t="shared" si="44"/>
        <v>99000</v>
      </c>
      <c r="D130" s="77">
        <f ca="1">IF(A130&lt;$B$1,VLOOKUP(A130,[1]DI!$A$4:$B$15000,2),0)</f>
        <v>0</v>
      </c>
      <c r="E130" s="78">
        <f t="shared" ca="1" si="53"/>
        <v>1</v>
      </c>
      <c r="F130" s="78">
        <f ca="1">(TRUNC(PRODUCT($E$12:$E129),16))</f>
        <v>1.02013987017545</v>
      </c>
      <c r="G130" s="78">
        <f t="shared" ca="1" si="54"/>
        <v>1.00840489417236</v>
      </c>
      <c r="H130" s="78">
        <f t="shared" ca="1" si="55"/>
        <v>1.01163717</v>
      </c>
      <c r="I130" s="77">
        <f t="shared" si="45"/>
        <v>3.5000000000000003E-2</v>
      </c>
      <c r="J130" s="79">
        <f t="shared" si="46"/>
        <v>43543</v>
      </c>
      <c r="K130" s="80">
        <f t="shared" si="47"/>
        <v>46</v>
      </c>
      <c r="L130" s="81">
        <f t="shared" si="48"/>
        <v>47</v>
      </c>
      <c r="M130" s="82">
        <f t="shared" si="39"/>
        <v>1.0064367670000001</v>
      </c>
      <c r="N130" s="82">
        <f t="shared" ca="1" si="40"/>
        <v>1.0181488430000001</v>
      </c>
      <c r="O130" s="81">
        <f t="shared" si="56"/>
        <v>0</v>
      </c>
      <c r="P130" s="78">
        <f t="shared" ca="1" si="41"/>
        <v>1796.735457</v>
      </c>
      <c r="Q130" s="76">
        <f t="shared" si="49"/>
        <v>0</v>
      </c>
      <c r="R130" s="83" t="str">
        <f t="shared" si="50"/>
        <v>A+J=</v>
      </c>
      <c r="S130" s="79">
        <f t="shared" si="51"/>
        <v>43635</v>
      </c>
      <c r="T130" s="84" t="str">
        <f t="shared" si="42"/>
        <v>-</v>
      </c>
      <c r="U130" s="4"/>
      <c r="V130" s="157">
        <v>46070</v>
      </c>
      <c r="W130" s="158" t="s">
        <v>60</v>
      </c>
      <c r="X130" s="8"/>
      <c r="Y130" s="1"/>
      <c r="Z130" s="7"/>
      <c r="AA130" s="7"/>
      <c r="AB130" s="7"/>
      <c r="AC130" s="7"/>
      <c r="AD130" s="3"/>
      <c r="AE130" s="4"/>
      <c r="AF130" s="58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  <c r="BO130" s="3"/>
      <c r="BP130" s="3"/>
      <c r="BQ130" s="3"/>
      <c r="BR130" s="3"/>
      <c r="BS130" s="3"/>
      <c r="BT130" s="3"/>
      <c r="BU130" s="3"/>
      <c r="BV130" s="3"/>
      <c r="BW130" s="3"/>
      <c r="BX130" s="3"/>
      <c r="BY130" s="3"/>
      <c r="BZ130" s="3"/>
      <c r="CA130" s="3"/>
      <c r="CB130" s="3"/>
      <c r="CC130" s="3"/>
      <c r="CD130" s="3"/>
      <c r="CE130" s="3"/>
      <c r="CF130" s="3"/>
      <c r="CG130" s="3"/>
      <c r="CH130" s="3"/>
      <c r="CI130" s="3"/>
      <c r="CJ130" s="3"/>
      <c r="CK130" s="3"/>
      <c r="CL130" s="3"/>
      <c r="CM130" s="3"/>
      <c r="CN130" s="3"/>
      <c r="CO130" s="3"/>
      <c r="CP130" s="3"/>
      <c r="CQ130" s="3"/>
      <c r="CR130" s="3"/>
      <c r="CS130" s="3"/>
      <c r="CT130" s="3"/>
      <c r="CU130" s="3"/>
      <c r="CV130" s="3"/>
      <c r="CW130" s="3"/>
      <c r="CX130" s="3"/>
      <c r="CY130" s="3"/>
      <c r="CZ130" s="3"/>
      <c r="DA130" s="3"/>
      <c r="DB130" s="3"/>
      <c r="DC130" s="3"/>
      <c r="DD130" s="3"/>
      <c r="DE130" s="3"/>
      <c r="DF130" s="3"/>
      <c r="DG130" s="3"/>
      <c r="DH130" s="3"/>
      <c r="DI130" s="3"/>
      <c r="DJ130" s="3"/>
      <c r="DK130" s="3"/>
      <c r="DL130" s="3"/>
      <c r="DM130" s="3"/>
      <c r="DN130" s="3"/>
      <c r="DO130" s="3"/>
      <c r="DP130" s="3"/>
      <c r="DQ130" s="3"/>
      <c r="DR130" s="3"/>
      <c r="DS130" s="3"/>
      <c r="DT130" s="3"/>
      <c r="DU130" s="3"/>
      <c r="DV130" s="3"/>
      <c r="DW130" s="3"/>
      <c r="DX130" s="3"/>
      <c r="DY130" s="3"/>
      <c r="DZ130" s="3"/>
      <c r="EA130" s="3"/>
      <c r="EB130" s="3"/>
      <c r="EC130" s="3"/>
      <c r="ED130" s="3"/>
      <c r="EE130" s="3"/>
      <c r="EF130" s="3"/>
      <c r="EG130" s="3"/>
      <c r="EH130" s="3"/>
      <c r="EI130" s="3"/>
      <c r="EJ130" s="3"/>
      <c r="EK130" s="3"/>
      <c r="EL130" s="3"/>
      <c r="EM130" s="3"/>
      <c r="EN130" s="3"/>
      <c r="EO130" s="3"/>
      <c r="EP130" s="3"/>
      <c r="EQ130" s="3"/>
      <c r="ER130" s="3"/>
      <c r="ES130" s="3"/>
      <c r="ET130" s="3"/>
      <c r="EU130" s="3"/>
      <c r="EV130" s="3"/>
      <c r="EW130" s="3"/>
      <c r="EX130" s="3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</row>
    <row r="131" spans="1:176" x14ac:dyDescent="0.15">
      <c r="A131" s="74">
        <f t="shared" si="43"/>
        <v>43612</v>
      </c>
      <c r="B131" s="75">
        <f t="shared" ca="1" si="52"/>
        <v>100796.735457</v>
      </c>
      <c r="C131" s="78">
        <f t="shared" si="44"/>
        <v>99000</v>
      </c>
      <c r="D131" s="77">
        <f ca="1">IF(A131&lt;$B$1,VLOOKUP(A131,[1]DI!$A$4:$B$15000,2),0)</f>
        <v>6.4000000000000001E-2</v>
      </c>
      <c r="E131" s="78">
        <f t="shared" ca="1" si="53"/>
        <v>1.0002462000000001</v>
      </c>
      <c r="F131" s="78">
        <f ca="1">(TRUNC(PRODUCT($E$12:$E130),16))</f>
        <v>1.02013987017545</v>
      </c>
      <c r="G131" s="78">
        <f t="shared" ca="1" si="54"/>
        <v>1.00840489417236</v>
      </c>
      <c r="H131" s="78">
        <f t="shared" ca="1" si="55"/>
        <v>1.01163717</v>
      </c>
      <c r="I131" s="77">
        <f t="shared" si="45"/>
        <v>3.5000000000000003E-2</v>
      </c>
      <c r="J131" s="79">
        <f t="shared" si="46"/>
        <v>43543</v>
      </c>
      <c r="K131" s="80">
        <f t="shared" si="47"/>
        <v>47</v>
      </c>
      <c r="L131" s="81">
        <f t="shared" si="48"/>
        <v>47</v>
      </c>
      <c r="M131" s="82">
        <f t="shared" si="39"/>
        <v>1.0064367670000001</v>
      </c>
      <c r="N131" s="82">
        <f t="shared" ca="1" si="40"/>
        <v>1.0181488430000001</v>
      </c>
      <c r="O131" s="81">
        <f t="shared" si="56"/>
        <v>0</v>
      </c>
      <c r="P131" s="78">
        <f t="shared" ca="1" si="41"/>
        <v>1796.735457</v>
      </c>
      <c r="Q131" s="76">
        <f t="shared" si="49"/>
        <v>0</v>
      </c>
      <c r="R131" s="83" t="str">
        <f t="shared" si="50"/>
        <v>A+J=</v>
      </c>
      <c r="S131" s="79">
        <f t="shared" si="51"/>
        <v>43635</v>
      </c>
      <c r="T131" s="84" t="str">
        <f t="shared" si="42"/>
        <v>-</v>
      </c>
      <c r="U131" s="4"/>
      <c r="V131" s="157">
        <v>46115</v>
      </c>
      <c r="W131" s="158" t="s">
        <v>70</v>
      </c>
      <c r="X131" s="8"/>
      <c r="Y131" s="1"/>
      <c r="Z131" s="7"/>
      <c r="AA131" s="7"/>
      <c r="AB131" s="7"/>
      <c r="AC131" s="7"/>
      <c r="AD131" s="3"/>
      <c r="AE131" s="4"/>
      <c r="AF131" s="58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  <c r="BO131" s="3"/>
      <c r="BP131" s="3"/>
      <c r="BQ131" s="3"/>
      <c r="BR131" s="3"/>
      <c r="BS131" s="3"/>
      <c r="BT131" s="3"/>
      <c r="BU131" s="3"/>
      <c r="BV131" s="3"/>
      <c r="BW131" s="3"/>
      <c r="BX131" s="3"/>
      <c r="BY131" s="3"/>
      <c r="BZ131" s="3"/>
      <c r="CA131" s="3"/>
      <c r="CB131" s="3"/>
      <c r="CC131" s="3"/>
      <c r="CD131" s="3"/>
      <c r="CE131" s="3"/>
      <c r="CF131" s="3"/>
      <c r="CG131" s="3"/>
      <c r="CH131" s="3"/>
      <c r="CI131" s="3"/>
      <c r="CJ131" s="3"/>
      <c r="CK131" s="3"/>
      <c r="CL131" s="3"/>
      <c r="CM131" s="3"/>
      <c r="CN131" s="3"/>
      <c r="CO131" s="3"/>
      <c r="CP131" s="3"/>
      <c r="CQ131" s="3"/>
      <c r="CR131" s="3"/>
      <c r="CS131" s="3"/>
      <c r="CT131" s="3"/>
      <c r="CU131" s="3"/>
      <c r="CV131" s="3"/>
      <c r="CW131" s="3"/>
      <c r="CX131" s="3"/>
      <c r="CY131" s="3"/>
      <c r="CZ131" s="3"/>
      <c r="DA131" s="3"/>
      <c r="DB131" s="3"/>
      <c r="DC131" s="3"/>
      <c r="DD131" s="3"/>
      <c r="DE131" s="3"/>
      <c r="DF131" s="3"/>
      <c r="DG131" s="3"/>
      <c r="DH131" s="3"/>
      <c r="DI131" s="3"/>
      <c r="DJ131" s="3"/>
      <c r="DK131" s="3"/>
      <c r="DL131" s="3"/>
      <c r="DM131" s="3"/>
      <c r="DN131" s="3"/>
      <c r="DO131" s="3"/>
      <c r="DP131" s="3"/>
      <c r="DQ131" s="3"/>
      <c r="DR131" s="3"/>
      <c r="DS131" s="3"/>
      <c r="DT131" s="3"/>
      <c r="DU131" s="3"/>
      <c r="DV131" s="3"/>
      <c r="DW131" s="3"/>
      <c r="DX131" s="3"/>
      <c r="DY131" s="3"/>
      <c r="DZ131" s="3"/>
      <c r="EA131" s="3"/>
      <c r="EB131" s="3"/>
      <c r="EC131" s="3"/>
      <c r="ED131" s="3"/>
      <c r="EE131" s="3"/>
      <c r="EF131" s="3"/>
      <c r="EG131" s="3"/>
      <c r="EH131" s="3"/>
      <c r="EI131" s="3"/>
      <c r="EJ131" s="3"/>
      <c r="EK131" s="3"/>
      <c r="EL131" s="3"/>
      <c r="EM131" s="3"/>
      <c r="EN131" s="3"/>
      <c r="EO131" s="3"/>
      <c r="EP131" s="3"/>
      <c r="EQ131" s="3"/>
      <c r="ER131" s="3"/>
      <c r="ES131" s="3"/>
      <c r="ET131" s="3"/>
      <c r="EU131" s="3"/>
      <c r="EV131" s="3"/>
      <c r="EW131" s="3"/>
      <c r="EX131" s="3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</row>
    <row r="132" spans="1:176" x14ac:dyDescent="0.15">
      <c r="A132" s="74">
        <f t="shared" si="43"/>
        <v>43613</v>
      </c>
      <c r="B132" s="75">
        <f t="shared" ca="1" si="52"/>
        <v>100835.31546</v>
      </c>
      <c r="C132" s="78">
        <f t="shared" si="44"/>
        <v>99000</v>
      </c>
      <c r="D132" s="77">
        <f ca="1">IF(A132&lt;$B$1,VLOOKUP(A132,[1]DI!$A$4:$B$15000,2),0)</f>
        <v>6.4000000000000001E-2</v>
      </c>
      <c r="E132" s="78">
        <f t="shared" ca="1" si="53"/>
        <v>1.0002462000000001</v>
      </c>
      <c r="F132" s="78">
        <f ca="1">(TRUNC(PRODUCT($E$12:$E131),16))</f>
        <v>1.0203910286114899</v>
      </c>
      <c r="G132" s="78">
        <f t="shared" ca="1" si="54"/>
        <v>1.00840489417236</v>
      </c>
      <c r="H132" s="78">
        <f t="shared" ca="1" si="55"/>
        <v>1.01188623</v>
      </c>
      <c r="I132" s="77">
        <f t="shared" si="45"/>
        <v>3.5000000000000003E-2</v>
      </c>
      <c r="J132" s="79">
        <f t="shared" si="46"/>
        <v>43543</v>
      </c>
      <c r="K132" s="80">
        <f t="shared" si="47"/>
        <v>48</v>
      </c>
      <c r="L132" s="81">
        <f t="shared" si="48"/>
        <v>48</v>
      </c>
      <c r="M132" s="82">
        <f t="shared" si="39"/>
        <v>1.006574168</v>
      </c>
      <c r="N132" s="82">
        <f t="shared" ca="1" si="40"/>
        <v>1.01853854</v>
      </c>
      <c r="O132" s="81">
        <f t="shared" si="56"/>
        <v>0</v>
      </c>
      <c r="P132" s="78">
        <f t="shared" ca="1" si="41"/>
        <v>1835.31546</v>
      </c>
      <c r="Q132" s="76">
        <f t="shared" si="49"/>
        <v>0</v>
      </c>
      <c r="R132" s="83" t="str">
        <f t="shared" si="50"/>
        <v>A+J=</v>
      </c>
      <c r="S132" s="79">
        <f t="shared" si="51"/>
        <v>43635</v>
      </c>
      <c r="T132" s="84" t="str">
        <f t="shared" si="42"/>
        <v>-</v>
      </c>
      <c r="U132" s="4"/>
      <c r="V132" s="157">
        <v>46133</v>
      </c>
      <c r="W132" s="158" t="s">
        <v>61</v>
      </c>
      <c r="X132" s="8"/>
      <c r="Y132" s="1"/>
      <c r="Z132" s="7"/>
      <c r="AA132" s="7"/>
      <c r="AB132" s="7"/>
      <c r="AC132" s="7"/>
      <c r="AD132" s="3"/>
      <c r="AE132" s="4"/>
      <c r="AF132" s="58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  <c r="BO132" s="3"/>
      <c r="BP132" s="3"/>
      <c r="BQ132" s="3"/>
      <c r="BR132" s="3"/>
      <c r="BS132" s="3"/>
      <c r="BT132" s="3"/>
      <c r="BU132" s="3"/>
      <c r="BV132" s="3"/>
      <c r="BW132" s="3"/>
      <c r="BX132" s="3"/>
      <c r="BY132" s="3"/>
      <c r="BZ132" s="3"/>
      <c r="CA132" s="3"/>
      <c r="CB132" s="3"/>
      <c r="CC132" s="3"/>
      <c r="CD132" s="3"/>
      <c r="CE132" s="3"/>
      <c r="CF132" s="3"/>
      <c r="CG132" s="3"/>
      <c r="CH132" s="3"/>
      <c r="CI132" s="3"/>
      <c r="CJ132" s="3"/>
      <c r="CK132" s="3"/>
      <c r="CL132" s="3"/>
      <c r="CM132" s="3"/>
      <c r="CN132" s="3"/>
      <c r="CO132" s="3"/>
      <c r="CP132" s="3"/>
      <c r="CQ132" s="3"/>
      <c r="CR132" s="3"/>
      <c r="CS132" s="3"/>
      <c r="CT132" s="3"/>
      <c r="CU132" s="3"/>
      <c r="CV132" s="3"/>
      <c r="CW132" s="3"/>
      <c r="CX132" s="3"/>
      <c r="CY132" s="3"/>
      <c r="CZ132" s="3"/>
      <c r="DA132" s="3"/>
      <c r="DB132" s="3"/>
      <c r="DC132" s="3"/>
      <c r="DD132" s="3"/>
      <c r="DE132" s="3"/>
      <c r="DF132" s="3"/>
      <c r="DG132" s="3"/>
      <c r="DH132" s="3"/>
      <c r="DI132" s="3"/>
      <c r="DJ132" s="3"/>
      <c r="DK132" s="3"/>
      <c r="DL132" s="3"/>
      <c r="DM132" s="3"/>
      <c r="DN132" s="3"/>
      <c r="DO132" s="3"/>
      <c r="DP132" s="3"/>
      <c r="DQ132" s="3"/>
      <c r="DR132" s="3"/>
      <c r="DS132" s="3"/>
      <c r="DT132" s="3"/>
      <c r="DU132" s="3"/>
      <c r="DV132" s="3"/>
      <c r="DW132" s="3"/>
      <c r="DX132" s="3"/>
      <c r="DY132" s="3"/>
      <c r="DZ132" s="3"/>
      <c r="EA132" s="3"/>
      <c r="EB132" s="3"/>
      <c r="EC132" s="3"/>
      <c r="ED132" s="3"/>
      <c r="EE132" s="3"/>
      <c r="EF132" s="3"/>
      <c r="EG132" s="3"/>
      <c r="EH132" s="3"/>
      <c r="EI132" s="3"/>
      <c r="EJ132" s="3"/>
      <c r="EK132" s="3"/>
      <c r="EL132" s="3"/>
      <c r="EM132" s="3"/>
      <c r="EN132" s="3"/>
      <c r="EO132" s="3"/>
      <c r="EP132" s="3"/>
      <c r="EQ132" s="3"/>
      <c r="ER132" s="3"/>
      <c r="ES132" s="3"/>
      <c r="ET132" s="3"/>
      <c r="EU132" s="3"/>
      <c r="EV132" s="3"/>
      <c r="EW132" s="3"/>
      <c r="EX132" s="3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</row>
    <row r="133" spans="1:176" x14ac:dyDescent="0.15">
      <c r="A133" s="74">
        <f t="shared" si="43"/>
        <v>43614</v>
      </c>
      <c r="B133" s="75">
        <f t="shared" ca="1" si="52"/>
        <v>100873.911303</v>
      </c>
      <c r="C133" s="78">
        <f t="shared" si="44"/>
        <v>99000</v>
      </c>
      <c r="D133" s="77">
        <f ca="1">IF(A133&lt;$B$1,VLOOKUP(A133,[1]DI!$A$4:$B$15000,2),0)</f>
        <v>6.4000000000000001E-2</v>
      </c>
      <c r="E133" s="78">
        <f t="shared" ca="1" si="53"/>
        <v>1.0002462000000001</v>
      </c>
      <c r="F133" s="78">
        <f ca="1">(TRUNC(PRODUCT($E$12:$E132),16))</f>
        <v>1.02064224888273</v>
      </c>
      <c r="G133" s="78">
        <f t="shared" ca="1" si="54"/>
        <v>1.00840489417236</v>
      </c>
      <c r="H133" s="78">
        <f t="shared" ca="1" si="55"/>
        <v>1.01213536</v>
      </c>
      <c r="I133" s="77">
        <f t="shared" si="45"/>
        <v>3.5000000000000003E-2</v>
      </c>
      <c r="J133" s="79">
        <f t="shared" si="46"/>
        <v>43543</v>
      </c>
      <c r="K133" s="80">
        <f t="shared" si="47"/>
        <v>49</v>
      </c>
      <c r="L133" s="81">
        <f t="shared" si="48"/>
        <v>49</v>
      </c>
      <c r="M133" s="82">
        <f t="shared" si="39"/>
        <v>1.006711589</v>
      </c>
      <c r="N133" s="82">
        <f t="shared" ca="1" si="40"/>
        <v>1.018928397</v>
      </c>
      <c r="O133" s="81">
        <f t="shared" si="56"/>
        <v>0</v>
      </c>
      <c r="P133" s="78">
        <f t="shared" ca="1" si="41"/>
        <v>1873.9113030000001</v>
      </c>
      <c r="Q133" s="76">
        <f t="shared" si="49"/>
        <v>0</v>
      </c>
      <c r="R133" s="83" t="str">
        <f t="shared" si="50"/>
        <v>A+J=</v>
      </c>
      <c r="S133" s="79">
        <f t="shared" si="51"/>
        <v>43635</v>
      </c>
      <c r="T133" s="84" t="str">
        <f t="shared" si="42"/>
        <v>-</v>
      </c>
      <c r="U133" s="4"/>
      <c r="V133" s="157">
        <v>46143</v>
      </c>
      <c r="W133" s="158" t="s">
        <v>72</v>
      </c>
      <c r="X133" s="8"/>
      <c r="Y133" s="1"/>
      <c r="Z133" s="7"/>
      <c r="AA133" s="7"/>
      <c r="AB133" s="7"/>
      <c r="AC133" s="7"/>
      <c r="AD133" s="1"/>
      <c r="AE133" s="4"/>
      <c r="AF133" s="1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  <c r="BO133" s="3"/>
      <c r="BP133" s="3"/>
      <c r="BQ133" s="3"/>
      <c r="BR133" s="3"/>
      <c r="BS133" s="3"/>
      <c r="BT133" s="3"/>
      <c r="BU133" s="3"/>
      <c r="BV133" s="3"/>
      <c r="BW133" s="3"/>
      <c r="BX133" s="3"/>
      <c r="BY133" s="3"/>
      <c r="BZ133" s="3"/>
      <c r="CA133" s="3"/>
      <c r="CB133" s="3"/>
      <c r="CC133" s="3"/>
      <c r="CD133" s="3"/>
      <c r="CE133" s="3"/>
      <c r="CF133" s="3"/>
      <c r="CG133" s="3"/>
      <c r="CH133" s="3"/>
      <c r="CI133" s="3"/>
      <c r="CJ133" s="3"/>
      <c r="CK133" s="3"/>
      <c r="CL133" s="3"/>
      <c r="CM133" s="3"/>
      <c r="CN133" s="3"/>
      <c r="CO133" s="3"/>
      <c r="CP133" s="3"/>
      <c r="CQ133" s="3"/>
      <c r="CR133" s="3"/>
      <c r="CS133" s="3"/>
      <c r="CT133" s="3"/>
      <c r="CU133" s="3"/>
      <c r="CV133" s="3"/>
      <c r="CW133" s="3"/>
      <c r="CX133" s="3"/>
      <c r="CY133" s="3"/>
      <c r="CZ133" s="3"/>
      <c r="DA133" s="3"/>
      <c r="DB133" s="3"/>
      <c r="DC133" s="3"/>
      <c r="DD133" s="3"/>
      <c r="DE133" s="3"/>
      <c r="DF133" s="3"/>
      <c r="DG133" s="3"/>
      <c r="DH133" s="3"/>
      <c r="DI133" s="3"/>
      <c r="DJ133" s="3"/>
      <c r="DK133" s="3"/>
      <c r="DL133" s="3"/>
      <c r="DM133" s="3"/>
      <c r="DN133" s="3"/>
      <c r="DO133" s="3"/>
      <c r="DP133" s="3"/>
      <c r="DQ133" s="3"/>
      <c r="DR133" s="3"/>
      <c r="DS133" s="3"/>
      <c r="DT133" s="3"/>
      <c r="DU133" s="3"/>
      <c r="DV133" s="3"/>
      <c r="DW133" s="3"/>
      <c r="DX133" s="3"/>
      <c r="DY133" s="3"/>
      <c r="DZ133" s="3"/>
      <c r="EA133" s="3"/>
      <c r="EB133" s="3"/>
      <c r="EC133" s="3"/>
      <c r="ED133" s="3"/>
      <c r="EE133" s="3"/>
      <c r="EF133" s="3"/>
      <c r="EG133" s="3"/>
      <c r="EH133" s="3"/>
      <c r="EI133" s="3"/>
      <c r="EJ133" s="3"/>
      <c r="EK133" s="3"/>
      <c r="EL133" s="3"/>
      <c r="EM133" s="3"/>
      <c r="EN133" s="3"/>
      <c r="EO133" s="3"/>
      <c r="EP133" s="3"/>
      <c r="EQ133" s="3"/>
      <c r="ER133" s="3"/>
      <c r="ES133" s="3"/>
      <c r="ET133" s="3"/>
      <c r="EU133" s="3"/>
      <c r="EV133" s="3"/>
      <c r="EW133" s="3"/>
      <c r="EX133" s="3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</row>
    <row r="134" spans="1:176" x14ac:dyDescent="0.15">
      <c r="A134" s="74">
        <f t="shared" si="43"/>
        <v>43615</v>
      </c>
      <c r="B134" s="75">
        <f t="shared" ca="1" si="52"/>
        <v>100912.52160000001</v>
      </c>
      <c r="C134" s="78">
        <f t="shared" si="44"/>
        <v>99000</v>
      </c>
      <c r="D134" s="77">
        <f ca="1">IF(A134&lt;$B$1,VLOOKUP(A134,[1]DI!$A$4:$B$15000,2),0)</f>
        <v>6.4000000000000001E-2</v>
      </c>
      <c r="E134" s="78">
        <f t="shared" ca="1" si="53"/>
        <v>1.0002462000000001</v>
      </c>
      <c r="F134" s="78">
        <f ca="1">(TRUNC(PRODUCT($E$12:$E133),16))</f>
        <v>1.02089353100441</v>
      </c>
      <c r="G134" s="78">
        <f t="shared" ca="1" si="54"/>
        <v>1.00840489417236</v>
      </c>
      <c r="H134" s="78">
        <f t="shared" ca="1" si="55"/>
        <v>1.0123845499999999</v>
      </c>
      <c r="I134" s="77">
        <f t="shared" si="45"/>
        <v>3.5000000000000003E-2</v>
      </c>
      <c r="J134" s="79">
        <f t="shared" si="46"/>
        <v>43543</v>
      </c>
      <c r="K134" s="80">
        <f t="shared" si="47"/>
        <v>50</v>
      </c>
      <c r="L134" s="81">
        <f t="shared" si="48"/>
        <v>50</v>
      </c>
      <c r="M134" s="82">
        <f t="shared" si="39"/>
        <v>1.006849028</v>
      </c>
      <c r="N134" s="82">
        <f t="shared" ca="1" si="40"/>
        <v>1.0193184</v>
      </c>
      <c r="O134" s="81">
        <f t="shared" si="56"/>
        <v>0</v>
      </c>
      <c r="P134" s="78">
        <f t="shared" ca="1" si="41"/>
        <v>1912.5216</v>
      </c>
      <c r="Q134" s="76">
        <f t="shared" si="49"/>
        <v>0</v>
      </c>
      <c r="R134" s="83" t="str">
        <f t="shared" si="50"/>
        <v>A+J=</v>
      </c>
      <c r="S134" s="79">
        <f t="shared" si="51"/>
        <v>43635</v>
      </c>
      <c r="T134" s="84" t="str">
        <f t="shared" si="42"/>
        <v>-</v>
      </c>
      <c r="U134" s="15"/>
      <c r="V134" s="157">
        <v>46177</v>
      </c>
      <c r="W134" s="158" t="s">
        <v>71</v>
      </c>
      <c r="X134" s="16"/>
      <c r="Y134" s="18"/>
      <c r="Z134" s="63"/>
      <c r="AA134" s="63"/>
      <c r="AB134" s="63"/>
      <c r="AC134" s="63"/>
      <c r="AD134" s="18"/>
      <c r="AE134" s="15"/>
      <c r="AF134" s="18"/>
      <c r="AG134" s="17"/>
      <c r="AH134" s="17"/>
      <c r="AI134" s="17"/>
      <c r="AJ134" s="17"/>
      <c r="AK134" s="17"/>
      <c r="AL134" s="17"/>
      <c r="AM134" s="17"/>
      <c r="AN134" s="17"/>
      <c r="AO134" s="17"/>
      <c r="AP134" s="17"/>
      <c r="AQ134" s="17"/>
      <c r="AR134" s="17"/>
      <c r="AS134" s="17"/>
      <c r="AT134" s="17"/>
      <c r="AU134" s="17"/>
      <c r="AV134" s="17"/>
      <c r="AW134" s="17"/>
      <c r="AX134" s="17"/>
      <c r="AY134" s="17"/>
      <c r="AZ134" s="17"/>
      <c r="BA134" s="17"/>
      <c r="BB134" s="17"/>
      <c r="BC134" s="17"/>
      <c r="BD134" s="17"/>
      <c r="BE134" s="17"/>
      <c r="BF134" s="17"/>
      <c r="BG134" s="17"/>
      <c r="BH134" s="17"/>
      <c r="BI134" s="17"/>
      <c r="BJ134" s="17"/>
      <c r="BK134" s="17"/>
      <c r="BL134" s="17"/>
      <c r="BM134" s="17"/>
      <c r="BN134" s="17"/>
      <c r="BO134" s="17"/>
      <c r="BP134" s="17"/>
      <c r="BQ134" s="17"/>
      <c r="BR134" s="17"/>
      <c r="BS134" s="17"/>
      <c r="BT134" s="17"/>
      <c r="BU134" s="17"/>
      <c r="BV134" s="17"/>
      <c r="BW134" s="17"/>
      <c r="BX134" s="17"/>
      <c r="BY134" s="17"/>
      <c r="BZ134" s="17"/>
      <c r="CA134" s="17"/>
      <c r="CB134" s="17"/>
      <c r="CC134" s="17"/>
      <c r="CD134" s="17"/>
      <c r="CE134" s="17"/>
      <c r="CF134" s="17"/>
      <c r="CG134" s="17"/>
      <c r="CH134" s="17"/>
      <c r="CI134" s="17"/>
      <c r="CJ134" s="17"/>
      <c r="CK134" s="17"/>
      <c r="CL134" s="17"/>
      <c r="CM134" s="17"/>
      <c r="CN134" s="17"/>
      <c r="CO134" s="17"/>
      <c r="CP134" s="17"/>
      <c r="CQ134" s="17"/>
      <c r="CR134" s="17"/>
      <c r="CS134" s="17"/>
      <c r="CT134" s="17"/>
      <c r="CU134" s="17"/>
      <c r="CV134" s="17"/>
      <c r="CW134" s="17"/>
      <c r="CX134" s="17"/>
      <c r="CY134" s="17"/>
      <c r="CZ134" s="17"/>
      <c r="DA134" s="17"/>
      <c r="DB134" s="17"/>
      <c r="DC134" s="17"/>
      <c r="DD134" s="17"/>
      <c r="DE134" s="17"/>
      <c r="DF134" s="17"/>
      <c r="DG134" s="17"/>
      <c r="DH134" s="17"/>
      <c r="DI134" s="17"/>
      <c r="DJ134" s="17"/>
      <c r="DK134" s="17"/>
      <c r="DL134" s="17"/>
      <c r="DM134" s="17"/>
      <c r="DN134" s="17"/>
      <c r="DO134" s="17"/>
      <c r="DP134" s="17"/>
      <c r="DQ134" s="17"/>
      <c r="DR134" s="17"/>
      <c r="DS134" s="17"/>
      <c r="DT134" s="17"/>
      <c r="DU134" s="17"/>
      <c r="DV134" s="17"/>
      <c r="DW134" s="17"/>
      <c r="DX134" s="17"/>
      <c r="DY134" s="17"/>
      <c r="DZ134" s="17"/>
      <c r="EA134" s="17"/>
      <c r="EB134" s="17"/>
      <c r="EC134" s="17"/>
      <c r="ED134" s="17"/>
      <c r="EE134" s="17"/>
      <c r="EF134" s="17"/>
      <c r="EG134" s="17"/>
      <c r="EH134" s="17"/>
      <c r="EI134" s="17"/>
      <c r="EJ134" s="17"/>
      <c r="EK134" s="17"/>
      <c r="EL134" s="17"/>
      <c r="EM134" s="17"/>
      <c r="EN134" s="17"/>
      <c r="EO134" s="17"/>
      <c r="EP134" s="17"/>
      <c r="EQ134" s="17"/>
      <c r="ER134" s="17"/>
      <c r="ES134" s="17"/>
      <c r="ET134" s="17"/>
      <c r="EU134" s="17"/>
      <c r="EV134" s="17"/>
      <c r="EW134" s="17"/>
      <c r="EX134" s="17"/>
      <c r="EY134" s="18"/>
      <c r="EZ134" s="18"/>
      <c r="FA134" s="18"/>
      <c r="FB134" s="18"/>
      <c r="FC134" s="18"/>
      <c r="FD134" s="18"/>
      <c r="FE134" s="18"/>
      <c r="FF134" s="18"/>
      <c r="FG134" s="18"/>
      <c r="FH134" s="18"/>
      <c r="FI134" s="18"/>
      <c r="FJ134" s="18"/>
      <c r="FK134" s="18"/>
      <c r="FL134" s="18"/>
      <c r="FM134" s="18"/>
      <c r="FN134" s="18"/>
      <c r="FO134" s="18"/>
      <c r="FP134" s="18"/>
      <c r="FQ134" s="18"/>
      <c r="FR134" s="18"/>
      <c r="FS134" s="18"/>
      <c r="FT134" s="18"/>
    </row>
    <row r="135" spans="1:176" x14ac:dyDescent="0.15">
      <c r="A135" s="74">
        <f t="shared" si="43"/>
        <v>43616</v>
      </c>
      <c r="B135" s="75">
        <f t="shared" ca="1" si="52"/>
        <v>100951.14664799999</v>
      </c>
      <c r="C135" s="78">
        <f t="shared" si="44"/>
        <v>99000</v>
      </c>
      <c r="D135" s="77">
        <f ca="1">IF(A135&lt;$B$1,VLOOKUP(A135,[1]DI!$A$4:$B$15000,2),0)</f>
        <v>6.4000000000000001E-2</v>
      </c>
      <c r="E135" s="78">
        <f t="shared" ca="1" si="53"/>
        <v>1.0002462000000001</v>
      </c>
      <c r="F135" s="78">
        <f ca="1">(TRUNC(PRODUCT($E$12:$E134),16))</f>
        <v>1.02114487499174</v>
      </c>
      <c r="G135" s="78">
        <f t="shared" ca="1" si="54"/>
        <v>1.00840489417236</v>
      </c>
      <c r="H135" s="78">
        <f t="shared" ca="1" si="55"/>
        <v>1.0126337999999999</v>
      </c>
      <c r="I135" s="77">
        <f t="shared" si="45"/>
        <v>3.5000000000000003E-2</v>
      </c>
      <c r="J135" s="79">
        <f t="shared" si="46"/>
        <v>43543</v>
      </c>
      <c r="K135" s="80">
        <f t="shared" si="47"/>
        <v>51</v>
      </c>
      <c r="L135" s="81">
        <f t="shared" si="48"/>
        <v>51</v>
      </c>
      <c r="M135" s="82">
        <f t="shared" si="39"/>
        <v>1.006986486</v>
      </c>
      <c r="N135" s="82">
        <f t="shared" ca="1" si="40"/>
        <v>1.019708552</v>
      </c>
      <c r="O135" s="81">
        <f t="shared" si="56"/>
        <v>0</v>
      </c>
      <c r="P135" s="78">
        <f t="shared" ca="1" si="41"/>
        <v>1951.1466479999999</v>
      </c>
      <c r="Q135" s="76">
        <f t="shared" si="49"/>
        <v>0</v>
      </c>
      <c r="R135" s="83" t="str">
        <f t="shared" si="50"/>
        <v>A+J=</v>
      </c>
      <c r="S135" s="79">
        <f t="shared" si="51"/>
        <v>43635</v>
      </c>
      <c r="T135" s="84" t="str">
        <f t="shared" si="42"/>
        <v>-</v>
      </c>
      <c r="U135" s="4"/>
      <c r="V135" s="157">
        <v>46272</v>
      </c>
      <c r="W135" s="158" t="s">
        <v>73</v>
      </c>
      <c r="X135" s="8"/>
      <c r="Y135" s="1"/>
      <c r="Z135" s="7"/>
      <c r="AA135" s="7"/>
      <c r="AB135" s="7"/>
      <c r="AC135" s="7"/>
      <c r="AD135" s="1"/>
      <c r="AE135" s="4"/>
      <c r="AF135" s="1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  <c r="BO135" s="3"/>
      <c r="BP135" s="3"/>
      <c r="BQ135" s="3"/>
      <c r="BR135" s="3"/>
      <c r="BS135" s="3"/>
      <c r="BT135" s="3"/>
      <c r="BU135" s="3"/>
      <c r="BV135" s="3"/>
      <c r="BW135" s="3"/>
      <c r="BX135" s="3"/>
      <c r="BY135" s="3"/>
      <c r="BZ135" s="3"/>
      <c r="CA135" s="3"/>
      <c r="CB135" s="3"/>
      <c r="CC135" s="3"/>
      <c r="CD135" s="3"/>
      <c r="CE135" s="3"/>
      <c r="CF135" s="3"/>
      <c r="CG135" s="3"/>
      <c r="CH135" s="3"/>
      <c r="CI135" s="3"/>
      <c r="CJ135" s="3"/>
      <c r="CK135" s="3"/>
      <c r="CL135" s="3"/>
      <c r="CM135" s="3"/>
      <c r="CN135" s="3"/>
      <c r="CO135" s="3"/>
      <c r="CP135" s="3"/>
      <c r="CQ135" s="3"/>
      <c r="CR135" s="3"/>
      <c r="CS135" s="3"/>
      <c r="CT135" s="3"/>
      <c r="CU135" s="3"/>
      <c r="CV135" s="3"/>
      <c r="CW135" s="3"/>
      <c r="CX135" s="3"/>
      <c r="CY135" s="3"/>
      <c r="CZ135" s="3"/>
      <c r="DA135" s="3"/>
      <c r="DB135" s="3"/>
      <c r="DC135" s="3"/>
      <c r="DD135" s="3"/>
      <c r="DE135" s="3"/>
      <c r="DF135" s="3"/>
      <c r="DG135" s="3"/>
      <c r="DH135" s="3"/>
      <c r="DI135" s="3"/>
      <c r="DJ135" s="3"/>
      <c r="DK135" s="3"/>
      <c r="DL135" s="3"/>
      <c r="DM135" s="3"/>
      <c r="DN135" s="3"/>
      <c r="DO135" s="3"/>
      <c r="DP135" s="3"/>
      <c r="DQ135" s="3"/>
      <c r="DR135" s="3"/>
      <c r="DS135" s="3"/>
      <c r="DT135" s="3"/>
      <c r="DU135" s="3"/>
      <c r="DV135" s="3"/>
      <c r="DW135" s="3"/>
      <c r="DX135" s="3"/>
      <c r="DY135" s="3"/>
      <c r="DZ135" s="3"/>
      <c r="EA135" s="3"/>
      <c r="EB135" s="3"/>
      <c r="EC135" s="3"/>
      <c r="ED135" s="3"/>
      <c r="EE135" s="3"/>
      <c r="EF135" s="3"/>
      <c r="EG135" s="3"/>
      <c r="EH135" s="3"/>
      <c r="EI135" s="3"/>
      <c r="EJ135" s="3"/>
      <c r="EK135" s="3"/>
      <c r="EL135" s="3"/>
      <c r="EM135" s="3"/>
      <c r="EN135" s="3"/>
      <c r="EO135" s="3"/>
      <c r="EP135" s="3"/>
      <c r="EQ135" s="3"/>
      <c r="ER135" s="3"/>
      <c r="ES135" s="3"/>
      <c r="ET135" s="3"/>
      <c r="EU135" s="3"/>
      <c r="EV135" s="3"/>
      <c r="EW135" s="3"/>
      <c r="EX135" s="3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</row>
    <row r="136" spans="1:176" x14ac:dyDescent="0.15">
      <c r="A136" s="74">
        <f t="shared" si="43"/>
        <v>43617</v>
      </c>
      <c r="B136" s="75">
        <f t="shared" ca="1" si="52"/>
        <v>100989.78634799999</v>
      </c>
      <c r="C136" s="78">
        <f t="shared" si="44"/>
        <v>99000</v>
      </c>
      <c r="D136" s="77">
        <f ca="1">IF(A136&lt;$B$1,VLOOKUP(A136,[1]DI!$A$4:$B$15000,2),0)</f>
        <v>0</v>
      </c>
      <c r="E136" s="78">
        <f t="shared" ca="1" si="53"/>
        <v>1</v>
      </c>
      <c r="F136" s="78">
        <f ca="1">(TRUNC(PRODUCT($E$12:$E135),16))</f>
        <v>1.0213962808599699</v>
      </c>
      <c r="G136" s="78">
        <f t="shared" ca="1" si="54"/>
        <v>1.00840489417236</v>
      </c>
      <c r="H136" s="78">
        <f t="shared" ca="1" si="55"/>
        <v>1.01288311</v>
      </c>
      <c r="I136" s="77">
        <f t="shared" si="45"/>
        <v>3.5000000000000003E-2</v>
      </c>
      <c r="J136" s="79">
        <f t="shared" si="46"/>
        <v>43543</v>
      </c>
      <c r="K136" s="80">
        <f t="shared" si="47"/>
        <v>51</v>
      </c>
      <c r="L136" s="81">
        <f t="shared" si="48"/>
        <v>52</v>
      </c>
      <c r="M136" s="82">
        <f t="shared" si="39"/>
        <v>1.007123963</v>
      </c>
      <c r="N136" s="82">
        <f t="shared" ca="1" si="40"/>
        <v>1.0200988520000001</v>
      </c>
      <c r="O136" s="81">
        <f t="shared" si="56"/>
        <v>0</v>
      </c>
      <c r="P136" s="78">
        <f t="shared" ca="1" si="41"/>
        <v>1989.7863480000001</v>
      </c>
      <c r="Q136" s="76">
        <f t="shared" si="49"/>
        <v>0</v>
      </c>
      <c r="R136" s="83" t="str">
        <f t="shared" si="50"/>
        <v>A+J=</v>
      </c>
      <c r="S136" s="79">
        <f t="shared" si="51"/>
        <v>43635</v>
      </c>
      <c r="T136" s="84" t="str">
        <f t="shared" si="42"/>
        <v>-</v>
      </c>
      <c r="U136" s="4"/>
      <c r="V136" s="157">
        <v>46307</v>
      </c>
      <c r="W136" s="159" t="s">
        <v>62</v>
      </c>
      <c r="X136" s="8"/>
      <c r="Y136" s="1"/>
      <c r="Z136" s="7"/>
      <c r="AA136" s="7"/>
      <c r="AB136" s="7"/>
      <c r="AC136" s="7"/>
      <c r="AD136" s="1"/>
      <c r="AE136" s="4"/>
      <c r="AF136" s="1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  <c r="BO136" s="3"/>
      <c r="BP136" s="3"/>
      <c r="BQ136" s="3"/>
      <c r="BR136" s="3"/>
      <c r="BS136" s="3"/>
      <c r="BT136" s="3"/>
      <c r="BU136" s="3"/>
      <c r="BV136" s="3"/>
      <c r="BW136" s="3"/>
      <c r="BX136" s="3"/>
      <c r="BY136" s="3"/>
      <c r="BZ136" s="3"/>
      <c r="CA136" s="3"/>
      <c r="CB136" s="3"/>
      <c r="CC136" s="3"/>
      <c r="CD136" s="3"/>
      <c r="CE136" s="3"/>
      <c r="CF136" s="3"/>
      <c r="CG136" s="3"/>
      <c r="CH136" s="3"/>
      <c r="CI136" s="3"/>
      <c r="CJ136" s="3"/>
      <c r="CK136" s="3"/>
      <c r="CL136" s="3"/>
      <c r="CM136" s="3"/>
      <c r="CN136" s="3"/>
      <c r="CO136" s="3"/>
      <c r="CP136" s="3"/>
      <c r="CQ136" s="3"/>
      <c r="CR136" s="3"/>
      <c r="CS136" s="3"/>
      <c r="CT136" s="3"/>
      <c r="CU136" s="3"/>
      <c r="CV136" s="3"/>
      <c r="CW136" s="3"/>
      <c r="CX136" s="3"/>
      <c r="CY136" s="3"/>
      <c r="CZ136" s="3"/>
      <c r="DA136" s="3"/>
      <c r="DB136" s="3"/>
      <c r="DC136" s="3"/>
      <c r="DD136" s="3"/>
      <c r="DE136" s="3"/>
      <c r="DF136" s="3"/>
      <c r="DG136" s="3"/>
      <c r="DH136" s="3"/>
      <c r="DI136" s="3"/>
      <c r="DJ136" s="3"/>
      <c r="DK136" s="3"/>
      <c r="DL136" s="3"/>
      <c r="DM136" s="3"/>
      <c r="DN136" s="3"/>
      <c r="DO136" s="3"/>
      <c r="DP136" s="3"/>
      <c r="DQ136" s="3"/>
      <c r="DR136" s="3"/>
      <c r="DS136" s="3"/>
      <c r="DT136" s="3"/>
      <c r="DU136" s="3"/>
      <c r="DV136" s="3"/>
      <c r="DW136" s="3"/>
      <c r="DX136" s="3"/>
      <c r="DY136" s="3"/>
      <c r="DZ136" s="3"/>
      <c r="EA136" s="3"/>
      <c r="EB136" s="3"/>
      <c r="EC136" s="3"/>
      <c r="ED136" s="3"/>
      <c r="EE136" s="3"/>
      <c r="EF136" s="3"/>
      <c r="EG136" s="3"/>
      <c r="EH136" s="3"/>
      <c r="EI136" s="3"/>
      <c r="EJ136" s="3"/>
      <c r="EK136" s="3"/>
      <c r="EL136" s="3"/>
      <c r="EM136" s="3"/>
      <c r="EN136" s="3"/>
      <c r="EO136" s="3"/>
      <c r="EP136" s="3"/>
      <c r="EQ136" s="3"/>
      <c r="ER136" s="3"/>
      <c r="ES136" s="3"/>
      <c r="ET136" s="3"/>
      <c r="EU136" s="3"/>
      <c r="EV136" s="3"/>
      <c r="EW136" s="3"/>
      <c r="EX136" s="3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</row>
    <row r="137" spans="1:176" x14ac:dyDescent="0.15">
      <c r="A137" s="74">
        <f t="shared" si="43"/>
        <v>43618</v>
      </c>
      <c r="B137" s="75">
        <f t="shared" ca="1" si="52"/>
        <v>100989.78634799999</v>
      </c>
      <c r="C137" s="78">
        <f t="shared" si="44"/>
        <v>99000</v>
      </c>
      <c r="D137" s="77">
        <f ca="1">IF(A137&lt;$B$1,VLOOKUP(A137,[1]DI!$A$4:$B$15000,2),0)</f>
        <v>0</v>
      </c>
      <c r="E137" s="78">
        <f t="shared" ca="1" si="53"/>
        <v>1</v>
      </c>
      <c r="F137" s="78">
        <f ca="1">(TRUNC(PRODUCT($E$12:$E136),16))</f>
        <v>1.0213962808599699</v>
      </c>
      <c r="G137" s="78">
        <f t="shared" ca="1" si="54"/>
        <v>1.00840489417236</v>
      </c>
      <c r="H137" s="78">
        <f t="shared" ca="1" si="55"/>
        <v>1.01288311</v>
      </c>
      <c r="I137" s="77">
        <f t="shared" si="45"/>
        <v>3.5000000000000003E-2</v>
      </c>
      <c r="J137" s="79">
        <f t="shared" si="46"/>
        <v>43543</v>
      </c>
      <c r="K137" s="80">
        <f t="shared" si="47"/>
        <v>51</v>
      </c>
      <c r="L137" s="81">
        <f t="shared" si="48"/>
        <v>52</v>
      </c>
      <c r="M137" s="82">
        <f t="shared" si="39"/>
        <v>1.007123963</v>
      </c>
      <c r="N137" s="82">
        <f t="shared" ca="1" si="40"/>
        <v>1.0200988520000001</v>
      </c>
      <c r="O137" s="81">
        <f t="shared" si="56"/>
        <v>0</v>
      </c>
      <c r="P137" s="78">
        <f t="shared" ca="1" si="41"/>
        <v>1989.7863480000001</v>
      </c>
      <c r="Q137" s="76">
        <f t="shared" si="49"/>
        <v>0</v>
      </c>
      <c r="R137" s="83" t="str">
        <f t="shared" si="50"/>
        <v>A+J=</v>
      </c>
      <c r="S137" s="79">
        <f t="shared" si="51"/>
        <v>43635</v>
      </c>
      <c r="T137" s="84" t="str">
        <f t="shared" si="42"/>
        <v>-</v>
      </c>
      <c r="U137" s="4"/>
      <c r="V137" s="157">
        <v>46328</v>
      </c>
      <c r="W137" s="158" t="s">
        <v>66</v>
      </c>
      <c r="X137" s="8"/>
      <c r="Y137" s="1"/>
      <c r="Z137" s="7"/>
      <c r="AA137" s="58"/>
      <c r="AB137" s="58"/>
      <c r="AC137" s="3"/>
      <c r="AD137" s="1"/>
      <c r="AE137" s="4"/>
      <c r="AF137" s="1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</row>
    <row r="138" spans="1:176" x14ac:dyDescent="0.15">
      <c r="A138" s="74">
        <f t="shared" si="43"/>
        <v>43619</v>
      </c>
      <c r="B138" s="75">
        <f t="shared" ca="1" si="52"/>
        <v>100989.78634799999</v>
      </c>
      <c r="C138" s="78">
        <f t="shared" si="44"/>
        <v>99000</v>
      </c>
      <c r="D138" s="77">
        <f ca="1">IF(A138&lt;$B$1,VLOOKUP(A138,[1]DI!$A$4:$B$15000,2),0)</f>
        <v>6.4000000000000001E-2</v>
      </c>
      <c r="E138" s="78">
        <f t="shared" ca="1" si="53"/>
        <v>1.0002462000000001</v>
      </c>
      <c r="F138" s="78">
        <f ca="1">(TRUNC(PRODUCT($E$12:$E137),16))</f>
        <v>1.0213962808599699</v>
      </c>
      <c r="G138" s="78">
        <f t="shared" ca="1" si="54"/>
        <v>1.00840489417236</v>
      </c>
      <c r="H138" s="78">
        <f t="shared" ca="1" si="55"/>
        <v>1.01288311</v>
      </c>
      <c r="I138" s="77">
        <f t="shared" si="45"/>
        <v>3.5000000000000003E-2</v>
      </c>
      <c r="J138" s="79">
        <f t="shared" si="46"/>
        <v>43543</v>
      </c>
      <c r="K138" s="80">
        <f t="shared" si="47"/>
        <v>52</v>
      </c>
      <c r="L138" s="81">
        <f t="shared" si="48"/>
        <v>52</v>
      </c>
      <c r="M138" s="82">
        <f t="shared" si="39"/>
        <v>1.007123963</v>
      </c>
      <c r="N138" s="82">
        <f t="shared" ca="1" si="40"/>
        <v>1.0200988520000001</v>
      </c>
      <c r="O138" s="81">
        <f t="shared" si="56"/>
        <v>0</v>
      </c>
      <c r="P138" s="78">
        <f t="shared" ca="1" si="41"/>
        <v>1989.7863480000001</v>
      </c>
      <c r="Q138" s="76">
        <f t="shared" si="49"/>
        <v>0</v>
      </c>
      <c r="R138" s="83" t="str">
        <f t="shared" si="50"/>
        <v>A+J=</v>
      </c>
      <c r="S138" s="79">
        <f t="shared" si="51"/>
        <v>43635</v>
      </c>
      <c r="T138" s="84" t="str">
        <f t="shared" si="42"/>
        <v>-</v>
      </c>
      <c r="U138" s="4"/>
      <c r="V138" s="157">
        <v>46381</v>
      </c>
      <c r="W138" s="158" t="s">
        <v>68</v>
      </c>
      <c r="X138" s="8"/>
      <c r="Y138" s="1"/>
      <c r="Z138" s="7"/>
      <c r="AA138" s="58"/>
      <c r="AB138" s="58"/>
      <c r="AC138" s="3"/>
      <c r="AD138" s="1"/>
      <c r="AE138" s="4"/>
      <c r="AF138" s="1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  <c r="BO138" s="3"/>
      <c r="BP138" s="3"/>
      <c r="BQ138" s="3"/>
      <c r="BR138" s="3"/>
      <c r="BS138" s="3"/>
      <c r="BT138" s="3"/>
      <c r="BU138" s="3"/>
      <c r="BV138" s="3"/>
      <c r="BW138" s="3"/>
      <c r="BX138" s="3"/>
      <c r="BY138" s="3"/>
      <c r="BZ138" s="3"/>
      <c r="CA138" s="3"/>
      <c r="CB138" s="3"/>
      <c r="CC138" s="3"/>
      <c r="CD138" s="3"/>
      <c r="CE138" s="3"/>
      <c r="CF138" s="3"/>
      <c r="CG138" s="3"/>
      <c r="CH138" s="3"/>
      <c r="CI138" s="3"/>
      <c r="CJ138" s="3"/>
      <c r="CK138" s="3"/>
      <c r="CL138" s="3"/>
      <c r="CM138" s="3"/>
      <c r="CN138" s="3"/>
      <c r="CO138" s="3"/>
      <c r="CP138" s="3"/>
      <c r="CQ138" s="3"/>
      <c r="CR138" s="3"/>
      <c r="CS138" s="3"/>
      <c r="CT138" s="3"/>
      <c r="CU138" s="3"/>
      <c r="CV138" s="3"/>
      <c r="CW138" s="3"/>
      <c r="CX138" s="3"/>
      <c r="CY138" s="3"/>
      <c r="CZ138" s="3"/>
      <c r="DA138" s="3"/>
      <c r="DB138" s="3"/>
      <c r="DC138" s="3"/>
      <c r="DD138" s="3"/>
      <c r="DE138" s="3"/>
      <c r="DF138" s="3"/>
      <c r="DG138" s="3"/>
      <c r="DH138" s="3"/>
      <c r="DI138" s="3"/>
      <c r="DJ138" s="3"/>
      <c r="DK138" s="3"/>
      <c r="DL138" s="3"/>
      <c r="DM138" s="3"/>
      <c r="DN138" s="3"/>
      <c r="DO138" s="3"/>
      <c r="DP138" s="3"/>
      <c r="DQ138" s="3"/>
      <c r="DR138" s="3"/>
      <c r="DS138" s="3"/>
      <c r="DT138" s="3"/>
      <c r="DU138" s="3"/>
      <c r="DV138" s="3"/>
      <c r="DW138" s="3"/>
      <c r="DX138" s="3"/>
      <c r="DY138" s="3"/>
      <c r="DZ138" s="3"/>
      <c r="EA138" s="3"/>
      <c r="EB138" s="3"/>
      <c r="EC138" s="3"/>
      <c r="ED138" s="3"/>
      <c r="EE138" s="3"/>
      <c r="EF138" s="3"/>
      <c r="EG138" s="3"/>
      <c r="EH138" s="3"/>
      <c r="EI138" s="3"/>
      <c r="EJ138" s="3"/>
      <c r="EK138" s="3"/>
      <c r="EL138" s="3"/>
      <c r="EM138" s="3"/>
      <c r="EN138" s="3"/>
      <c r="EO138" s="3"/>
      <c r="EP138" s="3"/>
      <c r="EQ138" s="3"/>
      <c r="ER138" s="3"/>
      <c r="ES138" s="3"/>
      <c r="ET138" s="3"/>
      <c r="EU138" s="3"/>
      <c r="EV138" s="3"/>
      <c r="EW138" s="3"/>
      <c r="EX138" s="3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</row>
    <row r="139" spans="1:176" x14ac:dyDescent="0.15">
      <c r="A139" s="74">
        <f t="shared" si="43"/>
        <v>43620</v>
      </c>
      <c r="B139" s="75">
        <f t="shared" ca="1" si="52"/>
        <v>101028.44060099999</v>
      </c>
      <c r="C139" s="78">
        <f t="shared" si="44"/>
        <v>99000</v>
      </c>
      <c r="D139" s="77">
        <f ca="1">IF(A139&lt;$B$1,VLOOKUP(A139,[1]DI!$A$4:$B$15000,2),0)</f>
        <v>6.4000000000000001E-2</v>
      </c>
      <c r="E139" s="78">
        <f t="shared" ca="1" si="53"/>
        <v>1.0002462000000001</v>
      </c>
      <c r="F139" s="78">
        <f ca="1">(TRUNC(PRODUCT($E$12:$E138),16))</f>
        <v>1.0216477486243101</v>
      </c>
      <c r="G139" s="78">
        <f t="shared" ca="1" si="54"/>
        <v>1.00840489417236</v>
      </c>
      <c r="H139" s="78">
        <f t="shared" ca="1" si="55"/>
        <v>1.0131324799999999</v>
      </c>
      <c r="I139" s="77">
        <f t="shared" si="45"/>
        <v>3.5000000000000003E-2</v>
      </c>
      <c r="J139" s="79">
        <f t="shared" si="46"/>
        <v>43543</v>
      </c>
      <c r="K139" s="80">
        <f t="shared" si="47"/>
        <v>53</v>
      </c>
      <c r="L139" s="81">
        <f t="shared" si="48"/>
        <v>53</v>
      </c>
      <c r="M139" s="82">
        <f t="shared" si="39"/>
        <v>1.0072614580000001</v>
      </c>
      <c r="N139" s="82">
        <f t="shared" ca="1" si="40"/>
        <v>1.0204892990000001</v>
      </c>
      <c r="O139" s="81">
        <f t="shared" si="56"/>
        <v>0</v>
      </c>
      <c r="P139" s="78">
        <f t="shared" ca="1" si="41"/>
        <v>2028.440601</v>
      </c>
      <c r="Q139" s="76">
        <f t="shared" si="49"/>
        <v>0</v>
      </c>
      <c r="R139" s="83" t="str">
        <f t="shared" si="50"/>
        <v>A+J=</v>
      </c>
      <c r="S139" s="79">
        <f t="shared" si="51"/>
        <v>43635</v>
      </c>
      <c r="T139" s="84" t="str">
        <f t="shared" si="42"/>
        <v>-</v>
      </c>
      <c r="U139" s="4"/>
      <c r="V139" s="157">
        <v>46388</v>
      </c>
      <c r="W139" s="158" t="s">
        <v>69</v>
      </c>
      <c r="X139" s="8"/>
      <c r="Y139" s="1"/>
      <c r="Z139" s="7"/>
      <c r="AA139" s="58"/>
      <c r="AB139" s="58"/>
      <c r="AC139" s="3"/>
      <c r="AD139" s="1"/>
      <c r="AE139" s="4"/>
      <c r="AF139" s="1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  <c r="BO139" s="3"/>
      <c r="BP139" s="3"/>
      <c r="BQ139" s="3"/>
      <c r="BR139" s="3"/>
      <c r="BS139" s="3"/>
      <c r="BT139" s="3"/>
      <c r="BU139" s="3"/>
      <c r="BV139" s="3"/>
      <c r="BW139" s="3"/>
      <c r="BX139" s="3"/>
      <c r="BY139" s="3"/>
      <c r="BZ139" s="3"/>
      <c r="CA139" s="3"/>
      <c r="CB139" s="3"/>
      <c r="CC139" s="3"/>
      <c r="CD139" s="3"/>
      <c r="CE139" s="3"/>
      <c r="CF139" s="3"/>
      <c r="CG139" s="3"/>
      <c r="CH139" s="3"/>
      <c r="CI139" s="3"/>
      <c r="CJ139" s="3"/>
      <c r="CK139" s="3"/>
      <c r="CL139" s="3"/>
      <c r="CM139" s="3"/>
      <c r="CN139" s="3"/>
      <c r="CO139" s="3"/>
      <c r="CP139" s="3"/>
      <c r="CQ139" s="3"/>
      <c r="CR139" s="3"/>
      <c r="CS139" s="3"/>
      <c r="CT139" s="3"/>
      <c r="CU139" s="3"/>
      <c r="CV139" s="3"/>
      <c r="CW139" s="3"/>
      <c r="CX139" s="3"/>
      <c r="CY139" s="3"/>
      <c r="CZ139" s="3"/>
      <c r="DA139" s="3"/>
      <c r="DB139" s="3"/>
      <c r="DC139" s="3"/>
      <c r="DD139" s="3"/>
      <c r="DE139" s="3"/>
      <c r="DF139" s="3"/>
      <c r="DG139" s="3"/>
      <c r="DH139" s="3"/>
      <c r="DI139" s="3"/>
      <c r="DJ139" s="3"/>
      <c r="DK139" s="3"/>
      <c r="DL139" s="3"/>
      <c r="DM139" s="3"/>
      <c r="DN139" s="3"/>
      <c r="DO139" s="3"/>
      <c r="DP139" s="3"/>
      <c r="DQ139" s="3"/>
      <c r="DR139" s="3"/>
      <c r="DS139" s="3"/>
      <c r="DT139" s="3"/>
      <c r="DU139" s="3"/>
      <c r="DV139" s="3"/>
      <c r="DW139" s="3"/>
      <c r="DX139" s="3"/>
      <c r="DY139" s="3"/>
      <c r="DZ139" s="3"/>
      <c r="EA139" s="3"/>
      <c r="EB139" s="3"/>
      <c r="EC139" s="3"/>
      <c r="ED139" s="3"/>
      <c r="EE139" s="3"/>
      <c r="EF139" s="3"/>
      <c r="EG139" s="3"/>
      <c r="EH139" s="3"/>
      <c r="EI139" s="3"/>
      <c r="EJ139" s="3"/>
      <c r="EK139" s="3"/>
      <c r="EL139" s="3"/>
      <c r="EM139" s="3"/>
      <c r="EN139" s="3"/>
      <c r="EO139" s="3"/>
      <c r="EP139" s="3"/>
      <c r="EQ139" s="3"/>
      <c r="ER139" s="3"/>
      <c r="ES139" s="3"/>
      <c r="ET139" s="3"/>
      <c r="EU139" s="3"/>
      <c r="EV139" s="3"/>
      <c r="EW139" s="3"/>
      <c r="EX139" s="3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</row>
    <row r="140" spans="1:176" x14ac:dyDescent="0.15">
      <c r="A140" s="74">
        <f t="shared" si="43"/>
        <v>43621</v>
      </c>
      <c r="B140" s="75">
        <f t="shared" ca="1" si="52"/>
        <v>101067.109505</v>
      </c>
      <c r="C140" s="78">
        <f t="shared" si="44"/>
        <v>99000</v>
      </c>
      <c r="D140" s="77">
        <f ca="1">IF(A140&lt;$B$1,VLOOKUP(A140,[1]DI!$A$4:$B$15000,2),0)</f>
        <v>6.4000000000000001E-2</v>
      </c>
      <c r="E140" s="78">
        <f t="shared" ca="1" si="53"/>
        <v>1.0002462000000001</v>
      </c>
      <c r="F140" s="78">
        <f ca="1">(TRUNC(PRODUCT($E$12:$E139),16))</f>
        <v>1.02189927830003</v>
      </c>
      <c r="G140" s="78">
        <f t="shared" ca="1" si="54"/>
        <v>1.00840489417236</v>
      </c>
      <c r="H140" s="78">
        <f t="shared" ca="1" si="55"/>
        <v>1.0133819100000001</v>
      </c>
      <c r="I140" s="77">
        <f t="shared" si="45"/>
        <v>3.5000000000000003E-2</v>
      </c>
      <c r="J140" s="79">
        <f t="shared" si="46"/>
        <v>43543</v>
      </c>
      <c r="K140" s="80">
        <f t="shared" si="47"/>
        <v>54</v>
      </c>
      <c r="L140" s="81">
        <f t="shared" si="48"/>
        <v>54</v>
      </c>
      <c r="M140" s="82">
        <f t="shared" ref="M140:M203" si="57">ROUND((I140+1)^(L140/252),9)</f>
        <v>1.0073989720000001</v>
      </c>
      <c r="N140" s="82">
        <f t="shared" ref="N140:N203" ca="1" si="58">ROUND(H140*M140,9)</f>
        <v>1.0208798939999999</v>
      </c>
      <c r="O140" s="81">
        <f t="shared" si="56"/>
        <v>0</v>
      </c>
      <c r="P140" s="78">
        <f t="shared" ref="P140:P203" ca="1" si="59">TRUNC(((N140-1)*C140),6)</f>
        <v>2067.1095049999999</v>
      </c>
      <c r="Q140" s="76">
        <f t="shared" si="49"/>
        <v>0</v>
      </c>
      <c r="R140" s="83" t="str">
        <f t="shared" si="50"/>
        <v>A+J=</v>
      </c>
      <c r="S140" s="79">
        <f t="shared" si="51"/>
        <v>43635</v>
      </c>
      <c r="T140" s="84" t="str">
        <f t="shared" ref="T140:T203" si="60">IF(O140&gt;0,(P140+Q140)*T$9,"-")</f>
        <v>-</v>
      </c>
      <c r="U140" s="4"/>
      <c r="V140" s="157">
        <v>46426</v>
      </c>
      <c r="W140" s="158" t="s">
        <v>60</v>
      </c>
      <c r="X140" s="8"/>
      <c r="Y140" s="1"/>
      <c r="Z140" s="7"/>
      <c r="AA140" s="58"/>
      <c r="AB140" s="58"/>
      <c r="AC140" s="3"/>
      <c r="AD140" s="1"/>
      <c r="AE140" s="4"/>
      <c r="AF140" s="1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  <c r="BO140" s="3"/>
      <c r="BP140" s="3"/>
      <c r="BQ140" s="3"/>
      <c r="BR140" s="3"/>
      <c r="BS140" s="3"/>
      <c r="BT140" s="3"/>
      <c r="BU140" s="3"/>
      <c r="BV140" s="3"/>
      <c r="BW140" s="3"/>
      <c r="BX140" s="3"/>
      <c r="BY140" s="3"/>
      <c r="BZ140" s="3"/>
      <c r="CA140" s="3"/>
      <c r="CB140" s="3"/>
      <c r="CC140" s="3"/>
      <c r="CD140" s="3"/>
      <c r="CE140" s="3"/>
      <c r="CF140" s="3"/>
      <c r="CG140" s="3"/>
      <c r="CH140" s="3"/>
      <c r="CI140" s="3"/>
      <c r="CJ140" s="3"/>
      <c r="CK140" s="3"/>
      <c r="CL140" s="3"/>
      <c r="CM140" s="3"/>
      <c r="CN140" s="3"/>
      <c r="CO140" s="3"/>
      <c r="CP140" s="3"/>
      <c r="CQ140" s="3"/>
      <c r="CR140" s="3"/>
      <c r="CS140" s="3"/>
      <c r="CT140" s="3"/>
      <c r="CU140" s="3"/>
      <c r="CV140" s="3"/>
      <c r="CW140" s="3"/>
      <c r="CX140" s="3"/>
      <c r="CY140" s="3"/>
      <c r="CZ140" s="3"/>
      <c r="DA140" s="3"/>
      <c r="DB140" s="3"/>
      <c r="DC140" s="3"/>
      <c r="DD140" s="3"/>
      <c r="DE140" s="3"/>
      <c r="DF140" s="3"/>
      <c r="DG140" s="3"/>
      <c r="DH140" s="3"/>
      <c r="DI140" s="3"/>
      <c r="DJ140" s="3"/>
      <c r="DK140" s="3"/>
      <c r="DL140" s="3"/>
      <c r="DM140" s="3"/>
      <c r="DN140" s="3"/>
      <c r="DO140" s="3"/>
      <c r="DP140" s="3"/>
      <c r="DQ140" s="3"/>
      <c r="DR140" s="3"/>
      <c r="DS140" s="3"/>
      <c r="DT140" s="3"/>
      <c r="DU140" s="3"/>
      <c r="DV140" s="3"/>
      <c r="DW140" s="3"/>
      <c r="DX140" s="3"/>
      <c r="DY140" s="3"/>
      <c r="DZ140" s="3"/>
      <c r="EA140" s="3"/>
      <c r="EB140" s="3"/>
      <c r="EC140" s="3"/>
      <c r="ED140" s="3"/>
      <c r="EE140" s="3"/>
      <c r="EF140" s="3"/>
      <c r="EG140" s="3"/>
      <c r="EH140" s="3"/>
      <c r="EI140" s="3"/>
      <c r="EJ140" s="3"/>
      <c r="EK140" s="3"/>
      <c r="EL140" s="3"/>
      <c r="EM140" s="3"/>
      <c r="EN140" s="3"/>
      <c r="EO140" s="3"/>
      <c r="EP140" s="3"/>
      <c r="EQ140" s="3"/>
      <c r="ER140" s="3"/>
      <c r="ES140" s="3"/>
      <c r="ET140" s="3"/>
      <c r="EU140" s="3"/>
      <c r="EV140" s="3"/>
      <c r="EW140" s="3"/>
      <c r="EX140" s="3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</row>
    <row r="141" spans="1:176" x14ac:dyDescent="0.15">
      <c r="A141" s="74">
        <f t="shared" ref="A141:A204" si="61">(A140+1)</f>
        <v>43622</v>
      </c>
      <c r="B141" s="75">
        <f t="shared" ca="1" si="52"/>
        <v>101105.794152</v>
      </c>
      <c r="C141" s="78">
        <f t="shared" ref="C141:C204" si="62">(C140-Q140)</f>
        <v>99000</v>
      </c>
      <c r="D141" s="77">
        <f ca="1">IF(A141&lt;$B$1,VLOOKUP(A141,[1]DI!$A$4:$B$15000,2),0)</f>
        <v>6.4000000000000001E-2</v>
      </c>
      <c r="E141" s="78">
        <f t="shared" ca="1" si="53"/>
        <v>1.0002462000000001</v>
      </c>
      <c r="F141" s="78">
        <f ca="1">(TRUNC(PRODUCT($E$12:$E140),16))</f>
        <v>1.0221508699023401</v>
      </c>
      <c r="G141" s="78">
        <f t="shared" ca="1" si="54"/>
        <v>1.00840489417236</v>
      </c>
      <c r="H141" s="78">
        <f t="shared" ca="1" si="55"/>
        <v>1.0136314099999999</v>
      </c>
      <c r="I141" s="77">
        <f t="shared" ref="I141:I204" si="63">I140</f>
        <v>3.5000000000000003E-2</v>
      </c>
      <c r="J141" s="79">
        <f t="shared" ref="J141:J204" si="64">IF(O140&gt;0,VLOOKUP(O140,V$12:AF$48,2),J140)</f>
        <v>43543</v>
      </c>
      <c r="K141" s="80">
        <f t="shared" ref="K141:K204" si="65">IF(A141&gt;J141,IF(NETWORKDAYS(J141,A141,$V$52:$V$436)-1=0,1,NETWORKDAYS(J141,A141,$V$52:$V$436)-1),0)</f>
        <v>55</v>
      </c>
      <c r="L141" s="81">
        <f t="shared" ref="L141:L204" si="66">IF(AND(K141=1,K140=1),1,IF(K141&gt;0,IF(K141=K140,K141+1,K141),0))</f>
        <v>55</v>
      </c>
      <c r="M141" s="82">
        <f t="shared" si="57"/>
        <v>1.007536505</v>
      </c>
      <c r="N141" s="82">
        <f t="shared" ca="1" si="58"/>
        <v>1.021270648</v>
      </c>
      <c r="O141" s="81">
        <f t="shared" si="56"/>
        <v>0</v>
      </c>
      <c r="P141" s="78">
        <f t="shared" ca="1" si="59"/>
        <v>2105.7941519999999</v>
      </c>
      <c r="Q141" s="76">
        <f t="shared" ref="Q141:Q204" si="67">IF(O141&gt;0,VLOOKUP(O141,$V$12:$AA$48,6),0)</f>
        <v>0</v>
      </c>
      <c r="R141" s="83" t="str">
        <f t="shared" ref="R141:R204" si="68">IF(O140&gt;0,VLOOKUP(O140,V$12:AF$48,10),R140)</f>
        <v>A+J=</v>
      </c>
      <c r="S141" s="79">
        <f t="shared" ref="S141:S204" si="69">IF(O140&gt;0,VLOOKUP(O140,V$12:AF$48,11),S140)</f>
        <v>43635</v>
      </c>
      <c r="T141" s="84" t="str">
        <f t="shared" si="60"/>
        <v>-</v>
      </c>
      <c r="U141" s="4"/>
      <c r="V141" s="157">
        <v>46427</v>
      </c>
      <c r="W141" s="158" t="s">
        <v>60</v>
      </c>
      <c r="X141" s="8"/>
      <c r="Y141" s="1"/>
      <c r="Z141" s="7"/>
      <c r="AA141" s="58"/>
      <c r="AB141" s="58"/>
      <c r="AC141" s="3"/>
      <c r="AD141" s="1"/>
      <c r="AE141" s="4"/>
      <c r="AF141" s="1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  <c r="BO141" s="3"/>
      <c r="BP141" s="3"/>
      <c r="BQ141" s="3"/>
      <c r="BR141" s="3"/>
      <c r="BS141" s="3"/>
      <c r="BT141" s="3"/>
      <c r="BU141" s="3"/>
      <c r="BV141" s="3"/>
      <c r="BW141" s="3"/>
      <c r="BX141" s="3"/>
      <c r="BY141" s="3"/>
      <c r="BZ141" s="3"/>
      <c r="CA141" s="3"/>
      <c r="CB141" s="3"/>
      <c r="CC141" s="3"/>
      <c r="CD141" s="3"/>
      <c r="CE141" s="3"/>
      <c r="CF141" s="3"/>
      <c r="CG141" s="3"/>
      <c r="CH141" s="3"/>
      <c r="CI141" s="3"/>
      <c r="CJ141" s="3"/>
      <c r="CK141" s="3"/>
      <c r="CL141" s="3"/>
      <c r="CM141" s="3"/>
      <c r="CN141" s="3"/>
      <c r="CO141" s="3"/>
      <c r="CP141" s="3"/>
      <c r="CQ141" s="3"/>
      <c r="CR141" s="3"/>
      <c r="CS141" s="3"/>
      <c r="CT141" s="3"/>
      <c r="CU141" s="3"/>
      <c r="CV141" s="3"/>
      <c r="CW141" s="3"/>
      <c r="CX141" s="3"/>
      <c r="CY141" s="3"/>
      <c r="CZ141" s="3"/>
      <c r="DA141" s="3"/>
      <c r="DB141" s="3"/>
      <c r="DC141" s="3"/>
      <c r="DD141" s="3"/>
      <c r="DE141" s="3"/>
      <c r="DF141" s="3"/>
      <c r="DG141" s="3"/>
      <c r="DH141" s="3"/>
      <c r="DI141" s="3"/>
      <c r="DJ141" s="3"/>
      <c r="DK141" s="3"/>
      <c r="DL141" s="3"/>
      <c r="DM141" s="3"/>
      <c r="DN141" s="3"/>
      <c r="DO141" s="3"/>
      <c r="DP141" s="3"/>
      <c r="DQ141" s="3"/>
      <c r="DR141" s="3"/>
      <c r="DS141" s="3"/>
      <c r="DT141" s="3"/>
      <c r="DU141" s="3"/>
      <c r="DV141" s="3"/>
      <c r="DW141" s="3"/>
      <c r="DX141" s="3"/>
      <c r="DY141" s="3"/>
      <c r="DZ141" s="3"/>
      <c r="EA141" s="3"/>
      <c r="EB141" s="3"/>
      <c r="EC141" s="3"/>
      <c r="ED141" s="3"/>
      <c r="EE141" s="3"/>
      <c r="EF141" s="3"/>
      <c r="EG141" s="3"/>
      <c r="EH141" s="3"/>
      <c r="EI141" s="3"/>
      <c r="EJ141" s="3"/>
      <c r="EK141" s="3"/>
      <c r="EL141" s="3"/>
      <c r="EM141" s="3"/>
      <c r="EN141" s="3"/>
      <c r="EO141" s="3"/>
      <c r="EP141" s="3"/>
      <c r="EQ141" s="3"/>
      <c r="ER141" s="3"/>
      <c r="ES141" s="3"/>
      <c r="ET141" s="3"/>
      <c r="EU141" s="3"/>
      <c r="EV141" s="3"/>
      <c r="EW141" s="3"/>
      <c r="EX141" s="3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</row>
    <row r="142" spans="1:176" x14ac:dyDescent="0.15">
      <c r="A142" s="74">
        <f t="shared" si="61"/>
        <v>43623</v>
      </c>
      <c r="B142" s="75">
        <f t="shared" ref="B142:B205" ca="1" si="70">IF(A142&lt;=TODAY(),C142+P142,IF(AND(A142&gt;TODAY(),A142&lt;=$B$1),IF(VLOOKUP(TODAY(),$A$10:$D$10000,4,FALSE)=0,"n.d",C142+P142),"n.d"))</f>
        <v>101144.49245999999</v>
      </c>
      <c r="C142" s="78">
        <f t="shared" si="62"/>
        <v>99000</v>
      </c>
      <c r="D142" s="77">
        <f ca="1">IF(A142&lt;$B$1,VLOOKUP(A142,[1]DI!$A$4:$B$15000,2),0)</f>
        <v>6.4000000000000001E-2</v>
      </c>
      <c r="E142" s="78">
        <f t="shared" ref="E142:E205" ca="1" si="71">IF(A142&lt;A$10,1,ROUND(((1+D142)^(1/252)),8))</f>
        <v>1.0002462000000001</v>
      </c>
      <c r="F142" s="78">
        <f ca="1">(TRUNC(PRODUCT($E$12:$E141),16))</f>
        <v>1.0224025234465099</v>
      </c>
      <c r="G142" s="78">
        <f t="shared" ref="G142:G205" ca="1" si="72">IF(O141&gt;0,F141,G141)</f>
        <v>1.00840489417236</v>
      </c>
      <c r="H142" s="78">
        <f t="shared" ref="H142:H205" ca="1" si="73">ROUND(F142/G142,8)</f>
        <v>1.0138809600000001</v>
      </c>
      <c r="I142" s="77">
        <f t="shared" si="63"/>
        <v>3.5000000000000003E-2</v>
      </c>
      <c r="J142" s="79">
        <f t="shared" si="64"/>
        <v>43543</v>
      </c>
      <c r="K142" s="80">
        <f t="shared" si="65"/>
        <v>56</v>
      </c>
      <c r="L142" s="81">
        <f t="shared" si="66"/>
        <v>56</v>
      </c>
      <c r="M142" s="82">
        <f t="shared" si="57"/>
        <v>1.007674057</v>
      </c>
      <c r="N142" s="82">
        <f t="shared" ca="1" si="58"/>
        <v>1.02166154</v>
      </c>
      <c r="O142" s="81">
        <f t="shared" ref="O142:O205" si="74">IF(VLOOKUP(A142,W$12:AD$48,8)=VLOOKUP(A141,W$12:AD$48,8),0,VLOOKUP(A142,W$12:AD$48,8))</f>
        <v>0</v>
      </c>
      <c r="P142" s="78">
        <f t="shared" ca="1" si="59"/>
        <v>2144.4924599999999</v>
      </c>
      <c r="Q142" s="76">
        <f t="shared" si="67"/>
        <v>0</v>
      </c>
      <c r="R142" s="83" t="str">
        <f t="shared" si="68"/>
        <v>A+J=</v>
      </c>
      <c r="S142" s="79">
        <f t="shared" si="69"/>
        <v>43635</v>
      </c>
      <c r="T142" s="84" t="str">
        <f t="shared" si="60"/>
        <v>-</v>
      </c>
      <c r="U142" s="8"/>
      <c r="V142" s="157">
        <v>46472</v>
      </c>
      <c r="W142" s="158" t="s">
        <v>70</v>
      </c>
      <c r="X142" s="8"/>
      <c r="Y142" s="1"/>
      <c r="Z142" s="7"/>
      <c r="AA142" s="58"/>
      <c r="AB142" s="58"/>
      <c r="AC142" s="8"/>
      <c r="AD142" s="8"/>
      <c r="AE142" s="9"/>
      <c r="AF142" s="8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  <c r="BO142" s="3"/>
      <c r="BP142" s="3"/>
      <c r="BQ142" s="3"/>
      <c r="BR142" s="3"/>
      <c r="BS142" s="3"/>
      <c r="BT142" s="3"/>
      <c r="BU142" s="3"/>
      <c r="BV142" s="3"/>
      <c r="BW142" s="3"/>
      <c r="BX142" s="3"/>
      <c r="BY142" s="3"/>
      <c r="BZ142" s="3"/>
      <c r="CA142" s="3"/>
      <c r="CB142" s="3"/>
      <c r="CC142" s="3"/>
      <c r="CD142" s="3"/>
      <c r="CE142" s="3"/>
      <c r="CF142" s="3"/>
      <c r="CG142" s="3"/>
      <c r="CH142" s="3"/>
      <c r="CI142" s="3"/>
      <c r="CJ142" s="3"/>
      <c r="CK142" s="3"/>
      <c r="CL142" s="3"/>
      <c r="CM142" s="3"/>
      <c r="CN142" s="3"/>
      <c r="CO142" s="3"/>
      <c r="CP142" s="3"/>
      <c r="CQ142" s="3"/>
      <c r="CR142" s="3"/>
      <c r="CS142" s="3"/>
      <c r="CT142" s="3"/>
      <c r="CU142" s="3"/>
      <c r="CV142" s="3"/>
      <c r="CW142" s="3"/>
      <c r="CX142" s="3"/>
      <c r="CY142" s="3"/>
      <c r="CZ142" s="3"/>
      <c r="DA142" s="3"/>
      <c r="DB142" s="3"/>
      <c r="DC142" s="3"/>
      <c r="DD142" s="3"/>
      <c r="DE142" s="3"/>
      <c r="DF142" s="3"/>
      <c r="DG142" s="3"/>
      <c r="DH142" s="3"/>
      <c r="DI142" s="3"/>
      <c r="DJ142" s="3"/>
      <c r="DK142" s="3"/>
      <c r="DL142" s="3"/>
      <c r="DM142" s="3"/>
      <c r="DN142" s="3"/>
      <c r="DO142" s="3"/>
      <c r="DP142" s="3"/>
      <c r="DQ142" s="3"/>
      <c r="DR142" s="3"/>
      <c r="DS142" s="3"/>
      <c r="DT142" s="3"/>
      <c r="DU142" s="3"/>
      <c r="DV142" s="3"/>
      <c r="DW142" s="3"/>
      <c r="DX142" s="3"/>
      <c r="DY142" s="3"/>
      <c r="DZ142" s="3"/>
      <c r="EA142" s="3"/>
      <c r="EB142" s="3"/>
      <c r="EC142" s="3"/>
      <c r="ED142" s="3"/>
      <c r="EE142" s="3"/>
      <c r="EF142" s="3"/>
      <c r="EG142" s="3"/>
      <c r="EH142" s="3"/>
      <c r="EI142" s="3"/>
      <c r="EJ142" s="3"/>
      <c r="EK142" s="3"/>
      <c r="EL142" s="3"/>
      <c r="EM142" s="3"/>
      <c r="EN142" s="3"/>
      <c r="EO142" s="3"/>
      <c r="EP142" s="3"/>
      <c r="EQ142" s="3"/>
      <c r="ER142" s="3"/>
      <c r="ES142" s="3"/>
      <c r="ET142" s="3"/>
      <c r="EU142" s="3"/>
      <c r="EV142" s="3"/>
      <c r="EW142" s="3"/>
      <c r="EX142" s="3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</row>
    <row r="143" spans="1:176" x14ac:dyDescent="0.15">
      <c r="A143" s="74">
        <f t="shared" si="61"/>
        <v>43624</v>
      </c>
      <c r="B143" s="75">
        <f t="shared" ca="1" si="70"/>
        <v>101183.206509</v>
      </c>
      <c r="C143" s="78">
        <f t="shared" si="62"/>
        <v>99000</v>
      </c>
      <c r="D143" s="77">
        <f ca="1">IF(A143&lt;$B$1,VLOOKUP(A143,[1]DI!$A$4:$B$15000,2),0)</f>
        <v>0</v>
      </c>
      <c r="E143" s="78">
        <f t="shared" ca="1" si="71"/>
        <v>1</v>
      </c>
      <c r="F143" s="78">
        <f ca="1">(TRUNC(PRODUCT($E$12:$E142),16))</f>
        <v>1.02265423894779</v>
      </c>
      <c r="G143" s="78">
        <f t="shared" ca="1" si="72"/>
        <v>1.00840489417236</v>
      </c>
      <c r="H143" s="78">
        <f t="shared" ca="1" si="73"/>
        <v>1.01413058</v>
      </c>
      <c r="I143" s="77">
        <f t="shared" si="63"/>
        <v>3.5000000000000003E-2</v>
      </c>
      <c r="J143" s="79">
        <f t="shared" si="64"/>
        <v>43543</v>
      </c>
      <c r="K143" s="80">
        <f t="shared" si="65"/>
        <v>56</v>
      </c>
      <c r="L143" s="81">
        <f t="shared" si="66"/>
        <v>57</v>
      </c>
      <c r="M143" s="82">
        <f t="shared" si="57"/>
        <v>1.007811628</v>
      </c>
      <c r="N143" s="82">
        <f t="shared" ca="1" si="58"/>
        <v>1.022052591</v>
      </c>
      <c r="O143" s="81">
        <f t="shared" si="74"/>
        <v>0</v>
      </c>
      <c r="P143" s="78">
        <f t="shared" ca="1" si="59"/>
        <v>2183.2065090000001</v>
      </c>
      <c r="Q143" s="76">
        <f t="shared" si="67"/>
        <v>0</v>
      </c>
      <c r="R143" s="83" t="str">
        <f t="shared" si="68"/>
        <v>A+J=</v>
      </c>
      <c r="S143" s="79">
        <f t="shared" si="69"/>
        <v>43635</v>
      </c>
      <c r="T143" s="84" t="str">
        <f t="shared" si="60"/>
        <v>-</v>
      </c>
      <c r="U143" s="8"/>
      <c r="V143" s="157">
        <v>46498</v>
      </c>
      <c r="W143" s="158" t="s">
        <v>61</v>
      </c>
      <c r="X143" s="8"/>
      <c r="Y143" s="1"/>
      <c r="Z143" s="7"/>
      <c r="AA143" s="58"/>
      <c r="AB143" s="58"/>
      <c r="AC143" s="8"/>
      <c r="AD143" s="8"/>
      <c r="AE143" s="9"/>
      <c r="AF143" s="8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  <c r="BO143" s="3"/>
      <c r="BP143" s="3"/>
      <c r="BQ143" s="3"/>
      <c r="BR143" s="3"/>
      <c r="BS143" s="3"/>
      <c r="BT143" s="3"/>
      <c r="BU143" s="3"/>
      <c r="BV143" s="3"/>
      <c r="BW143" s="3"/>
      <c r="BX143" s="3"/>
      <c r="BY143" s="3"/>
      <c r="BZ143" s="3"/>
      <c r="CA143" s="3"/>
      <c r="CB143" s="3"/>
      <c r="CC143" s="3"/>
      <c r="CD143" s="3"/>
      <c r="CE143" s="3"/>
      <c r="CF143" s="3"/>
      <c r="CG143" s="3"/>
      <c r="CH143" s="3"/>
      <c r="CI143" s="3"/>
      <c r="CJ143" s="3"/>
      <c r="CK143" s="3"/>
      <c r="CL143" s="3"/>
      <c r="CM143" s="3"/>
      <c r="CN143" s="3"/>
      <c r="CO143" s="3"/>
      <c r="CP143" s="3"/>
      <c r="CQ143" s="3"/>
      <c r="CR143" s="3"/>
      <c r="CS143" s="3"/>
      <c r="CT143" s="3"/>
      <c r="CU143" s="3"/>
      <c r="CV143" s="3"/>
      <c r="CW143" s="3"/>
      <c r="CX143" s="3"/>
      <c r="CY143" s="3"/>
      <c r="CZ143" s="3"/>
      <c r="DA143" s="3"/>
      <c r="DB143" s="3"/>
      <c r="DC143" s="3"/>
      <c r="DD143" s="3"/>
      <c r="DE143" s="3"/>
      <c r="DF143" s="3"/>
      <c r="DG143" s="3"/>
      <c r="DH143" s="3"/>
      <c r="DI143" s="3"/>
      <c r="DJ143" s="3"/>
      <c r="DK143" s="3"/>
      <c r="DL143" s="3"/>
      <c r="DM143" s="3"/>
      <c r="DN143" s="3"/>
      <c r="DO143" s="3"/>
      <c r="DP143" s="3"/>
      <c r="DQ143" s="3"/>
      <c r="DR143" s="3"/>
      <c r="DS143" s="3"/>
      <c r="DT143" s="3"/>
      <c r="DU143" s="3"/>
      <c r="DV143" s="3"/>
      <c r="DW143" s="3"/>
      <c r="DX143" s="3"/>
      <c r="DY143" s="3"/>
      <c r="DZ143" s="3"/>
      <c r="EA143" s="3"/>
      <c r="EB143" s="3"/>
      <c r="EC143" s="3"/>
      <c r="ED143" s="3"/>
      <c r="EE143" s="3"/>
      <c r="EF143" s="3"/>
      <c r="EG143" s="3"/>
      <c r="EH143" s="3"/>
      <c r="EI143" s="3"/>
      <c r="EJ143" s="3"/>
      <c r="EK143" s="3"/>
      <c r="EL143" s="3"/>
      <c r="EM143" s="3"/>
      <c r="EN143" s="3"/>
      <c r="EO143" s="3"/>
      <c r="EP143" s="3"/>
      <c r="EQ143" s="3"/>
      <c r="ER143" s="3"/>
      <c r="ES143" s="3"/>
      <c r="ET143" s="3"/>
      <c r="EU143" s="3"/>
      <c r="EV143" s="3"/>
      <c r="EW143" s="3"/>
      <c r="EX143" s="3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</row>
    <row r="144" spans="1:176" x14ac:dyDescent="0.15">
      <c r="A144" s="74">
        <f t="shared" si="61"/>
        <v>43625</v>
      </c>
      <c r="B144" s="75">
        <f t="shared" ca="1" si="70"/>
        <v>101183.206509</v>
      </c>
      <c r="C144" s="78">
        <f t="shared" si="62"/>
        <v>99000</v>
      </c>
      <c r="D144" s="77">
        <f ca="1">IF(A144&lt;$B$1,VLOOKUP(A144,[1]DI!$A$4:$B$15000,2),0)</f>
        <v>0</v>
      </c>
      <c r="E144" s="78">
        <f t="shared" ca="1" si="71"/>
        <v>1</v>
      </c>
      <c r="F144" s="78">
        <f ca="1">(TRUNC(PRODUCT($E$12:$E143),16))</f>
        <v>1.02265423894779</v>
      </c>
      <c r="G144" s="78">
        <f t="shared" ca="1" si="72"/>
        <v>1.00840489417236</v>
      </c>
      <c r="H144" s="78">
        <f t="shared" ca="1" si="73"/>
        <v>1.01413058</v>
      </c>
      <c r="I144" s="77">
        <f t="shared" si="63"/>
        <v>3.5000000000000003E-2</v>
      </c>
      <c r="J144" s="79">
        <f t="shared" si="64"/>
        <v>43543</v>
      </c>
      <c r="K144" s="80">
        <f t="shared" si="65"/>
        <v>56</v>
      </c>
      <c r="L144" s="81">
        <f t="shared" si="66"/>
        <v>57</v>
      </c>
      <c r="M144" s="82">
        <f t="shared" si="57"/>
        <v>1.007811628</v>
      </c>
      <c r="N144" s="82">
        <f t="shared" ca="1" si="58"/>
        <v>1.022052591</v>
      </c>
      <c r="O144" s="81">
        <f t="shared" si="74"/>
        <v>0</v>
      </c>
      <c r="P144" s="78">
        <f t="shared" ca="1" si="59"/>
        <v>2183.2065090000001</v>
      </c>
      <c r="Q144" s="76">
        <f t="shared" si="67"/>
        <v>0</v>
      </c>
      <c r="R144" s="83" t="str">
        <f t="shared" si="68"/>
        <v>A+J=</v>
      </c>
      <c r="S144" s="79">
        <f t="shared" si="69"/>
        <v>43635</v>
      </c>
      <c r="T144" s="84" t="str">
        <f t="shared" si="60"/>
        <v>-</v>
      </c>
      <c r="U144" s="8"/>
      <c r="V144" s="157">
        <v>46534</v>
      </c>
      <c r="W144" s="158" t="s">
        <v>71</v>
      </c>
      <c r="X144" s="8"/>
      <c r="Y144" s="1"/>
      <c r="Z144" s="7"/>
      <c r="AA144" s="58"/>
      <c r="AB144" s="58"/>
      <c r="AC144" s="8"/>
      <c r="AD144" s="8"/>
      <c r="AE144" s="9"/>
      <c r="AF144" s="8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  <c r="BO144" s="3"/>
      <c r="BP144" s="3"/>
      <c r="BQ144" s="3"/>
      <c r="BR144" s="3"/>
      <c r="BS144" s="3"/>
      <c r="BT144" s="3"/>
      <c r="BU144" s="3"/>
      <c r="BV144" s="3"/>
      <c r="BW144" s="3"/>
      <c r="BX144" s="3"/>
      <c r="BY144" s="3"/>
      <c r="BZ144" s="3"/>
      <c r="CA144" s="3"/>
      <c r="CB144" s="3"/>
      <c r="CC144" s="3"/>
      <c r="CD144" s="3"/>
      <c r="CE144" s="3"/>
      <c r="CF144" s="3"/>
      <c r="CG144" s="3"/>
      <c r="CH144" s="3"/>
      <c r="CI144" s="3"/>
      <c r="CJ144" s="3"/>
      <c r="CK144" s="3"/>
      <c r="CL144" s="3"/>
      <c r="CM144" s="3"/>
      <c r="CN144" s="3"/>
      <c r="CO144" s="3"/>
      <c r="CP144" s="3"/>
      <c r="CQ144" s="3"/>
      <c r="CR144" s="3"/>
      <c r="CS144" s="3"/>
      <c r="CT144" s="3"/>
      <c r="CU144" s="3"/>
      <c r="CV144" s="3"/>
      <c r="CW144" s="3"/>
      <c r="CX144" s="3"/>
      <c r="CY144" s="3"/>
      <c r="CZ144" s="3"/>
      <c r="DA144" s="3"/>
      <c r="DB144" s="3"/>
      <c r="DC144" s="3"/>
      <c r="DD144" s="3"/>
      <c r="DE144" s="3"/>
      <c r="DF144" s="3"/>
      <c r="DG144" s="3"/>
      <c r="DH144" s="3"/>
      <c r="DI144" s="3"/>
      <c r="DJ144" s="3"/>
      <c r="DK144" s="3"/>
      <c r="DL144" s="3"/>
      <c r="DM144" s="3"/>
      <c r="DN144" s="3"/>
      <c r="DO144" s="3"/>
      <c r="DP144" s="3"/>
      <c r="DQ144" s="3"/>
      <c r="DR144" s="3"/>
      <c r="DS144" s="3"/>
      <c r="DT144" s="3"/>
      <c r="DU144" s="3"/>
      <c r="DV144" s="3"/>
      <c r="DW144" s="3"/>
      <c r="DX144" s="3"/>
      <c r="DY144" s="3"/>
      <c r="DZ144" s="3"/>
      <c r="EA144" s="3"/>
      <c r="EB144" s="3"/>
      <c r="EC144" s="3"/>
      <c r="ED144" s="3"/>
      <c r="EE144" s="3"/>
      <c r="EF144" s="3"/>
      <c r="EG144" s="3"/>
      <c r="EH144" s="3"/>
      <c r="EI144" s="3"/>
      <c r="EJ144" s="3"/>
      <c r="EK144" s="3"/>
      <c r="EL144" s="3"/>
      <c r="EM144" s="3"/>
      <c r="EN144" s="3"/>
      <c r="EO144" s="3"/>
      <c r="EP144" s="3"/>
      <c r="EQ144" s="3"/>
      <c r="ER144" s="3"/>
      <c r="ES144" s="3"/>
      <c r="ET144" s="3"/>
      <c r="EU144" s="3"/>
      <c r="EV144" s="3"/>
      <c r="EW144" s="3"/>
      <c r="EX144" s="3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</row>
    <row r="145" spans="1:173" x14ac:dyDescent="0.15">
      <c r="A145" s="74">
        <f t="shared" si="61"/>
        <v>43626</v>
      </c>
      <c r="B145" s="75">
        <f t="shared" ca="1" si="70"/>
        <v>101183.206509</v>
      </c>
      <c r="C145" s="78">
        <f t="shared" si="62"/>
        <v>99000</v>
      </c>
      <c r="D145" s="77">
        <f ca="1">IF(A145&lt;$B$1,VLOOKUP(A145,[1]DI!$A$4:$B$15000,2),0)</f>
        <v>6.4000000000000001E-2</v>
      </c>
      <c r="E145" s="78">
        <f t="shared" ca="1" si="71"/>
        <v>1.0002462000000001</v>
      </c>
      <c r="F145" s="78">
        <f ca="1">(TRUNC(PRODUCT($E$12:$E144),16))</f>
        <v>1.02265423894779</v>
      </c>
      <c r="G145" s="78">
        <f t="shared" ca="1" si="72"/>
        <v>1.00840489417236</v>
      </c>
      <c r="H145" s="78">
        <f t="shared" ca="1" si="73"/>
        <v>1.01413058</v>
      </c>
      <c r="I145" s="77">
        <f t="shared" si="63"/>
        <v>3.5000000000000003E-2</v>
      </c>
      <c r="J145" s="79">
        <f t="shared" si="64"/>
        <v>43543</v>
      </c>
      <c r="K145" s="80">
        <f t="shared" si="65"/>
        <v>57</v>
      </c>
      <c r="L145" s="81">
        <f t="shared" si="66"/>
        <v>57</v>
      </c>
      <c r="M145" s="82">
        <f t="shared" si="57"/>
        <v>1.007811628</v>
      </c>
      <c r="N145" s="82">
        <f t="shared" ca="1" si="58"/>
        <v>1.022052591</v>
      </c>
      <c r="O145" s="81">
        <f t="shared" si="74"/>
        <v>0</v>
      </c>
      <c r="P145" s="78">
        <f t="shared" ca="1" si="59"/>
        <v>2183.2065090000001</v>
      </c>
      <c r="Q145" s="76">
        <f t="shared" si="67"/>
        <v>0</v>
      </c>
      <c r="R145" s="83" t="str">
        <f t="shared" si="68"/>
        <v>A+J=</v>
      </c>
      <c r="S145" s="79">
        <f t="shared" si="69"/>
        <v>43635</v>
      </c>
      <c r="T145" s="84" t="str">
        <f t="shared" si="60"/>
        <v>-</v>
      </c>
      <c r="U145" s="8"/>
      <c r="V145" s="157">
        <v>46637</v>
      </c>
      <c r="W145" s="158" t="s">
        <v>65</v>
      </c>
      <c r="X145" s="8"/>
      <c r="Y145" s="1"/>
      <c r="Z145" s="7"/>
      <c r="AA145" s="58"/>
      <c r="AB145" s="58"/>
      <c r="AC145" s="8"/>
      <c r="AD145" s="8"/>
      <c r="AE145" s="9"/>
      <c r="AF145" s="8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  <c r="BO145" s="3"/>
      <c r="BP145" s="3"/>
      <c r="BQ145" s="3"/>
      <c r="BR145" s="3"/>
      <c r="BS145" s="3"/>
      <c r="BT145" s="3"/>
      <c r="BU145" s="3"/>
      <c r="BV145" s="3"/>
      <c r="BW145" s="3"/>
      <c r="BX145" s="3"/>
      <c r="BY145" s="3"/>
      <c r="BZ145" s="3"/>
      <c r="CA145" s="3"/>
      <c r="CB145" s="3"/>
      <c r="CC145" s="3"/>
      <c r="CD145" s="3"/>
      <c r="CE145" s="3"/>
      <c r="CF145" s="3"/>
      <c r="CG145" s="3"/>
      <c r="CH145" s="3"/>
      <c r="CI145" s="3"/>
      <c r="CJ145" s="3"/>
      <c r="CK145" s="3"/>
      <c r="CL145" s="3"/>
      <c r="CM145" s="3"/>
      <c r="CN145" s="3"/>
      <c r="CO145" s="3"/>
      <c r="CP145" s="3"/>
      <c r="CQ145" s="3"/>
      <c r="CR145" s="3"/>
      <c r="CS145" s="3"/>
      <c r="CT145" s="3"/>
      <c r="CU145" s="3"/>
      <c r="CV145" s="3"/>
      <c r="CW145" s="3"/>
      <c r="CX145" s="3"/>
      <c r="CY145" s="3"/>
      <c r="CZ145" s="3"/>
      <c r="DA145" s="3"/>
      <c r="DB145" s="3"/>
      <c r="DC145" s="3"/>
      <c r="DD145" s="3"/>
      <c r="DE145" s="3"/>
      <c r="DF145" s="3"/>
      <c r="DG145" s="3"/>
      <c r="DH145" s="3"/>
      <c r="DI145" s="3"/>
      <c r="DJ145" s="3"/>
      <c r="DK145" s="3"/>
      <c r="DL145" s="3"/>
      <c r="DM145" s="3"/>
      <c r="DN145" s="3"/>
      <c r="DO145" s="3"/>
      <c r="DP145" s="3"/>
      <c r="DQ145" s="3"/>
      <c r="DR145" s="3"/>
      <c r="DS145" s="3"/>
      <c r="DT145" s="3"/>
      <c r="DU145" s="3"/>
      <c r="DV145" s="3"/>
      <c r="DW145" s="3"/>
      <c r="DX145" s="3"/>
      <c r="DY145" s="3"/>
      <c r="DZ145" s="3"/>
      <c r="EA145" s="3"/>
      <c r="EB145" s="3"/>
      <c r="EC145" s="3"/>
      <c r="ED145" s="3"/>
      <c r="EE145" s="3"/>
      <c r="EF145" s="3"/>
      <c r="EG145" s="3"/>
      <c r="EH145" s="3"/>
      <c r="EI145" s="3"/>
      <c r="EJ145" s="3"/>
      <c r="EK145" s="3"/>
      <c r="EL145" s="3"/>
      <c r="EM145" s="3"/>
      <c r="EN145" s="3"/>
      <c r="EO145" s="3"/>
      <c r="EP145" s="3"/>
      <c r="EQ145" s="3"/>
      <c r="ER145" s="3"/>
      <c r="ES145" s="3"/>
      <c r="ET145" s="3"/>
      <c r="EU145" s="3"/>
      <c r="EV145" s="3"/>
      <c r="EW145" s="3"/>
      <c r="EX145" s="3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</row>
    <row r="146" spans="1:173" x14ac:dyDescent="0.15">
      <c r="A146" s="74">
        <f t="shared" si="61"/>
        <v>43627</v>
      </c>
      <c r="B146" s="75">
        <f t="shared" ca="1" si="70"/>
        <v>101221.935111</v>
      </c>
      <c r="C146" s="78">
        <f t="shared" si="62"/>
        <v>99000</v>
      </c>
      <c r="D146" s="77">
        <f ca="1">IF(A146&lt;$B$1,VLOOKUP(A146,[1]DI!$A$4:$B$15000,2),0)</f>
        <v>6.4000000000000001E-2</v>
      </c>
      <c r="E146" s="78">
        <f t="shared" ca="1" si="71"/>
        <v>1.0002462000000001</v>
      </c>
      <c r="F146" s="78">
        <f ca="1">(TRUNC(PRODUCT($E$12:$E145),16))</f>
        <v>1.0229060164214101</v>
      </c>
      <c r="G146" s="78">
        <f t="shared" ca="1" si="72"/>
        <v>1.00840489417236</v>
      </c>
      <c r="H146" s="78">
        <f t="shared" ca="1" si="73"/>
        <v>1.01438026</v>
      </c>
      <c r="I146" s="77">
        <f t="shared" si="63"/>
        <v>3.5000000000000003E-2</v>
      </c>
      <c r="J146" s="79">
        <f t="shared" si="64"/>
        <v>43543</v>
      </c>
      <c r="K146" s="80">
        <f t="shared" si="65"/>
        <v>58</v>
      </c>
      <c r="L146" s="81">
        <f t="shared" si="66"/>
        <v>58</v>
      </c>
      <c r="M146" s="82">
        <f t="shared" si="57"/>
        <v>1.007949217</v>
      </c>
      <c r="N146" s="82">
        <f t="shared" ca="1" si="58"/>
        <v>1.022443789</v>
      </c>
      <c r="O146" s="81">
        <f t="shared" si="74"/>
        <v>0</v>
      </c>
      <c r="P146" s="78">
        <f t="shared" ca="1" si="59"/>
        <v>2221.9351109999998</v>
      </c>
      <c r="Q146" s="76">
        <f t="shared" si="67"/>
        <v>0</v>
      </c>
      <c r="R146" s="83" t="str">
        <f t="shared" si="68"/>
        <v>A+J=</v>
      </c>
      <c r="S146" s="79">
        <f t="shared" si="69"/>
        <v>43635</v>
      </c>
      <c r="T146" s="84" t="str">
        <f t="shared" si="60"/>
        <v>-</v>
      </c>
      <c r="U146" s="8"/>
      <c r="V146" s="157">
        <v>46672</v>
      </c>
      <c r="W146" s="159" t="s">
        <v>62</v>
      </c>
      <c r="X146" s="8"/>
      <c r="Y146" s="1"/>
      <c r="Z146" s="7"/>
      <c r="AA146" s="58"/>
      <c r="AB146" s="58"/>
      <c r="AC146" s="8"/>
      <c r="AD146" s="8"/>
      <c r="AE146" s="9"/>
      <c r="AF146" s="8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  <c r="BO146" s="3"/>
      <c r="BP146" s="3"/>
      <c r="BQ146" s="3"/>
      <c r="BR146" s="3"/>
      <c r="BS146" s="3"/>
      <c r="BT146" s="3"/>
      <c r="BU146" s="3"/>
      <c r="BV146" s="3"/>
      <c r="BW146" s="3"/>
      <c r="BX146" s="3"/>
      <c r="BY146" s="3"/>
      <c r="BZ146" s="3"/>
      <c r="CA146" s="3"/>
      <c r="CB146" s="3"/>
      <c r="CC146" s="3"/>
      <c r="CD146" s="3"/>
      <c r="CE146" s="3"/>
      <c r="CF146" s="3"/>
      <c r="CG146" s="3"/>
      <c r="CH146" s="3"/>
      <c r="CI146" s="3"/>
      <c r="CJ146" s="3"/>
      <c r="CK146" s="3"/>
      <c r="CL146" s="3"/>
      <c r="CM146" s="3"/>
      <c r="CN146" s="3"/>
      <c r="CO146" s="3"/>
      <c r="CP146" s="3"/>
      <c r="CQ146" s="3"/>
      <c r="CR146" s="3"/>
      <c r="CS146" s="3"/>
      <c r="CT146" s="3"/>
      <c r="CU146" s="3"/>
      <c r="CV146" s="3"/>
      <c r="CW146" s="3"/>
      <c r="CX146" s="3"/>
      <c r="CY146" s="3"/>
      <c r="CZ146" s="3"/>
      <c r="DA146" s="3"/>
      <c r="DB146" s="3"/>
      <c r="DC146" s="3"/>
      <c r="DD146" s="3"/>
      <c r="DE146" s="3"/>
      <c r="DF146" s="3"/>
      <c r="DG146" s="3"/>
      <c r="DH146" s="3"/>
      <c r="DI146" s="3"/>
      <c r="DJ146" s="3"/>
      <c r="DK146" s="3"/>
      <c r="DL146" s="3"/>
      <c r="DM146" s="3"/>
      <c r="DN146" s="3"/>
      <c r="DO146" s="3"/>
      <c r="DP146" s="3"/>
      <c r="DQ146" s="3"/>
      <c r="DR146" s="3"/>
      <c r="DS146" s="3"/>
      <c r="DT146" s="3"/>
      <c r="DU146" s="3"/>
      <c r="DV146" s="3"/>
      <c r="DW146" s="3"/>
      <c r="DX146" s="3"/>
      <c r="DY146" s="3"/>
      <c r="DZ146" s="3"/>
      <c r="EA146" s="3"/>
      <c r="EB146" s="3"/>
      <c r="EC146" s="3"/>
      <c r="ED146" s="3"/>
      <c r="EE146" s="3"/>
      <c r="EF146" s="3"/>
      <c r="EG146" s="3"/>
      <c r="EH146" s="3"/>
      <c r="EI146" s="3"/>
      <c r="EJ146" s="3"/>
      <c r="EK146" s="3"/>
      <c r="EL146" s="3"/>
      <c r="EM146" s="3"/>
      <c r="EN146" s="3"/>
      <c r="EO146" s="3"/>
      <c r="EP146" s="3"/>
      <c r="EQ146" s="3"/>
      <c r="ER146" s="3"/>
      <c r="ES146" s="3"/>
      <c r="ET146" s="3"/>
      <c r="EU146" s="3"/>
      <c r="EV146" s="3"/>
      <c r="EW146" s="3"/>
      <c r="EX146" s="3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</row>
    <row r="147" spans="1:173" x14ac:dyDescent="0.15">
      <c r="A147" s="74">
        <f t="shared" si="61"/>
        <v>43628</v>
      </c>
      <c r="B147" s="75">
        <f t="shared" ca="1" si="70"/>
        <v>101260.678365</v>
      </c>
      <c r="C147" s="78">
        <f t="shared" si="62"/>
        <v>99000</v>
      </c>
      <c r="D147" s="77">
        <f ca="1">IF(A147&lt;$B$1,VLOOKUP(A147,[1]DI!$A$4:$B$15000,2),0)</f>
        <v>6.4000000000000001E-2</v>
      </c>
      <c r="E147" s="78">
        <f t="shared" ca="1" si="71"/>
        <v>1.0002462000000001</v>
      </c>
      <c r="F147" s="78">
        <f ca="1">(TRUNC(PRODUCT($E$12:$E146),16))</f>
        <v>1.02315785588266</v>
      </c>
      <c r="G147" s="78">
        <f t="shared" ca="1" si="72"/>
        <v>1.00840489417236</v>
      </c>
      <c r="H147" s="78">
        <f t="shared" ca="1" si="73"/>
        <v>1.0146299999999999</v>
      </c>
      <c r="I147" s="77">
        <f t="shared" si="63"/>
        <v>3.5000000000000003E-2</v>
      </c>
      <c r="J147" s="79">
        <f t="shared" si="64"/>
        <v>43543</v>
      </c>
      <c r="K147" s="80">
        <f t="shared" si="65"/>
        <v>59</v>
      </c>
      <c r="L147" s="81">
        <f t="shared" si="66"/>
        <v>59</v>
      </c>
      <c r="M147" s="82">
        <f t="shared" si="57"/>
        <v>1.0080868249999999</v>
      </c>
      <c r="N147" s="82">
        <f t="shared" ca="1" si="58"/>
        <v>1.022835135</v>
      </c>
      <c r="O147" s="81">
        <f t="shared" si="74"/>
        <v>0</v>
      </c>
      <c r="P147" s="78">
        <f t="shared" ca="1" si="59"/>
        <v>2260.6783650000002</v>
      </c>
      <c r="Q147" s="76">
        <f t="shared" si="67"/>
        <v>0</v>
      </c>
      <c r="R147" s="83" t="str">
        <f t="shared" si="68"/>
        <v>A+J=</v>
      </c>
      <c r="S147" s="79">
        <f t="shared" si="69"/>
        <v>43635</v>
      </c>
      <c r="T147" s="84" t="str">
        <f t="shared" si="60"/>
        <v>-</v>
      </c>
      <c r="U147" s="8"/>
      <c r="V147" s="157">
        <v>46693</v>
      </c>
      <c r="W147" s="158" t="s">
        <v>66</v>
      </c>
      <c r="X147" s="8"/>
      <c r="Y147" s="1"/>
      <c r="Z147" s="7"/>
      <c r="AA147" s="58"/>
      <c r="AB147" s="58"/>
      <c r="AC147" s="8"/>
      <c r="AD147" s="8"/>
      <c r="AE147" s="9"/>
      <c r="AF147" s="8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  <c r="BO147" s="3"/>
      <c r="BP147" s="3"/>
      <c r="BQ147" s="3"/>
      <c r="BR147" s="3"/>
      <c r="BS147" s="3"/>
      <c r="BT147" s="3"/>
      <c r="BU147" s="3"/>
      <c r="BV147" s="3"/>
      <c r="BW147" s="3"/>
      <c r="BX147" s="3"/>
      <c r="BY147" s="3"/>
      <c r="BZ147" s="3"/>
      <c r="CA147" s="3"/>
      <c r="CB147" s="3"/>
      <c r="CC147" s="3"/>
      <c r="CD147" s="3"/>
      <c r="CE147" s="3"/>
      <c r="CF147" s="3"/>
      <c r="CG147" s="3"/>
      <c r="CH147" s="3"/>
      <c r="CI147" s="3"/>
      <c r="CJ147" s="3"/>
      <c r="CK147" s="3"/>
      <c r="CL147" s="3"/>
      <c r="CM147" s="3"/>
      <c r="CN147" s="3"/>
      <c r="CO147" s="3"/>
      <c r="CP147" s="3"/>
      <c r="CQ147" s="3"/>
      <c r="CR147" s="3"/>
      <c r="CS147" s="3"/>
      <c r="CT147" s="3"/>
      <c r="CU147" s="3"/>
      <c r="CV147" s="3"/>
      <c r="CW147" s="3"/>
      <c r="CX147" s="3"/>
      <c r="CY147" s="3"/>
      <c r="CZ147" s="3"/>
      <c r="DA147" s="3"/>
      <c r="DB147" s="3"/>
      <c r="DC147" s="3"/>
      <c r="DD147" s="3"/>
      <c r="DE147" s="3"/>
      <c r="DF147" s="3"/>
      <c r="DG147" s="3"/>
      <c r="DH147" s="3"/>
      <c r="DI147" s="3"/>
      <c r="DJ147" s="3"/>
      <c r="DK147" s="3"/>
      <c r="DL147" s="3"/>
      <c r="DM147" s="3"/>
      <c r="DN147" s="3"/>
      <c r="DO147" s="3"/>
      <c r="DP147" s="3"/>
      <c r="DQ147" s="3"/>
      <c r="DR147" s="3"/>
      <c r="DS147" s="3"/>
      <c r="DT147" s="3"/>
      <c r="DU147" s="3"/>
      <c r="DV147" s="3"/>
      <c r="DW147" s="3"/>
      <c r="DX147" s="3"/>
      <c r="DY147" s="3"/>
      <c r="DZ147" s="3"/>
      <c r="EA147" s="3"/>
      <c r="EB147" s="3"/>
      <c r="EC147" s="3"/>
      <c r="ED147" s="3"/>
      <c r="EE147" s="3"/>
      <c r="EF147" s="3"/>
      <c r="EG147" s="3"/>
      <c r="EH147" s="3"/>
      <c r="EI147" s="3"/>
      <c r="EJ147" s="3"/>
      <c r="EK147" s="3"/>
      <c r="EL147" s="3"/>
      <c r="EM147" s="3"/>
      <c r="EN147" s="3"/>
      <c r="EO147" s="3"/>
      <c r="EP147" s="3"/>
      <c r="EQ147" s="3"/>
      <c r="ER147" s="3"/>
      <c r="ES147" s="3"/>
      <c r="ET147" s="3"/>
      <c r="EU147" s="3"/>
      <c r="EV147" s="3"/>
      <c r="EW147" s="3"/>
      <c r="EX147" s="3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</row>
    <row r="148" spans="1:173" x14ac:dyDescent="0.15">
      <c r="A148" s="74">
        <f t="shared" si="61"/>
        <v>43629</v>
      </c>
      <c r="B148" s="75">
        <f t="shared" ca="1" si="70"/>
        <v>101299.436369</v>
      </c>
      <c r="C148" s="78">
        <f t="shared" si="62"/>
        <v>99000</v>
      </c>
      <c r="D148" s="77">
        <f ca="1">IF(A148&lt;$B$1,VLOOKUP(A148,[1]DI!$A$4:$B$15000,2),0)</f>
        <v>6.4000000000000001E-2</v>
      </c>
      <c r="E148" s="78">
        <f t="shared" ca="1" si="71"/>
        <v>1.0002462000000001</v>
      </c>
      <c r="F148" s="78">
        <f ca="1">(TRUNC(PRODUCT($E$12:$E147),16))</f>
        <v>1.02340975734678</v>
      </c>
      <c r="G148" s="78">
        <f t="shared" ca="1" si="72"/>
        <v>1.00840489417236</v>
      </c>
      <c r="H148" s="78">
        <f t="shared" ca="1" si="73"/>
        <v>1.0148798000000001</v>
      </c>
      <c r="I148" s="77">
        <f t="shared" si="63"/>
        <v>3.5000000000000003E-2</v>
      </c>
      <c r="J148" s="79">
        <f t="shared" si="64"/>
        <v>43543</v>
      </c>
      <c r="K148" s="80">
        <f t="shared" si="65"/>
        <v>60</v>
      </c>
      <c r="L148" s="81">
        <f t="shared" si="66"/>
        <v>60</v>
      </c>
      <c r="M148" s="82">
        <f t="shared" si="57"/>
        <v>1.0082244520000001</v>
      </c>
      <c r="N148" s="82">
        <f t="shared" ca="1" si="58"/>
        <v>1.0232266299999999</v>
      </c>
      <c r="O148" s="81">
        <f t="shared" si="74"/>
        <v>0</v>
      </c>
      <c r="P148" s="78">
        <f t="shared" ca="1" si="59"/>
        <v>2299.436369</v>
      </c>
      <c r="Q148" s="76">
        <f t="shared" si="67"/>
        <v>0</v>
      </c>
      <c r="R148" s="83" t="str">
        <f t="shared" si="68"/>
        <v>A+J=</v>
      </c>
      <c r="S148" s="79">
        <f t="shared" si="69"/>
        <v>43635</v>
      </c>
      <c r="T148" s="84" t="str">
        <f t="shared" si="60"/>
        <v>-</v>
      </c>
      <c r="U148" s="8"/>
      <c r="V148" s="157">
        <v>46706</v>
      </c>
      <c r="W148" s="158" t="s">
        <v>74</v>
      </c>
      <c r="X148" s="8"/>
      <c r="Y148" s="1"/>
      <c r="Z148" s="7"/>
      <c r="AA148" s="58"/>
      <c r="AB148" s="58"/>
      <c r="AC148" s="8"/>
      <c r="AD148" s="8"/>
      <c r="AE148" s="9"/>
      <c r="AF148" s="8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  <c r="BO148" s="3"/>
      <c r="BP148" s="3"/>
      <c r="BQ148" s="3"/>
      <c r="BR148" s="3"/>
      <c r="BS148" s="3"/>
      <c r="BT148" s="3"/>
      <c r="BU148" s="3"/>
      <c r="BV148" s="3"/>
      <c r="BW148" s="3"/>
      <c r="BX148" s="3"/>
      <c r="BY148" s="3"/>
      <c r="BZ148" s="3"/>
      <c r="CA148" s="3"/>
      <c r="CB148" s="3"/>
      <c r="CC148" s="3"/>
      <c r="CD148" s="3"/>
      <c r="CE148" s="3"/>
      <c r="CF148" s="3"/>
      <c r="CG148" s="3"/>
      <c r="CH148" s="3"/>
      <c r="CI148" s="3"/>
      <c r="CJ148" s="3"/>
      <c r="CK148" s="3"/>
      <c r="CL148" s="3"/>
      <c r="CM148" s="3"/>
      <c r="CN148" s="3"/>
      <c r="CO148" s="3"/>
      <c r="CP148" s="3"/>
      <c r="CQ148" s="3"/>
      <c r="CR148" s="3"/>
      <c r="CS148" s="3"/>
      <c r="CT148" s="3"/>
      <c r="CU148" s="3"/>
      <c r="CV148" s="3"/>
      <c r="CW148" s="3"/>
      <c r="CX148" s="3"/>
      <c r="CY148" s="3"/>
      <c r="CZ148" s="3"/>
      <c r="DA148" s="3"/>
      <c r="DB148" s="3"/>
      <c r="DC148" s="3"/>
      <c r="DD148" s="3"/>
      <c r="DE148" s="3"/>
      <c r="DF148" s="3"/>
      <c r="DG148" s="3"/>
      <c r="DH148" s="3"/>
      <c r="DI148" s="3"/>
      <c r="DJ148" s="3"/>
      <c r="DK148" s="3"/>
      <c r="DL148" s="3"/>
      <c r="DM148" s="3"/>
      <c r="DN148" s="3"/>
      <c r="DO148" s="3"/>
      <c r="DP148" s="3"/>
      <c r="DQ148" s="3"/>
      <c r="DR148" s="3"/>
      <c r="DS148" s="3"/>
      <c r="DT148" s="3"/>
      <c r="DU148" s="3"/>
      <c r="DV148" s="3"/>
      <c r="DW148" s="3"/>
      <c r="DX148" s="3"/>
      <c r="DY148" s="3"/>
      <c r="DZ148" s="3"/>
      <c r="EA148" s="3"/>
      <c r="EB148" s="3"/>
      <c r="EC148" s="3"/>
      <c r="ED148" s="3"/>
      <c r="EE148" s="3"/>
      <c r="EF148" s="3"/>
      <c r="EG148" s="3"/>
      <c r="EH148" s="3"/>
      <c r="EI148" s="3"/>
      <c r="EJ148" s="3"/>
      <c r="EK148" s="3"/>
      <c r="EL148" s="3"/>
      <c r="EM148" s="3"/>
      <c r="EN148" s="3"/>
      <c r="EO148" s="3"/>
      <c r="EP148" s="3"/>
      <c r="EQ148" s="3"/>
      <c r="ER148" s="3"/>
      <c r="ES148" s="3"/>
      <c r="ET148" s="3"/>
      <c r="EU148" s="3"/>
      <c r="EV148" s="3"/>
      <c r="EW148" s="3"/>
      <c r="EX148" s="3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</row>
    <row r="149" spans="1:173" x14ac:dyDescent="0.15">
      <c r="A149" s="74">
        <f t="shared" si="61"/>
        <v>43630</v>
      </c>
      <c r="B149" s="75">
        <f t="shared" ca="1" si="70"/>
        <v>101338.20912499999</v>
      </c>
      <c r="C149" s="78">
        <f t="shared" si="62"/>
        <v>99000</v>
      </c>
      <c r="D149" s="77">
        <f ca="1">IF(A149&lt;$B$1,VLOOKUP(A149,[1]DI!$A$4:$B$15000,2),0)</f>
        <v>6.4000000000000001E-2</v>
      </c>
      <c r="E149" s="78">
        <f t="shared" ca="1" si="71"/>
        <v>1.0002462000000001</v>
      </c>
      <c r="F149" s="78">
        <f ca="1">(TRUNC(PRODUCT($E$12:$E148),16))</f>
        <v>1.02366172082903</v>
      </c>
      <c r="G149" s="78">
        <f t="shared" ca="1" si="72"/>
        <v>1.00840489417236</v>
      </c>
      <c r="H149" s="78">
        <f t="shared" ca="1" si="73"/>
        <v>1.0151296599999999</v>
      </c>
      <c r="I149" s="77">
        <f t="shared" si="63"/>
        <v>3.5000000000000003E-2</v>
      </c>
      <c r="J149" s="79">
        <f t="shared" si="64"/>
        <v>43543</v>
      </c>
      <c r="K149" s="80">
        <f t="shared" si="65"/>
        <v>61</v>
      </c>
      <c r="L149" s="81">
        <f t="shared" si="66"/>
        <v>61</v>
      </c>
      <c r="M149" s="82">
        <f t="shared" si="57"/>
        <v>1.0083620980000001</v>
      </c>
      <c r="N149" s="82">
        <f t="shared" ca="1" si="58"/>
        <v>1.0236182739999999</v>
      </c>
      <c r="O149" s="81">
        <f t="shared" si="74"/>
        <v>0</v>
      </c>
      <c r="P149" s="78">
        <f t="shared" ca="1" si="59"/>
        <v>2338.2091249999999</v>
      </c>
      <c r="Q149" s="76">
        <f t="shared" si="67"/>
        <v>0</v>
      </c>
      <c r="R149" s="83" t="str">
        <f t="shared" si="68"/>
        <v>A+J=</v>
      </c>
      <c r="S149" s="79">
        <f t="shared" si="69"/>
        <v>43635</v>
      </c>
      <c r="T149" s="84" t="str">
        <f t="shared" si="60"/>
        <v>-</v>
      </c>
      <c r="U149" s="8"/>
      <c r="V149" s="157">
        <v>46811</v>
      </c>
      <c r="W149" s="158" t="s">
        <v>60</v>
      </c>
      <c r="X149" s="8"/>
      <c r="Y149" s="1"/>
      <c r="Z149" s="7"/>
      <c r="AA149" s="58"/>
      <c r="AB149" s="58"/>
      <c r="AC149" s="8"/>
      <c r="AD149" s="8"/>
      <c r="AE149" s="9"/>
      <c r="AF149" s="8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  <c r="BO149" s="3"/>
      <c r="BP149" s="3"/>
      <c r="BQ149" s="3"/>
      <c r="BR149" s="3"/>
      <c r="BS149" s="3"/>
      <c r="BT149" s="3"/>
      <c r="BU149" s="3"/>
      <c r="BV149" s="3"/>
      <c r="BW149" s="3"/>
      <c r="BX149" s="3"/>
      <c r="BY149" s="3"/>
      <c r="BZ149" s="3"/>
      <c r="CA149" s="3"/>
      <c r="CB149" s="3"/>
      <c r="CC149" s="3"/>
      <c r="CD149" s="3"/>
      <c r="CE149" s="3"/>
      <c r="CF149" s="3"/>
      <c r="CG149" s="3"/>
      <c r="CH149" s="3"/>
      <c r="CI149" s="3"/>
      <c r="CJ149" s="3"/>
      <c r="CK149" s="3"/>
      <c r="CL149" s="3"/>
      <c r="CM149" s="3"/>
      <c r="CN149" s="3"/>
      <c r="CO149" s="3"/>
      <c r="CP149" s="3"/>
      <c r="CQ149" s="3"/>
      <c r="CR149" s="3"/>
      <c r="CS149" s="3"/>
      <c r="CT149" s="3"/>
      <c r="CU149" s="3"/>
      <c r="CV149" s="3"/>
      <c r="CW149" s="3"/>
      <c r="CX149" s="3"/>
      <c r="CY149" s="3"/>
      <c r="CZ149" s="3"/>
      <c r="DA149" s="3"/>
      <c r="DB149" s="3"/>
      <c r="DC149" s="3"/>
      <c r="DD149" s="3"/>
      <c r="DE149" s="3"/>
      <c r="DF149" s="3"/>
      <c r="DG149" s="3"/>
      <c r="DH149" s="3"/>
      <c r="DI149" s="3"/>
      <c r="DJ149" s="3"/>
      <c r="DK149" s="3"/>
      <c r="DL149" s="3"/>
      <c r="DM149" s="3"/>
      <c r="DN149" s="3"/>
      <c r="DO149" s="3"/>
      <c r="DP149" s="3"/>
      <c r="DQ149" s="3"/>
      <c r="DR149" s="3"/>
      <c r="DS149" s="3"/>
      <c r="DT149" s="3"/>
      <c r="DU149" s="3"/>
      <c r="DV149" s="3"/>
      <c r="DW149" s="3"/>
      <c r="DX149" s="3"/>
      <c r="DY149" s="3"/>
      <c r="DZ149" s="3"/>
      <c r="EA149" s="3"/>
      <c r="EB149" s="3"/>
      <c r="EC149" s="3"/>
      <c r="ED149" s="3"/>
      <c r="EE149" s="3"/>
      <c r="EF149" s="3"/>
      <c r="EG149" s="3"/>
      <c r="EH149" s="3"/>
      <c r="EI149" s="3"/>
      <c r="EJ149" s="3"/>
      <c r="EK149" s="3"/>
      <c r="EL149" s="3"/>
      <c r="EM149" s="3"/>
      <c r="EN149" s="3"/>
      <c r="EO149" s="3"/>
      <c r="EP149" s="3"/>
      <c r="EQ149" s="3"/>
      <c r="ER149" s="3"/>
      <c r="ES149" s="3"/>
      <c r="ET149" s="3"/>
      <c r="EU149" s="3"/>
      <c r="EV149" s="3"/>
      <c r="EW149" s="3"/>
      <c r="EX149" s="3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</row>
    <row r="150" spans="1:173" x14ac:dyDescent="0.15">
      <c r="A150" s="74">
        <f t="shared" si="61"/>
        <v>43631</v>
      </c>
      <c r="B150" s="75">
        <f t="shared" ca="1" si="70"/>
        <v>101376.997523</v>
      </c>
      <c r="C150" s="78">
        <f t="shared" si="62"/>
        <v>99000</v>
      </c>
      <c r="D150" s="77">
        <f ca="1">IF(A150&lt;$B$1,VLOOKUP(A150,[1]DI!$A$4:$B$15000,2),0)</f>
        <v>0</v>
      </c>
      <c r="E150" s="78">
        <f t="shared" ca="1" si="71"/>
        <v>1</v>
      </c>
      <c r="F150" s="78">
        <f ca="1">(TRUNC(PRODUCT($E$12:$E149),16))</f>
        <v>1.0239137463446999</v>
      </c>
      <c r="G150" s="78">
        <f t="shared" ca="1" si="72"/>
        <v>1.00840489417236</v>
      </c>
      <c r="H150" s="78">
        <f t="shared" ca="1" si="73"/>
        <v>1.01537959</v>
      </c>
      <c r="I150" s="77">
        <f t="shared" si="63"/>
        <v>3.5000000000000003E-2</v>
      </c>
      <c r="J150" s="79">
        <f t="shared" si="64"/>
        <v>43543</v>
      </c>
      <c r="K150" s="80">
        <f t="shared" si="65"/>
        <v>61</v>
      </c>
      <c r="L150" s="81">
        <f t="shared" si="66"/>
        <v>62</v>
      </c>
      <c r="M150" s="82">
        <f t="shared" si="57"/>
        <v>1.0084997630000001</v>
      </c>
      <c r="N150" s="82">
        <f t="shared" ca="1" si="58"/>
        <v>1.0240100759999999</v>
      </c>
      <c r="O150" s="81">
        <f t="shared" si="74"/>
        <v>0</v>
      </c>
      <c r="P150" s="78">
        <f t="shared" ca="1" si="59"/>
        <v>2376.997523</v>
      </c>
      <c r="Q150" s="76">
        <f t="shared" si="67"/>
        <v>0</v>
      </c>
      <c r="R150" s="83" t="str">
        <f t="shared" si="68"/>
        <v>A+J=</v>
      </c>
      <c r="S150" s="79">
        <f t="shared" si="69"/>
        <v>43635</v>
      </c>
      <c r="T150" s="84" t="str">
        <f t="shared" si="60"/>
        <v>-</v>
      </c>
      <c r="U150" s="8"/>
      <c r="V150" s="157">
        <v>46812</v>
      </c>
      <c r="W150" s="158" t="s">
        <v>60</v>
      </c>
      <c r="X150" s="8"/>
      <c r="Y150" s="1"/>
      <c r="Z150" s="7"/>
      <c r="AA150" s="58"/>
      <c r="AB150" s="58"/>
      <c r="AC150" s="8"/>
      <c r="AD150" s="8"/>
      <c r="AE150" s="9"/>
      <c r="AF150" s="8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  <c r="BO150" s="3"/>
      <c r="BP150" s="3"/>
      <c r="BQ150" s="3"/>
      <c r="BR150" s="3"/>
      <c r="BS150" s="3"/>
      <c r="BT150" s="3"/>
      <c r="BU150" s="3"/>
      <c r="BV150" s="3"/>
      <c r="BW150" s="3"/>
      <c r="BX150" s="3"/>
      <c r="BY150" s="3"/>
      <c r="BZ150" s="3"/>
      <c r="CA150" s="3"/>
      <c r="CB150" s="3"/>
      <c r="CC150" s="3"/>
      <c r="CD150" s="3"/>
      <c r="CE150" s="3"/>
      <c r="CF150" s="3"/>
      <c r="CG150" s="3"/>
      <c r="CH150" s="3"/>
      <c r="CI150" s="3"/>
      <c r="CJ150" s="3"/>
      <c r="CK150" s="3"/>
      <c r="CL150" s="3"/>
      <c r="CM150" s="3"/>
      <c r="CN150" s="3"/>
      <c r="CO150" s="3"/>
      <c r="CP150" s="3"/>
      <c r="CQ150" s="3"/>
      <c r="CR150" s="3"/>
      <c r="CS150" s="3"/>
      <c r="CT150" s="3"/>
      <c r="CU150" s="3"/>
      <c r="CV150" s="3"/>
      <c r="CW150" s="3"/>
      <c r="CX150" s="3"/>
      <c r="CY150" s="3"/>
      <c r="CZ150" s="3"/>
      <c r="DA150" s="3"/>
      <c r="DB150" s="3"/>
      <c r="DC150" s="3"/>
      <c r="DD150" s="3"/>
      <c r="DE150" s="3"/>
      <c r="DF150" s="3"/>
      <c r="DG150" s="3"/>
      <c r="DH150" s="3"/>
      <c r="DI150" s="3"/>
      <c r="DJ150" s="3"/>
      <c r="DK150" s="3"/>
      <c r="DL150" s="3"/>
      <c r="DM150" s="3"/>
      <c r="DN150" s="3"/>
      <c r="DO150" s="3"/>
      <c r="DP150" s="3"/>
      <c r="DQ150" s="3"/>
      <c r="DR150" s="3"/>
      <c r="DS150" s="3"/>
      <c r="DT150" s="3"/>
      <c r="DU150" s="3"/>
      <c r="DV150" s="3"/>
      <c r="DW150" s="3"/>
      <c r="DX150" s="3"/>
      <c r="DY150" s="3"/>
      <c r="DZ150" s="3"/>
      <c r="EA150" s="3"/>
      <c r="EB150" s="3"/>
      <c r="EC150" s="3"/>
      <c r="ED150" s="3"/>
      <c r="EE150" s="3"/>
      <c r="EF150" s="3"/>
      <c r="EG150" s="3"/>
      <c r="EH150" s="3"/>
      <c r="EI150" s="3"/>
      <c r="EJ150" s="3"/>
      <c r="EK150" s="3"/>
      <c r="EL150" s="3"/>
      <c r="EM150" s="3"/>
      <c r="EN150" s="3"/>
      <c r="EO150" s="3"/>
      <c r="EP150" s="3"/>
      <c r="EQ150" s="3"/>
      <c r="ER150" s="3"/>
      <c r="ES150" s="3"/>
      <c r="ET150" s="3"/>
      <c r="EU150" s="3"/>
      <c r="EV150" s="3"/>
      <c r="EW150" s="3"/>
      <c r="EX150" s="3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</row>
    <row r="151" spans="1:173" x14ac:dyDescent="0.15">
      <c r="A151" s="74">
        <f t="shared" si="61"/>
        <v>43632</v>
      </c>
      <c r="B151" s="75">
        <f t="shared" ca="1" si="70"/>
        <v>101376.997523</v>
      </c>
      <c r="C151" s="78">
        <f t="shared" si="62"/>
        <v>99000</v>
      </c>
      <c r="D151" s="77">
        <f ca="1">IF(A151&lt;$B$1,VLOOKUP(A151,[1]DI!$A$4:$B$15000,2),0)</f>
        <v>0</v>
      </c>
      <c r="E151" s="78">
        <f t="shared" ca="1" si="71"/>
        <v>1</v>
      </c>
      <c r="F151" s="78">
        <f ca="1">(TRUNC(PRODUCT($E$12:$E150),16))</f>
        <v>1.0239137463446999</v>
      </c>
      <c r="G151" s="78">
        <f t="shared" ca="1" si="72"/>
        <v>1.00840489417236</v>
      </c>
      <c r="H151" s="78">
        <f t="shared" ca="1" si="73"/>
        <v>1.01537959</v>
      </c>
      <c r="I151" s="77">
        <f t="shared" si="63"/>
        <v>3.5000000000000003E-2</v>
      </c>
      <c r="J151" s="79">
        <f t="shared" si="64"/>
        <v>43543</v>
      </c>
      <c r="K151" s="80">
        <f t="shared" si="65"/>
        <v>61</v>
      </c>
      <c r="L151" s="81">
        <f t="shared" si="66"/>
        <v>62</v>
      </c>
      <c r="M151" s="82">
        <f t="shared" si="57"/>
        <v>1.0084997630000001</v>
      </c>
      <c r="N151" s="82">
        <f t="shared" ca="1" si="58"/>
        <v>1.0240100759999999</v>
      </c>
      <c r="O151" s="81">
        <f t="shared" si="74"/>
        <v>0</v>
      </c>
      <c r="P151" s="78">
        <f t="shared" ca="1" si="59"/>
        <v>2376.997523</v>
      </c>
      <c r="Q151" s="76">
        <f t="shared" si="67"/>
        <v>0</v>
      </c>
      <c r="R151" s="83" t="str">
        <f t="shared" si="68"/>
        <v>A+J=</v>
      </c>
      <c r="S151" s="79">
        <f t="shared" si="69"/>
        <v>43635</v>
      </c>
      <c r="T151" s="84" t="str">
        <f t="shared" si="60"/>
        <v>-</v>
      </c>
      <c r="U151" s="8"/>
      <c r="V151" s="157">
        <v>46857</v>
      </c>
      <c r="W151" s="158" t="s">
        <v>70</v>
      </c>
      <c r="X151" s="8"/>
      <c r="Y151" s="1"/>
      <c r="Z151" s="7"/>
      <c r="AA151" s="58"/>
      <c r="AB151" s="58"/>
      <c r="AC151" s="8"/>
      <c r="AD151" s="8"/>
      <c r="AE151" s="9"/>
      <c r="AF151" s="8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  <c r="BO151" s="3"/>
      <c r="BP151" s="3"/>
      <c r="BQ151" s="3"/>
      <c r="BR151" s="3"/>
      <c r="BS151" s="3"/>
      <c r="BT151" s="3"/>
      <c r="BU151" s="3"/>
      <c r="BV151" s="3"/>
      <c r="BW151" s="3"/>
      <c r="BX151" s="3"/>
      <c r="BY151" s="3"/>
      <c r="BZ151" s="3"/>
      <c r="CA151" s="3"/>
      <c r="CB151" s="3"/>
      <c r="CC151" s="3"/>
      <c r="CD151" s="3"/>
      <c r="CE151" s="3"/>
      <c r="CF151" s="3"/>
      <c r="CG151" s="3"/>
      <c r="CH151" s="3"/>
      <c r="CI151" s="3"/>
      <c r="CJ151" s="3"/>
      <c r="CK151" s="3"/>
      <c r="CL151" s="3"/>
      <c r="CM151" s="3"/>
      <c r="CN151" s="3"/>
      <c r="CO151" s="3"/>
      <c r="CP151" s="3"/>
      <c r="CQ151" s="3"/>
      <c r="CR151" s="3"/>
      <c r="CS151" s="3"/>
      <c r="CT151" s="3"/>
      <c r="CU151" s="3"/>
      <c r="CV151" s="3"/>
      <c r="CW151" s="3"/>
      <c r="CX151" s="3"/>
      <c r="CY151" s="3"/>
      <c r="CZ151" s="3"/>
      <c r="DA151" s="3"/>
      <c r="DB151" s="3"/>
      <c r="DC151" s="3"/>
      <c r="DD151" s="3"/>
      <c r="DE151" s="3"/>
      <c r="DF151" s="3"/>
      <c r="DG151" s="3"/>
      <c r="DH151" s="3"/>
      <c r="DI151" s="3"/>
      <c r="DJ151" s="3"/>
      <c r="DK151" s="3"/>
      <c r="DL151" s="3"/>
      <c r="DM151" s="3"/>
      <c r="DN151" s="3"/>
      <c r="DO151" s="3"/>
      <c r="DP151" s="3"/>
      <c r="DQ151" s="3"/>
      <c r="DR151" s="3"/>
      <c r="DS151" s="3"/>
      <c r="DT151" s="3"/>
      <c r="DU151" s="3"/>
      <c r="DV151" s="3"/>
      <c r="DW151" s="3"/>
      <c r="DX151" s="3"/>
      <c r="DY151" s="3"/>
      <c r="DZ151" s="3"/>
      <c r="EA151" s="3"/>
      <c r="EB151" s="3"/>
      <c r="EC151" s="3"/>
      <c r="ED151" s="3"/>
      <c r="EE151" s="3"/>
      <c r="EF151" s="3"/>
      <c r="EG151" s="3"/>
      <c r="EH151" s="3"/>
      <c r="EI151" s="3"/>
      <c r="EJ151" s="3"/>
      <c r="EK151" s="3"/>
      <c r="EL151" s="3"/>
      <c r="EM151" s="3"/>
      <c r="EN151" s="3"/>
      <c r="EO151" s="3"/>
      <c r="EP151" s="3"/>
      <c r="EQ151" s="3"/>
      <c r="ER151" s="3"/>
      <c r="ES151" s="3"/>
      <c r="ET151" s="3"/>
      <c r="EU151" s="3"/>
      <c r="EV151" s="3"/>
      <c r="EW151" s="3"/>
      <c r="EX151" s="3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</row>
    <row r="152" spans="1:173" x14ac:dyDescent="0.15">
      <c r="A152" s="74">
        <f t="shared" si="61"/>
        <v>43633</v>
      </c>
      <c r="B152" s="75">
        <f t="shared" ca="1" si="70"/>
        <v>101376.997523</v>
      </c>
      <c r="C152" s="78">
        <f t="shared" si="62"/>
        <v>99000</v>
      </c>
      <c r="D152" s="77">
        <f ca="1">IF(A152&lt;$B$1,VLOOKUP(A152,[1]DI!$A$4:$B$15000,2),0)</f>
        <v>6.4000000000000001E-2</v>
      </c>
      <c r="E152" s="78">
        <f t="shared" ca="1" si="71"/>
        <v>1.0002462000000001</v>
      </c>
      <c r="F152" s="78">
        <f ca="1">(TRUNC(PRODUCT($E$12:$E151),16))</f>
        <v>1.0239137463446999</v>
      </c>
      <c r="G152" s="78">
        <f t="shared" ca="1" si="72"/>
        <v>1.00840489417236</v>
      </c>
      <c r="H152" s="78">
        <f t="shared" ca="1" si="73"/>
        <v>1.01537959</v>
      </c>
      <c r="I152" s="77">
        <f t="shared" si="63"/>
        <v>3.5000000000000003E-2</v>
      </c>
      <c r="J152" s="79">
        <f t="shared" si="64"/>
        <v>43543</v>
      </c>
      <c r="K152" s="80">
        <f t="shared" si="65"/>
        <v>62</v>
      </c>
      <c r="L152" s="81">
        <f t="shared" si="66"/>
        <v>62</v>
      </c>
      <c r="M152" s="82">
        <f t="shared" si="57"/>
        <v>1.0084997630000001</v>
      </c>
      <c r="N152" s="82">
        <f t="shared" ca="1" si="58"/>
        <v>1.0240100759999999</v>
      </c>
      <c r="O152" s="81">
        <f t="shared" si="74"/>
        <v>0</v>
      </c>
      <c r="P152" s="78">
        <f t="shared" ca="1" si="59"/>
        <v>2376.997523</v>
      </c>
      <c r="Q152" s="76">
        <f t="shared" si="67"/>
        <v>0</v>
      </c>
      <c r="R152" s="83" t="str">
        <f t="shared" si="68"/>
        <v>A+J=</v>
      </c>
      <c r="S152" s="79">
        <f t="shared" si="69"/>
        <v>43635</v>
      </c>
      <c r="T152" s="84" t="str">
        <f t="shared" si="60"/>
        <v>-</v>
      </c>
      <c r="U152" s="8"/>
      <c r="V152" s="157">
        <v>46864</v>
      </c>
      <c r="W152" s="158" t="s">
        <v>61</v>
      </c>
      <c r="X152" s="8"/>
      <c r="Y152" s="1"/>
      <c r="Z152" s="7"/>
      <c r="AA152" s="58"/>
      <c r="AB152" s="58"/>
      <c r="AC152" s="8"/>
      <c r="AD152" s="8"/>
      <c r="AE152" s="9"/>
      <c r="AF152" s="8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  <c r="BO152" s="3"/>
      <c r="BP152" s="3"/>
      <c r="BQ152" s="3"/>
      <c r="BR152" s="3"/>
      <c r="BS152" s="3"/>
      <c r="BT152" s="3"/>
      <c r="BU152" s="3"/>
      <c r="BV152" s="3"/>
      <c r="BW152" s="3"/>
      <c r="BX152" s="3"/>
      <c r="BY152" s="3"/>
      <c r="BZ152" s="3"/>
      <c r="CA152" s="3"/>
      <c r="CB152" s="3"/>
      <c r="CC152" s="3"/>
      <c r="CD152" s="3"/>
      <c r="CE152" s="3"/>
      <c r="CF152" s="3"/>
      <c r="CG152" s="3"/>
      <c r="CH152" s="3"/>
      <c r="CI152" s="3"/>
      <c r="CJ152" s="3"/>
      <c r="CK152" s="3"/>
      <c r="CL152" s="3"/>
      <c r="CM152" s="3"/>
      <c r="CN152" s="3"/>
      <c r="CO152" s="3"/>
      <c r="CP152" s="3"/>
      <c r="CQ152" s="3"/>
      <c r="CR152" s="3"/>
      <c r="CS152" s="3"/>
      <c r="CT152" s="3"/>
      <c r="CU152" s="3"/>
      <c r="CV152" s="3"/>
      <c r="CW152" s="3"/>
      <c r="CX152" s="3"/>
      <c r="CY152" s="3"/>
      <c r="CZ152" s="3"/>
      <c r="DA152" s="3"/>
      <c r="DB152" s="3"/>
      <c r="DC152" s="3"/>
      <c r="DD152" s="3"/>
      <c r="DE152" s="3"/>
      <c r="DF152" s="3"/>
      <c r="DG152" s="3"/>
      <c r="DH152" s="3"/>
      <c r="DI152" s="3"/>
      <c r="DJ152" s="3"/>
      <c r="DK152" s="3"/>
      <c r="DL152" s="3"/>
      <c r="DM152" s="3"/>
      <c r="DN152" s="3"/>
      <c r="DO152" s="3"/>
      <c r="DP152" s="3"/>
      <c r="DQ152" s="3"/>
      <c r="DR152" s="3"/>
      <c r="DS152" s="3"/>
      <c r="DT152" s="3"/>
      <c r="DU152" s="3"/>
      <c r="DV152" s="3"/>
      <c r="DW152" s="3"/>
      <c r="DX152" s="3"/>
      <c r="DY152" s="3"/>
      <c r="DZ152" s="3"/>
      <c r="EA152" s="3"/>
      <c r="EB152" s="3"/>
      <c r="EC152" s="3"/>
      <c r="ED152" s="3"/>
      <c r="EE152" s="3"/>
      <c r="EF152" s="3"/>
      <c r="EG152" s="3"/>
      <c r="EH152" s="3"/>
      <c r="EI152" s="3"/>
      <c r="EJ152" s="3"/>
      <c r="EK152" s="3"/>
      <c r="EL152" s="3"/>
      <c r="EM152" s="3"/>
      <c r="EN152" s="3"/>
      <c r="EO152" s="3"/>
      <c r="EP152" s="3"/>
      <c r="EQ152" s="3"/>
      <c r="ER152" s="3"/>
      <c r="ES152" s="3"/>
      <c r="ET152" s="3"/>
      <c r="EU152" s="3"/>
      <c r="EV152" s="3"/>
      <c r="EW152" s="3"/>
      <c r="EX152" s="3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</row>
    <row r="153" spans="1:173" x14ac:dyDescent="0.15">
      <c r="A153" s="74">
        <f t="shared" si="61"/>
        <v>43634</v>
      </c>
      <c r="B153" s="75">
        <f t="shared" ca="1" si="70"/>
        <v>101415.79958399999</v>
      </c>
      <c r="C153" s="78">
        <f t="shared" si="62"/>
        <v>99000</v>
      </c>
      <c r="D153" s="77">
        <f ca="1">IF(A153&lt;$B$1,VLOOKUP(A153,[1]DI!$A$4:$B$15000,2),0)</f>
        <v>6.4000000000000001E-2</v>
      </c>
      <c r="E153" s="78">
        <f t="shared" ca="1" si="71"/>
        <v>1.0002462000000001</v>
      </c>
      <c r="F153" s="78">
        <f ca="1">(TRUNC(PRODUCT($E$12:$E152),16))</f>
        <v>1.02416583390905</v>
      </c>
      <c r="G153" s="78">
        <f t="shared" ca="1" si="72"/>
        <v>1.00840489417236</v>
      </c>
      <c r="H153" s="78">
        <f t="shared" ca="1" si="73"/>
        <v>1.01562957</v>
      </c>
      <c r="I153" s="77">
        <f t="shared" si="63"/>
        <v>3.5000000000000003E-2</v>
      </c>
      <c r="J153" s="79">
        <f t="shared" si="64"/>
        <v>43543</v>
      </c>
      <c r="K153" s="80">
        <f t="shared" si="65"/>
        <v>63</v>
      </c>
      <c r="L153" s="81">
        <f t="shared" si="66"/>
        <v>63</v>
      </c>
      <c r="M153" s="82">
        <f t="shared" si="57"/>
        <v>1.008637446</v>
      </c>
      <c r="N153" s="82">
        <f t="shared" ca="1" si="58"/>
        <v>1.024402016</v>
      </c>
      <c r="O153" s="81">
        <f t="shared" si="74"/>
        <v>0</v>
      </c>
      <c r="P153" s="78">
        <f t="shared" ca="1" si="59"/>
        <v>2415.7995839999999</v>
      </c>
      <c r="Q153" s="76">
        <f t="shared" si="67"/>
        <v>0</v>
      </c>
      <c r="R153" s="83" t="str">
        <f t="shared" si="68"/>
        <v>A+J=</v>
      </c>
      <c r="S153" s="79">
        <f t="shared" si="69"/>
        <v>43635</v>
      </c>
      <c r="T153" s="84" t="str">
        <f t="shared" si="60"/>
        <v>-</v>
      </c>
      <c r="U153" s="8"/>
      <c r="V153" s="157">
        <v>46874</v>
      </c>
      <c r="W153" s="158" t="s">
        <v>72</v>
      </c>
      <c r="X153" s="8"/>
      <c r="Y153" s="1"/>
      <c r="Z153" s="7"/>
      <c r="AA153" s="58"/>
      <c r="AB153" s="58"/>
      <c r="AC153" s="8"/>
      <c r="AD153" s="8"/>
      <c r="AE153" s="9"/>
      <c r="AF153" s="8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  <c r="BO153" s="3"/>
      <c r="BP153" s="3"/>
      <c r="BQ153" s="3"/>
      <c r="BR153" s="3"/>
      <c r="BS153" s="3"/>
      <c r="BT153" s="3"/>
      <c r="BU153" s="3"/>
      <c r="BV153" s="3"/>
      <c r="BW153" s="3"/>
      <c r="BX153" s="3"/>
      <c r="BY153" s="3"/>
      <c r="BZ153" s="3"/>
      <c r="CA153" s="3"/>
      <c r="CB153" s="3"/>
      <c r="CC153" s="3"/>
      <c r="CD153" s="3"/>
      <c r="CE153" s="3"/>
      <c r="CF153" s="3"/>
      <c r="CG153" s="3"/>
      <c r="CH153" s="3"/>
      <c r="CI153" s="3"/>
      <c r="CJ153" s="3"/>
      <c r="CK153" s="3"/>
      <c r="CL153" s="3"/>
      <c r="CM153" s="3"/>
      <c r="CN153" s="3"/>
      <c r="CO153" s="3"/>
      <c r="CP153" s="3"/>
      <c r="CQ153" s="3"/>
      <c r="CR153" s="3"/>
      <c r="CS153" s="3"/>
      <c r="CT153" s="3"/>
      <c r="CU153" s="3"/>
      <c r="CV153" s="3"/>
      <c r="CW153" s="3"/>
      <c r="CX153" s="3"/>
      <c r="CY153" s="3"/>
      <c r="CZ153" s="3"/>
      <c r="DA153" s="3"/>
      <c r="DB153" s="3"/>
      <c r="DC153" s="3"/>
      <c r="DD153" s="3"/>
      <c r="DE153" s="3"/>
      <c r="DF153" s="3"/>
      <c r="DG153" s="3"/>
      <c r="DH153" s="3"/>
      <c r="DI153" s="3"/>
      <c r="DJ153" s="3"/>
      <c r="DK153" s="3"/>
      <c r="DL153" s="3"/>
      <c r="DM153" s="3"/>
      <c r="DN153" s="3"/>
      <c r="DO153" s="3"/>
      <c r="DP153" s="3"/>
      <c r="DQ153" s="3"/>
      <c r="DR153" s="3"/>
      <c r="DS153" s="3"/>
      <c r="DT153" s="3"/>
      <c r="DU153" s="3"/>
      <c r="DV153" s="3"/>
      <c r="DW153" s="3"/>
      <c r="DX153" s="3"/>
      <c r="DY153" s="3"/>
      <c r="DZ153" s="3"/>
      <c r="EA153" s="3"/>
      <c r="EB153" s="3"/>
      <c r="EC153" s="3"/>
      <c r="ED153" s="3"/>
      <c r="EE153" s="3"/>
      <c r="EF153" s="3"/>
      <c r="EG153" s="3"/>
      <c r="EH153" s="3"/>
      <c r="EI153" s="3"/>
      <c r="EJ153" s="3"/>
      <c r="EK153" s="3"/>
      <c r="EL153" s="3"/>
      <c r="EM153" s="3"/>
      <c r="EN153" s="3"/>
      <c r="EO153" s="3"/>
      <c r="EP153" s="3"/>
      <c r="EQ153" s="3"/>
      <c r="ER153" s="3"/>
      <c r="ES153" s="3"/>
      <c r="ET153" s="3"/>
      <c r="EU153" s="3"/>
      <c r="EV153" s="3"/>
      <c r="EW153" s="3"/>
      <c r="EX153" s="3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</row>
    <row r="154" spans="1:173" x14ac:dyDescent="0.15">
      <c r="A154" s="74">
        <f t="shared" si="61"/>
        <v>43635</v>
      </c>
      <c r="B154" s="75">
        <f t="shared" ca="1" si="70"/>
        <v>101454.61728599999</v>
      </c>
      <c r="C154" s="78">
        <f t="shared" si="62"/>
        <v>99000</v>
      </c>
      <c r="D154" s="77">
        <f ca="1">IF(A154&lt;$B$1,VLOOKUP(A154,[1]DI!$A$4:$B$15000,2),0)</f>
        <v>6.4000000000000001E-2</v>
      </c>
      <c r="E154" s="78">
        <f t="shared" ca="1" si="71"/>
        <v>1.0002462000000001</v>
      </c>
      <c r="F154" s="78">
        <f ca="1">(TRUNC(PRODUCT($E$12:$E153),16))</f>
        <v>1.0244179835373599</v>
      </c>
      <c r="G154" s="78">
        <f t="shared" ca="1" si="72"/>
        <v>1.00840489417236</v>
      </c>
      <c r="H154" s="78">
        <f t="shared" ca="1" si="73"/>
        <v>1.01587962</v>
      </c>
      <c r="I154" s="77">
        <f t="shared" si="63"/>
        <v>3.5000000000000003E-2</v>
      </c>
      <c r="J154" s="79">
        <f t="shared" si="64"/>
        <v>43543</v>
      </c>
      <c r="K154" s="80">
        <f t="shared" si="65"/>
        <v>64</v>
      </c>
      <c r="L154" s="81">
        <f t="shared" si="66"/>
        <v>64</v>
      </c>
      <c r="M154" s="82">
        <f t="shared" si="57"/>
        <v>1.008775148</v>
      </c>
      <c r="N154" s="82">
        <f t="shared" ca="1" si="58"/>
        <v>1.0247941140000001</v>
      </c>
      <c r="O154" s="81">
        <f t="shared" si="74"/>
        <v>2</v>
      </c>
      <c r="P154" s="78">
        <f t="shared" ca="1" si="59"/>
        <v>2454.6172860000001</v>
      </c>
      <c r="Q154" s="76">
        <f t="shared" si="67"/>
        <v>1300</v>
      </c>
      <c r="R154" s="83" t="str">
        <f t="shared" si="68"/>
        <v>A+J=</v>
      </c>
      <c r="S154" s="79">
        <f t="shared" si="69"/>
        <v>43635</v>
      </c>
      <c r="T154" s="84">
        <f t="shared" ca="1" si="60"/>
        <v>3754617.2860000003</v>
      </c>
      <c r="U154" s="8"/>
      <c r="V154" s="157">
        <v>46919</v>
      </c>
      <c r="W154" s="158" t="s">
        <v>71</v>
      </c>
      <c r="X154" s="8"/>
      <c r="Y154" s="1"/>
      <c r="Z154" s="7"/>
      <c r="AA154" s="58"/>
      <c r="AB154" s="58"/>
      <c r="AC154" s="8"/>
      <c r="AD154" s="8"/>
      <c r="AE154" s="9"/>
      <c r="AF154" s="8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  <c r="BO154" s="3"/>
      <c r="BP154" s="3"/>
      <c r="BQ154" s="3"/>
      <c r="BR154" s="3"/>
      <c r="BS154" s="3"/>
      <c r="BT154" s="3"/>
      <c r="BU154" s="3"/>
      <c r="BV154" s="3"/>
      <c r="BW154" s="3"/>
      <c r="BX154" s="3"/>
      <c r="BY154" s="3"/>
      <c r="BZ154" s="3"/>
      <c r="CA154" s="3"/>
      <c r="CB154" s="3"/>
      <c r="CC154" s="3"/>
      <c r="CD154" s="3"/>
      <c r="CE154" s="3"/>
      <c r="CF154" s="3"/>
      <c r="CG154" s="3"/>
      <c r="CH154" s="3"/>
      <c r="CI154" s="3"/>
      <c r="CJ154" s="3"/>
      <c r="CK154" s="3"/>
      <c r="CL154" s="3"/>
      <c r="CM154" s="3"/>
      <c r="CN154" s="3"/>
      <c r="CO154" s="3"/>
      <c r="CP154" s="3"/>
      <c r="CQ154" s="3"/>
      <c r="CR154" s="3"/>
      <c r="CS154" s="3"/>
      <c r="CT154" s="3"/>
      <c r="CU154" s="3"/>
      <c r="CV154" s="3"/>
      <c r="CW154" s="3"/>
      <c r="CX154" s="3"/>
      <c r="CY154" s="3"/>
      <c r="CZ154" s="3"/>
      <c r="DA154" s="3"/>
      <c r="DB154" s="3"/>
      <c r="DC154" s="3"/>
      <c r="DD154" s="3"/>
      <c r="DE154" s="3"/>
      <c r="DF154" s="3"/>
      <c r="DG154" s="3"/>
      <c r="DH154" s="3"/>
      <c r="DI154" s="3"/>
      <c r="DJ154" s="3"/>
      <c r="DK154" s="3"/>
      <c r="DL154" s="3"/>
      <c r="DM154" s="3"/>
      <c r="DN154" s="3"/>
      <c r="DO154" s="3"/>
      <c r="DP154" s="3"/>
      <c r="DQ154" s="3"/>
      <c r="DR154" s="3"/>
      <c r="DS154" s="3"/>
      <c r="DT154" s="3"/>
      <c r="DU154" s="3"/>
      <c r="DV154" s="3"/>
      <c r="DW154" s="3"/>
      <c r="DX154" s="3"/>
      <c r="DY154" s="3"/>
      <c r="DZ154" s="3"/>
      <c r="EA154" s="3"/>
      <c r="EB154" s="3"/>
      <c r="EC154" s="3"/>
      <c r="ED154" s="3"/>
      <c r="EE154" s="3"/>
      <c r="EF154" s="3"/>
      <c r="EG154" s="3"/>
      <c r="EH154" s="3"/>
      <c r="EI154" s="3"/>
      <c r="EJ154" s="3"/>
      <c r="EK154" s="3"/>
      <c r="EL154" s="3"/>
      <c r="EM154" s="3"/>
      <c r="EN154" s="3"/>
      <c r="EO154" s="3"/>
      <c r="EP154" s="3"/>
      <c r="EQ154" s="3"/>
      <c r="ER154" s="3"/>
      <c r="ES154" s="3"/>
      <c r="ET154" s="3"/>
      <c r="EU154" s="3"/>
      <c r="EV154" s="3"/>
      <c r="EW154" s="3"/>
      <c r="EX154" s="3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</row>
    <row r="155" spans="1:173" x14ac:dyDescent="0.15">
      <c r="A155" s="74">
        <f t="shared" si="61"/>
        <v>43636</v>
      </c>
      <c r="B155" s="75">
        <f t="shared" ca="1" si="70"/>
        <v>97737.395357999994</v>
      </c>
      <c r="C155" s="78">
        <f t="shared" si="62"/>
        <v>97700</v>
      </c>
      <c r="D155" s="77">
        <f ca="1">IF(A155&lt;$B$1,VLOOKUP(A155,[1]DI!$A$4:$B$15000,2),0)</f>
        <v>0</v>
      </c>
      <c r="E155" s="78">
        <f t="shared" ca="1" si="71"/>
        <v>1</v>
      </c>
      <c r="F155" s="78">
        <f ca="1">(TRUNC(PRODUCT($E$12:$E154),16))</f>
        <v>1.02467019524491</v>
      </c>
      <c r="G155" s="78">
        <f t="shared" ca="1" si="72"/>
        <v>1.0244179835373599</v>
      </c>
      <c r="H155" s="78">
        <f t="shared" ca="1" si="73"/>
        <v>1.0002462000000001</v>
      </c>
      <c r="I155" s="77">
        <f t="shared" si="63"/>
        <v>3.5000000000000003E-2</v>
      </c>
      <c r="J155" s="79">
        <f t="shared" si="64"/>
        <v>43635</v>
      </c>
      <c r="K155" s="80">
        <f t="shared" si="65"/>
        <v>1</v>
      </c>
      <c r="L155" s="81">
        <f t="shared" si="66"/>
        <v>1</v>
      </c>
      <c r="M155" s="82">
        <f t="shared" si="57"/>
        <v>1.0001365230000001</v>
      </c>
      <c r="N155" s="82">
        <f t="shared" ca="1" si="58"/>
        <v>1.0003827569999999</v>
      </c>
      <c r="O155" s="81">
        <f t="shared" si="74"/>
        <v>0</v>
      </c>
      <c r="P155" s="78">
        <f t="shared" ca="1" si="59"/>
        <v>37.395358000000002</v>
      </c>
      <c r="Q155" s="76">
        <f t="shared" si="67"/>
        <v>0</v>
      </c>
      <c r="R155" s="83" t="str">
        <f t="shared" si="68"/>
        <v>A+J=</v>
      </c>
      <c r="S155" s="79">
        <f t="shared" si="69"/>
        <v>43727</v>
      </c>
      <c r="T155" s="84" t="str">
        <f t="shared" si="60"/>
        <v>-</v>
      </c>
      <c r="U155" s="8"/>
      <c r="V155" s="157">
        <v>47003</v>
      </c>
      <c r="W155" s="158" t="s">
        <v>73</v>
      </c>
      <c r="X155" s="8"/>
      <c r="Y155" s="1"/>
      <c r="Z155" s="7"/>
      <c r="AA155" s="58"/>
      <c r="AB155" s="58"/>
      <c r="AC155" s="8"/>
      <c r="AD155" s="8"/>
      <c r="AE155" s="9"/>
      <c r="AF155" s="8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  <c r="BO155" s="3"/>
      <c r="BP155" s="3"/>
      <c r="BQ155" s="3"/>
      <c r="BR155" s="3"/>
      <c r="BS155" s="3"/>
      <c r="BT155" s="3"/>
      <c r="BU155" s="3"/>
      <c r="BV155" s="3"/>
      <c r="BW155" s="3"/>
      <c r="BX155" s="3"/>
      <c r="BY155" s="3"/>
      <c r="BZ155" s="3"/>
      <c r="CA155" s="3"/>
      <c r="CB155" s="3"/>
      <c r="CC155" s="3"/>
      <c r="CD155" s="3"/>
      <c r="CE155" s="3"/>
      <c r="CF155" s="3"/>
      <c r="CG155" s="3"/>
      <c r="CH155" s="3"/>
      <c r="CI155" s="3"/>
      <c r="CJ155" s="3"/>
      <c r="CK155" s="3"/>
      <c r="CL155" s="3"/>
      <c r="CM155" s="3"/>
      <c r="CN155" s="3"/>
      <c r="CO155" s="3"/>
      <c r="CP155" s="3"/>
      <c r="CQ155" s="3"/>
      <c r="CR155" s="3"/>
      <c r="CS155" s="3"/>
      <c r="CT155" s="3"/>
      <c r="CU155" s="3"/>
      <c r="CV155" s="3"/>
      <c r="CW155" s="3"/>
      <c r="CX155" s="3"/>
      <c r="CY155" s="3"/>
      <c r="CZ155" s="3"/>
      <c r="DA155" s="3"/>
      <c r="DB155" s="3"/>
      <c r="DC155" s="3"/>
      <c r="DD155" s="3"/>
      <c r="DE155" s="3"/>
      <c r="DF155" s="3"/>
      <c r="DG155" s="3"/>
      <c r="DH155" s="3"/>
      <c r="DI155" s="3"/>
      <c r="DJ155" s="3"/>
      <c r="DK155" s="3"/>
      <c r="DL155" s="3"/>
      <c r="DM155" s="3"/>
      <c r="DN155" s="3"/>
      <c r="DO155" s="3"/>
      <c r="DP155" s="3"/>
      <c r="DQ155" s="3"/>
      <c r="DR155" s="3"/>
      <c r="DS155" s="3"/>
      <c r="DT155" s="3"/>
      <c r="DU155" s="3"/>
      <c r="DV155" s="3"/>
      <c r="DW155" s="3"/>
      <c r="DX155" s="3"/>
      <c r="DY155" s="3"/>
      <c r="DZ155" s="3"/>
      <c r="EA155" s="3"/>
      <c r="EB155" s="3"/>
      <c r="EC155" s="3"/>
      <c r="ED155" s="3"/>
      <c r="EE155" s="3"/>
      <c r="EF155" s="3"/>
      <c r="EG155" s="3"/>
      <c r="EH155" s="3"/>
      <c r="EI155" s="3"/>
      <c r="EJ155" s="3"/>
      <c r="EK155" s="3"/>
      <c r="EL155" s="3"/>
      <c r="EM155" s="3"/>
      <c r="EN155" s="3"/>
      <c r="EO155" s="3"/>
      <c r="EP155" s="3"/>
      <c r="EQ155" s="3"/>
      <c r="ER155" s="3"/>
      <c r="ES155" s="3"/>
      <c r="ET155" s="3"/>
      <c r="EU155" s="3"/>
      <c r="EV155" s="3"/>
      <c r="EW155" s="3"/>
      <c r="EX155" s="3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</row>
    <row r="156" spans="1:173" x14ac:dyDescent="0.15">
      <c r="A156" s="74">
        <f t="shared" si="61"/>
        <v>43637</v>
      </c>
      <c r="B156" s="75">
        <f t="shared" ca="1" si="70"/>
        <v>97737.395357999994</v>
      </c>
      <c r="C156" s="78">
        <f t="shared" si="62"/>
        <v>97700</v>
      </c>
      <c r="D156" s="77">
        <f ca="1">IF(A156&lt;$B$1,VLOOKUP(A156,[1]DI!$A$4:$B$15000,2),0)</f>
        <v>6.4000000000000001E-2</v>
      </c>
      <c r="E156" s="78">
        <f t="shared" ca="1" si="71"/>
        <v>1.0002462000000001</v>
      </c>
      <c r="F156" s="78">
        <f ca="1">(TRUNC(PRODUCT($E$12:$E155),16))</f>
        <v>1.02467019524491</v>
      </c>
      <c r="G156" s="78">
        <f t="shared" ca="1" si="72"/>
        <v>1.0244179835373599</v>
      </c>
      <c r="H156" s="78">
        <f t="shared" ca="1" si="73"/>
        <v>1.0002462000000001</v>
      </c>
      <c r="I156" s="77">
        <f t="shared" si="63"/>
        <v>3.5000000000000003E-2</v>
      </c>
      <c r="J156" s="79">
        <f t="shared" si="64"/>
        <v>43635</v>
      </c>
      <c r="K156" s="80">
        <f t="shared" si="65"/>
        <v>1</v>
      </c>
      <c r="L156" s="81">
        <f t="shared" si="66"/>
        <v>1</v>
      </c>
      <c r="M156" s="82">
        <f t="shared" si="57"/>
        <v>1.0001365230000001</v>
      </c>
      <c r="N156" s="82">
        <f t="shared" ca="1" si="58"/>
        <v>1.0003827569999999</v>
      </c>
      <c r="O156" s="81">
        <f t="shared" si="74"/>
        <v>0</v>
      </c>
      <c r="P156" s="78">
        <f t="shared" ca="1" si="59"/>
        <v>37.395358000000002</v>
      </c>
      <c r="Q156" s="76">
        <f t="shared" si="67"/>
        <v>0</v>
      </c>
      <c r="R156" s="83" t="str">
        <f t="shared" si="68"/>
        <v>A+J=</v>
      </c>
      <c r="S156" s="79">
        <f t="shared" si="69"/>
        <v>43727</v>
      </c>
      <c r="T156" s="84" t="str">
        <f t="shared" si="60"/>
        <v>-</v>
      </c>
      <c r="U156" s="8"/>
      <c r="V156" s="157">
        <v>47038</v>
      </c>
      <c r="W156" s="159" t="s">
        <v>62</v>
      </c>
      <c r="X156" s="8"/>
      <c r="Y156" s="1"/>
      <c r="Z156" s="7"/>
      <c r="AA156" s="58"/>
      <c r="AB156" s="58"/>
      <c r="AC156" s="8"/>
      <c r="AD156" s="8"/>
      <c r="AE156" s="9"/>
      <c r="AF156" s="8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  <c r="BO156" s="3"/>
      <c r="BP156" s="3"/>
      <c r="BQ156" s="3"/>
      <c r="BR156" s="3"/>
      <c r="BS156" s="3"/>
      <c r="BT156" s="3"/>
      <c r="BU156" s="3"/>
      <c r="BV156" s="3"/>
      <c r="BW156" s="3"/>
      <c r="BX156" s="3"/>
      <c r="BY156" s="3"/>
      <c r="BZ156" s="3"/>
      <c r="CA156" s="3"/>
      <c r="CB156" s="3"/>
      <c r="CC156" s="3"/>
      <c r="CD156" s="3"/>
      <c r="CE156" s="3"/>
      <c r="CF156" s="3"/>
      <c r="CG156" s="3"/>
      <c r="CH156" s="3"/>
      <c r="CI156" s="3"/>
      <c r="CJ156" s="3"/>
      <c r="CK156" s="3"/>
      <c r="CL156" s="3"/>
      <c r="CM156" s="3"/>
      <c r="CN156" s="3"/>
      <c r="CO156" s="3"/>
      <c r="CP156" s="3"/>
      <c r="CQ156" s="3"/>
      <c r="CR156" s="3"/>
      <c r="CS156" s="3"/>
      <c r="CT156" s="3"/>
      <c r="CU156" s="3"/>
      <c r="CV156" s="3"/>
      <c r="CW156" s="3"/>
      <c r="CX156" s="3"/>
      <c r="CY156" s="3"/>
      <c r="CZ156" s="3"/>
      <c r="DA156" s="3"/>
      <c r="DB156" s="3"/>
      <c r="DC156" s="3"/>
      <c r="DD156" s="3"/>
      <c r="DE156" s="3"/>
      <c r="DF156" s="3"/>
      <c r="DG156" s="3"/>
      <c r="DH156" s="3"/>
      <c r="DI156" s="3"/>
      <c r="DJ156" s="3"/>
      <c r="DK156" s="3"/>
      <c r="DL156" s="3"/>
      <c r="DM156" s="3"/>
      <c r="DN156" s="3"/>
      <c r="DO156" s="3"/>
      <c r="DP156" s="3"/>
      <c r="DQ156" s="3"/>
      <c r="DR156" s="3"/>
      <c r="DS156" s="3"/>
      <c r="DT156" s="3"/>
      <c r="DU156" s="3"/>
      <c r="DV156" s="3"/>
      <c r="DW156" s="3"/>
      <c r="DX156" s="3"/>
      <c r="DY156" s="3"/>
      <c r="DZ156" s="3"/>
      <c r="EA156" s="3"/>
      <c r="EB156" s="3"/>
      <c r="EC156" s="3"/>
      <c r="ED156" s="3"/>
      <c r="EE156" s="3"/>
      <c r="EF156" s="3"/>
      <c r="EG156" s="3"/>
      <c r="EH156" s="3"/>
      <c r="EI156" s="3"/>
      <c r="EJ156" s="3"/>
      <c r="EK156" s="3"/>
      <c r="EL156" s="3"/>
      <c r="EM156" s="3"/>
      <c r="EN156" s="3"/>
      <c r="EO156" s="3"/>
      <c r="EP156" s="3"/>
      <c r="EQ156" s="3"/>
      <c r="ER156" s="3"/>
      <c r="ES156" s="3"/>
      <c r="ET156" s="3"/>
      <c r="EU156" s="3"/>
      <c r="EV156" s="3"/>
      <c r="EW156" s="3"/>
      <c r="EX156" s="3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</row>
    <row r="157" spans="1:173" x14ac:dyDescent="0.15">
      <c r="A157" s="74">
        <f t="shared" si="61"/>
        <v>43638</v>
      </c>
      <c r="B157" s="75">
        <f t="shared" ca="1" si="70"/>
        <v>97761.458184000003</v>
      </c>
      <c r="C157" s="78">
        <f t="shared" si="62"/>
        <v>97700</v>
      </c>
      <c r="D157" s="77">
        <f ca="1">IF(A157&lt;$B$1,VLOOKUP(A157,[1]DI!$A$4:$B$15000,2),0)</f>
        <v>0</v>
      </c>
      <c r="E157" s="78">
        <f t="shared" ca="1" si="71"/>
        <v>1</v>
      </c>
      <c r="F157" s="78">
        <f ca="1">(TRUNC(PRODUCT($E$12:$E156),16))</f>
        <v>1.02492246904698</v>
      </c>
      <c r="G157" s="78">
        <f t="shared" ca="1" si="72"/>
        <v>1.0244179835373599</v>
      </c>
      <c r="H157" s="78">
        <f t="shared" ca="1" si="73"/>
        <v>1.00049246</v>
      </c>
      <c r="I157" s="77">
        <f t="shared" si="63"/>
        <v>3.5000000000000003E-2</v>
      </c>
      <c r="J157" s="79">
        <f t="shared" si="64"/>
        <v>43635</v>
      </c>
      <c r="K157" s="80">
        <f t="shared" si="65"/>
        <v>1</v>
      </c>
      <c r="L157" s="81">
        <f t="shared" si="66"/>
        <v>1</v>
      </c>
      <c r="M157" s="82">
        <f t="shared" si="57"/>
        <v>1.0001365230000001</v>
      </c>
      <c r="N157" s="82">
        <f t="shared" ca="1" si="58"/>
        <v>1.0006290499999999</v>
      </c>
      <c r="O157" s="81">
        <f t="shared" si="74"/>
        <v>0</v>
      </c>
      <c r="P157" s="78">
        <f t="shared" ca="1" si="59"/>
        <v>61.458184000000003</v>
      </c>
      <c r="Q157" s="76">
        <f t="shared" si="67"/>
        <v>0</v>
      </c>
      <c r="R157" s="83" t="str">
        <f t="shared" si="68"/>
        <v>A+J=</v>
      </c>
      <c r="S157" s="79">
        <f t="shared" si="69"/>
        <v>43727</v>
      </c>
      <c r="T157" s="84" t="str">
        <f t="shared" si="60"/>
        <v>-</v>
      </c>
      <c r="U157" s="8"/>
      <c r="V157" s="157">
        <v>47059</v>
      </c>
      <c r="W157" s="158" t="s">
        <v>66</v>
      </c>
      <c r="X157" s="8"/>
      <c r="Y157" s="1"/>
      <c r="Z157" s="7"/>
      <c r="AA157" s="58"/>
      <c r="AB157" s="58"/>
      <c r="AC157" s="8"/>
      <c r="AD157" s="8"/>
      <c r="AE157" s="9"/>
      <c r="AF157" s="8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  <c r="BO157" s="3"/>
      <c r="BP157" s="3"/>
      <c r="BQ157" s="3"/>
      <c r="BR157" s="3"/>
      <c r="BS157" s="3"/>
      <c r="BT157" s="3"/>
      <c r="BU157" s="3"/>
      <c r="BV157" s="3"/>
      <c r="BW157" s="3"/>
      <c r="BX157" s="3"/>
      <c r="BY157" s="3"/>
      <c r="BZ157" s="3"/>
      <c r="CA157" s="3"/>
      <c r="CB157" s="3"/>
      <c r="CC157" s="3"/>
      <c r="CD157" s="3"/>
      <c r="CE157" s="3"/>
      <c r="CF157" s="3"/>
      <c r="CG157" s="3"/>
      <c r="CH157" s="3"/>
      <c r="CI157" s="3"/>
      <c r="CJ157" s="3"/>
      <c r="CK157" s="3"/>
      <c r="CL157" s="3"/>
      <c r="CM157" s="3"/>
      <c r="CN157" s="3"/>
      <c r="CO157" s="3"/>
      <c r="CP157" s="3"/>
      <c r="CQ157" s="3"/>
      <c r="CR157" s="3"/>
      <c r="CS157" s="3"/>
      <c r="CT157" s="3"/>
      <c r="CU157" s="3"/>
      <c r="CV157" s="3"/>
      <c r="CW157" s="3"/>
      <c r="CX157" s="3"/>
      <c r="CY157" s="3"/>
      <c r="CZ157" s="3"/>
      <c r="DA157" s="3"/>
      <c r="DB157" s="3"/>
      <c r="DC157" s="3"/>
      <c r="DD157" s="3"/>
      <c r="DE157" s="3"/>
      <c r="DF157" s="3"/>
      <c r="DG157" s="3"/>
      <c r="DH157" s="3"/>
      <c r="DI157" s="3"/>
      <c r="DJ157" s="3"/>
      <c r="DK157" s="3"/>
      <c r="DL157" s="3"/>
      <c r="DM157" s="3"/>
      <c r="DN157" s="3"/>
      <c r="DO157" s="3"/>
      <c r="DP157" s="3"/>
      <c r="DQ157" s="3"/>
      <c r="DR157" s="3"/>
      <c r="DS157" s="3"/>
      <c r="DT157" s="3"/>
      <c r="DU157" s="3"/>
      <c r="DV157" s="3"/>
      <c r="DW157" s="3"/>
      <c r="DX157" s="3"/>
      <c r="DY157" s="3"/>
      <c r="DZ157" s="3"/>
      <c r="EA157" s="3"/>
      <c r="EB157" s="3"/>
      <c r="EC157" s="3"/>
      <c r="ED157" s="3"/>
      <c r="EE157" s="3"/>
      <c r="EF157" s="3"/>
      <c r="EG157" s="3"/>
      <c r="EH157" s="3"/>
      <c r="EI157" s="3"/>
      <c r="EJ157" s="3"/>
      <c r="EK157" s="3"/>
      <c r="EL157" s="3"/>
      <c r="EM157" s="3"/>
      <c r="EN157" s="3"/>
      <c r="EO157" s="3"/>
      <c r="EP157" s="3"/>
      <c r="EQ157" s="3"/>
      <c r="ER157" s="3"/>
      <c r="ES157" s="3"/>
      <c r="ET157" s="3"/>
      <c r="EU157" s="3"/>
      <c r="EV157" s="3"/>
      <c r="EW157" s="3"/>
      <c r="EX157" s="3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</row>
    <row r="158" spans="1:173" x14ac:dyDescent="0.15">
      <c r="A158" s="74">
        <f t="shared" si="61"/>
        <v>43639</v>
      </c>
      <c r="B158" s="75">
        <f t="shared" ca="1" si="70"/>
        <v>97761.458184000003</v>
      </c>
      <c r="C158" s="78">
        <f t="shared" si="62"/>
        <v>97700</v>
      </c>
      <c r="D158" s="77">
        <f ca="1">IF(A158&lt;$B$1,VLOOKUP(A158,[1]DI!$A$4:$B$15000,2),0)</f>
        <v>0</v>
      </c>
      <c r="E158" s="78">
        <f t="shared" ca="1" si="71"/>
        <v>1</v>
      </c>
      <c r="F158" s="78">
        <f ca="1">(TRUNC(PRODUCT($E$12:$E157),16))</f>
        <v>1.02492246904698</v>
      </c>
      <c r="G158" s="78">
        <f t="shared" ca="1" si="72"/>
        <v>1.0244179835373599</v>
      </c>
      <c r="H158" s="78">
        <f t="shared" ca="1" si="73"/>
        <v>1.00049246</v>
      </c>
      <c r="I158" s="77">
        <f t="shared" si="63"/>
        <v>3.5000000000000003E-2</v>
      </c>
      <c r="J158" s="79">
        <f t="shared" si="64"/>
        <v>43635</v>
      </c>
      <c r="K158" s="80">
        <f t="shared" si="65"/>
        <v>1</v>
      </c>
      <c r="L158" s="81">
        <f t="shared" si="66"/>
        <v>1</v>
      </c>
      <c r="M158" s="82">
        <f t="shared" si="57"/>
        <v>1.0001365230000001</v>
      </c>
      <c r="N158" s="82">
        <f t="shared" ca="1" si="58"/>
        <v>1.0006290499999999</v>
      </c>
      <c r="O158" s="81">
        <f t="shared" si="74"/>
        <v>0</v>
      </c>
      <c r="P158" s="78">
        <f t="shared" ca="1" si="59"/>
        <v>61.458184000000003</v>
      </c>
      <c r="Q158" s="76">
        <f t="shared" si="67"/>
        <v>0</v>
      </c>
      <c r="R158" s="83" t="str">
        <f t="shared" si="68"/>
        <v>A+J=</v>
      </c>
      <c r="S158" s="79">
        <f t="shared" si="69"/>
        <v>43727</v>
      </c>
      <c r="T158" s="84" t="str">
        <f t="shared" si="60"/>
        <v>-</v>
      </c>
      <c r="U158" s="8"/>
      <c r="V158" s="157">
        <v>47072</v>
      </c>
      <c r="W158" s="158" t="s">
        <v>74</v>
      </c>
      <c r="X158" s="8"/>
      <c r="Y158" s="1"/>
      <c r="Z158" s="7"/>
      <c r="AA158" s="58"/>
      <c r="AB158" s="58"/>
      <c r="AC158" s="8"/>
      <c r="AD158" s="8"/>
      <c r="AE158" s="9"/>
      <c r="AF158" s="8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  <c r="BO158" s="3"/>
      <c r="BP158" s="3"/>
      <c r="BQ158" s="3"/>
      <c r="BR158" s="3"/>
      <c r="BS158" s="3"/>
      <c r="BT158" s="3"/>
      <c r="BU158" s="3"/>
      <c r="BV158" s="3"/>
      <c r="BW158" s="3"/>
      <c r="BX158" s="3"/>
      <c r="BY158" s="3"/>
      <c r="BZ158" s="3"/>
      <c r="CA158" s="3"/>
      <c r="CB158" s="3"/>
      <c r="CC158" s="3"/>
      <c r="CD158" s="3"/>
      <c r="CE158" s="3"/>
      <c r="CF158" s="3"/>
      <c r="CG158" s="3"/>
      <c r="CH158" s="3"/>
      <c r="CI158" s="3"/>
      <c r="CJ158" s="3"/>
      <c r="CK158" s="3"/>
      <c r="CL158" s="3"/>
      <c r="CM158" s="3"/>
      <c r="CN158" s="3"/>
      <c r="CO158" s="3"/>
      <c r="CP158" s="3"/>
      <c r="CQ158" s="3"/>
      <c r="CR158" s="3"/>
      <c r="CS158" s="3"/>
      <c r="CT158" s="3"/>
      <c r="CU158" s="3"/>
      <c r="CV158" s="3"/>
      <c r="CW158" s="3"/>
      <c r="CX158" s="3"/>
      <c r="CY158" s="3"/>
      <c r="CZ158" s="3"/>
      <c r="DA158" s="3"/>
      <c r="DB158" s="3"/>
      <c r="DC158" s="3"/>
      <c r="DD158" s="3"/>
      <c r="DE158" s="3"/>
      <c r="DF158" s="3"/>
      <c r="DG158" s="3"/>
      <c r="DH158" s="3"/>
      <c r="DI158" s="3"/>
      <c r="DJ158" s="3"/>
      <c r="DK158" s="3"/>
      <c r="DL158" s="3"/>
      <c r="DM158" s="3"/>
      <c r="DN158" s="3"/>
      <c r="DO158" s="3"/>
      <c r="DP158" s="3"/>
      <c r="DQ158" s="3"/>
      <c r="DR158" s="3"/>
      <c r="DS158" s="3"/>
      <c r="DT158" s="3"/>
      <c r="DU158" s="3"/>
      <c r="DV158" s="3"/>
      <c r="DW158" s="3"/>
      <c r="DX158" s="3"/>
      <c r="DY158" s="3"/>
      <c r="DZ158" s="3"/>
      <c r="EA158" s="3"/>
      <c r="EB158" s="3"/>
      <c r="EC158" s="3"/>
      <c r="ED158" s="3"/>
      <c r="EE158" s="3"/>
      <c r="EF158" s="3"/>
      <c r="EG158" s="3"/>
      <c r="EH158" s="3"/>
      <c r="EI158" s="3"/>
      <c r="EJ158" s="3"/>
      <c r="EK158" s="3"/>
      <c r="EL158" s="3"/>
      <c r="EM158" s="3"/>
      <c r="EN158" s="3"/>
      <c r="EO158" s="3"/>
      <c r="EP158" s="3"/>
      <c r="EQ158" s="3"/>
      <c r="ER158" s="3"/>
      <c r="ES158" s="3"/>
      <c r="ET158" s="3"/>
      <c r="EU158" s="3"/>
      <c r="EV158" s="3"/>
      <c r="EW158" s="3"/>
      <c r="EX158" s="3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</row>
    <row r="159" spans="1:173" x14ac:dyDescent="0.15">
      <c r="A159" s="74">
        <f t="shared" si="61"/>
        <v>43640</v>
      </c>
      <c r="B159" s="75">
        <f t="shared" ca="1" si="70"/>
        <v>97774.804785999993</v>
      </c>
      <c r="C159" s="78">
        <f t="shared" si="62"/>
        <v>97700</v>
      </c>
      <c r="D159" s="77">
        <f ca="1">IF(A159&lt;$B$1,VLOOKUP(A159,[1]DI!$A$4:$B$15000,2),0)</f>
        <v>6.4000000000000001E-2</v>
      </c>
      <c r="E159" s="78">
        <f t="shared" ca="1" si="71"/>
        <v>1.0002462000000001</v>
      </c>
      <c r="F159" s="78">
        <f ca="1">(TRUNC(PRODUCT($E$12:$E158),16))</f>
        <v>1.02492246904698</v>
      </c>
      <c r="G159" s="78">
        <f t="shared" ca="1" si="72"/>
        <v>1.0244179835373599</v>
      </c>
      <c r="H159" s="78">
        <f t="shared" ca="1" si="73"/>
        <v>1.00049246</v>
      </c>
      <c r="I159" s="77">
        <f t="shared" si="63"/>
        <v>3.5000000000000003E-2</v>
      </c>
      <c r="J159" s="79">
        <f t="shared" si="64"/>
        <v>43635</v>
      </c>
      <c r="K159" s="80">
        <f t="shared" si="65"/>
        <v>2</v>
      </c>
      <c r="L159" s="81">
        <f t="shared" si="66"/>
        <v>2</v>
      </c>
      <c r="M159" s="82">
        <f t="shared" si="57"/>
        <v>1.0002730639999999</v>
      </c>
      <c r="N159" s="82">
        <f t="shared" ca="1" si="58"/>
        <v>1.0007656579999999</v>
      </c>
      <c r="O159" s="81">
        <f t="shared" si="74"/>
        <v>0</v>
      </c>
      <c r="P159" s="78">
        <f t="shared" ca="1" si="59"/>
        <v>74.804786000000007</v>
      </c>
      <c r="Q159" s="76">
        <f t="shared" si="67"/>
        <v>0</v>
      </c>
      <c r="R159" s="83" t="str">
        <f t="shared" si="68"/>
        <v>A+J=</v>
      </c>
      <c r="S159" s="79">
        <f t="shared" si="69"/>
        <v>43727</v>
      </c>
      <c r="T159" s="84" t="str">
        <f t="shared" si="60"/>
        <v>-</v>
      </c>
      <c r="U159" s="8"/>
      <c r="V159" s="157">
        <v>47112</v>
      </c>
      <c r="W159" s="158" t="s">
        <v>68</v>
      </c>
      <c r="X159" s="8"/>
      <c r="Y159" s="1"/>
      <c r="Z159" s="7"/>
      <c r="AA159" s="58"/>
      <c r="AB159" s="58"/>
      <c r="AC159" s="8"/>
      <c r="AD159" s="8"/>
      <c r="AE159" s="9"/>
      <c r="AF159" s="8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  <c r="BO159" s="3"/>
      <c r="BP159" s="3"/>
      <c r="BQ159" s="3"/>
      <c r="BR159" s="3"/>
      <c r="BS159" s="3"/>
      <c r="BT159" s="3"/>
      <c r="BU159" s="3"/>
      <c r="BV159" s="3"/>
      <c r="BW159" s="3"/>
      <c r="BX159" s="3"/>
      <c r="BY159" s="3"/>
      <c r="BZ159" s="3"/>
      <c r="CA159" s="3"/>
      <c r="CB159" s="3"/>
      <c r="CC159" s="3"/>
      <c r="CD159" s="3"/>
      <c r="CE159" s="3"/>
      <c r="CF159" s="3"/>
      <c r="CG159" s="3"/>
      <c r="CH159" s="3"/>
      <c r="CI159" s="3"/>
      <c r="CJ159" s="3"/>
      <c r="CK159" s="3"/>
      <c r="CL159" s="3"/>
      <c r="CM159" s="3"/>
      <c r="CN159" s="3"/>
      <c r="CO159" s="3"/>
      <c r="CP159" s="3"/>
      <c r="CQ159" s="3"/>
      <c r="CR159" s="3"/>
      <c r="CS159" s="3"/>
      <c r="CT159" s="3"/>
      <c r="CU159" s="3"/>
      <c r="CV159" s="3"/>
      <c r="CW159" s="3"/>
      <c r="CX159" s="3"/>
      <c r="CY159" s="3"/>
      <c r="CZ159" s="3"/>
      <c r="DA159" s="3"/>
      <c r="DB159" s="3"/>
      <c r="DC159" s="3"/>
      <c r="DD159" s="3"/>
      <c r="DE159" s="3"/>
      <c r="DF159" s="3"/>
      <c r="DG159" s="3"/>
      <c r="DH159" s="3"/>
      <c r="DI159" s="3"/>
      <c r="DJ159" s="3"/>
      <c r="DK159" s="3"/>
      <c r="DL159" s="3"/>
      <c r="DM159" s="3"/>
      <c r="DN159" s="3"/>
      <c r="DO159" s="3"/>
      <c r="DP159" s="3"/>
      <c r="DQ159" s="3"/>
      <c r="DR159" s="3"/>
      <c r="DS159" s="3"/>
      <c r="DT159" s="3"/>
      <c r="DU159" s="3"/>
      <c r="DV159" s="3"/>
      <c r="DW159" s="3"/>
      <c r="DX159" s="3"/>
      <c r="DY159" s="3"/>
      <c r="DZ159" s="3"/>
      <c r="EA159" s="3"/>
      <c r="EB159" s="3"/>
      <c r="EC159" s="3"/>
      <c r="ED159" s="3"/>
      <c r="EE159" s="3"/>
      <c r="EF159" s="3"/>
      <c r="EG159" s="3"/>
      <c r="EH159" s="3"/>
      <c r="EI159" s="3"/>
      <c r="EJ159" s="3"/>
      <c r="EK159" s="3"/>
      <c r="EL159" s="3"/>
      <c r="EM159" s="3"/>
      <c r="EN159" s="3"/>
      <c r="EO159" s="3"/>
      <c r="EP159" s="3"/>
      <c r="EQ159" s="3"/>
      <c r="ER159" s="3"/>
      <c r="ES159" s="3"/>
      <c r="ET159" s="3"/>
      <c r="EU159" s="3"/>
      <c r="EV159" s="3"/>
      <c r="EW159" s="3"/>
      <c r="EX159" s="3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</row>
    <row r="160" spans="1:173" x14ac:dyDescent="0.15">
      <c r="A160" s="74">
        <f t="shared" si="61"/>
        <v>43641</v>
      </c>
      <c r="B160" s="75">
        <f t="shared" ca="1" si="70"/>
        <v>97812.228770999995</v>
      </c>
      <c r="C160" s="78">
        <f t="shared" si="62"/>
        <v>97700</v>
      </c>
      <c r="D160" s="77">
        <f ca="1">IF(A160&lt;$B$1,VLOOKUP(A160,[1]DI!$A$4:$B$15000,2),0)</f>
        <v>6.4000000000000001E-2</v>
      </c>
      <c r="E160" s="78">
        <f t="shared" ca="1" si="71"/>
        <v>1.0002462000000001</v>
      </c>
      <c r="F160" s="78">
        <f ca="1">(TRUNC(PRODUCT($E$12:$E159),16))</f>
        <v>1.02517480495886</v>
      </c>
      <c r="G160" s="78">
        <f t="shared" ca="1" si="72"/>
        <v>1.0244179835373599</v>
      </c>
      <c r="H160" s="78">
        <f t="shared" ca="1" si="73"/>
        <v>1.00073878</v>
      </c>
      <c r="I160" s="77">
        <f t="shared" si="63"/>
        <v>3.5000000000000003E-2</v>
      </c>
      <c r="J160" s="79">
        <f t="shared" si="64"/>
        <v>43635</v>
      </c>
      <c r="K160" s="80">
        <f t="shared" si="65"/>
        <v>3</v>
      </c>
      <c r="L160" s="81">
        <f t="shared" si="66"/>
        <v>3</v>
      </c>
      <c r="M160" s="82">
        <f t="shared" si="57"/>
        <v>1.0004096250000001</v>
      </c>
      <c r="N160" s="82">
        <f t="shared" ca="1" si="58"/>
        <v>1.0011487080000001</v>
      </c>
      <c r="O160" s="81">
        <f t="shared" si="74"/>
        <v>0</v>
      </c>
      <c r="P160" s="78">
        <f t="shared" ca="1" si="59"/>
        <v>112.22877099999999</v>
      </c>
      <c r="Q160" s="76">
        <f t="shared" si="67"/>
        <v>0</v>
      </c>
      <c r="R160" s="83" t="str">
        <f t="shared" si="68"/>
        <v>A+J=</v>
      </c>
      <c r="S160" s="79">
        <f t="shared" si="69"/>
        <v>43727</v>
      </c>
      <c r="T160" s="84" t="str">
        <f t="shared" si="60"/>
        <v>-</v>
      </c>
      <c r="U160" s="8"/>
      <c r="V160" s="157">
        <v>47119</v>
      </c>
      <c r="W160" s="158" t="s">
        <v>69</v>
      </c>
      <c r="X160" s="8"/>
      <c r="Y160" s="1"/>
      <c r="Z160" s="7"/>
      <c r="AA160" s="58"/>
      <c r="AB160" s="58"/>
      <c r="AC160" s="8"/>
      <c r="AD160" s="8"/>
      <c r="AE160" s="9"/>
      <c r="AF160" s="8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  <c r="BO160" s="3"/>
      <c r="BP160" s="3"/>
      <c r="BQ160" s="3"/>
      <c r="BR160" s="3"/>
      <c r="BS160" s="3"/>
      <c r="BT160" s="3"/>
      <c r="BU160" s="3"/>
      <c r="BV160" s="3"/>
      <c r="BW160" s="3"/>
      <c r="BX160" s="3"/>
      <c r="BY160" s="3"/>
      <c r="BZ160" s="3"/>
      <c r="CA160" s="3"/>
      <c r="CB160" s="3"/>
      <c r="CC160" s="3"/>
      <c r="CD160" s="3"/>
      <c r="CE160" s="3"/>
      <c r="CF160" s="3"/>
      <c r="CG160" s="3"/>
      <c r="CH160" s="3"/>
      <c r="CI160" s="3"/>
      <c r="CJ160" s="3"/>
      <c r="CK160" s="3"/>
      <c r="CL160" s="3"/>
      <c r="CM160" s="3"/>
      <c r="CN160" s="3"/>
      <c r="CO160" s="3"/>
      <c r="CP160" s="3"/>
      <c r="CQ160" s="3"/>
      <c r="CR160" s="3"/>
      <c r="CS160" s="3"/>
      <c r="CT160" s="3"/>
      <c r="CU160" s="3"/>
      <c r="CV160" s="3"/>
      <c r="CW160" s="3"/>
      <c r="CX160" s="3"/>
      <c r="CY160" s="3"/>
      <c r="CZ160" s="3"/>
      <c r="DA160" s="3"/>
      <c r="DB160" s="3"/>
      <c r="DC160" s="3"/>
      <c r="DD160" s="3"/>
      <c r="DE160" s="3"/>
      <c r="DF160" s="3"/>
      <c r="DG160" s="3"/>
      <c r="DH160" s="3"/>
      <c r="DI160" s="3"/>
      <c r="DJ160" s="3"/>
      <c r="DK160" s="3"/>
      <c r="DL160" s="3"/>
      <c r="DM160" s="3"/>
      <c r="DN160" s="3"/>
      <c r="DO160" s="3"/>
      <c r="DP160" s="3"/>
      <c r="DQ160" s="3"/>
      <c r="DR160" s="3"/>
      <c r="DS160" s="3"/>
      <c r="DT160" s="3"/>
      <c r="DU160" s="3"/>
      <c r="DV160" s="3"/>
      <c r="DW160" s="3"/>
      <c r="DX160" s="3"/>
      <c r="DY160" s="3"/>
      <c r="DZ160" s="3"/>
      <c r="EA160" s="3"/>
      <c r="EB160" s="3"/>
      <c r="EC160" s="3"/>
      <c r="ED160" s="3"/>
      <c r="EE160" s="3"/>
      <c r="EF160" s="3"/>
      <c r="EG160" s="3"/>
      <c r="EH160" s="3"/>
      <c r="EI160" s="3"/>
      <c r="EJ160" s="3"/>
      <c r="EK160" s="3"/>
      <c r="EL160" s="3"/>
      <c r="EM160" s="3"/>
      <c r="EN160" s="3"/>
      <c r="EO160" s="3"/>
      <c r="EP160" s="3"/>
      <c r="EQ160" s="3"/>
      <c r="ER160" s="3"/>
      <c r="ES160" s="3"/>
      <c r="ET160" s="3"/>
      <c r="EU160" s="3"/>
      <c r="EV160" s="3"/>
      <c r="EW160" s="3"/>
      <c r="EX160" s="3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</row>
    <row r="161" spans="1:176" x14ac:dyDescent="0.15">
      <c r="A161" s="74">
        <f t="shared" si="61"/>
        <v>43642</v>
      </c>
      <c r="B161" s="75">
        <f t="shared" ca="1" si="70"/>
        <v>97849.666824999993</v>
      </c>
      <c r="C161" s="78">
        <f t="shared" si="62"/>
        <v>97700</v>
      </c>
      <c r="D161" s="77">
        <f ca="1">IF(A161&lt;$B$1,VLOOKUP(A161,[1]DI!$A$4:$B$15000,2),0)</f>
        <v>6.4000000000000001E-2</v>
      </c>
      <c r="E161" s="78">
        <f t="shared" ca="1" si="71"/>
        <v>1.0002462000000001</v>
      </c>
      <c r="F161" s="78">
        <f ca="1">(TRUNC(PRODUCT($E$12:$E160),16))</f>
        <v>1.02542720299584</v>
      </c>
      <c r="G161" s="78">
        <f t="shared" ca="1" si="72"/>
        <v>1.0244179835373599</v>
      </c>
      <c r="H161" s="78">
        <f t="shared" ca="1" si="73"/>
        <v>1.0009851599999999</v>
      </c>
      <c r="I161" s="77">
        <f t="shared" si="63"/>
        <v>3.5000000000000003E-2</v>
      </c>
      <c r="J161" s="79">
        <f t="shared" si="64"/>
        <v>43635</v>
      </c>
      <c r="K161" s="80">
        <f t="shared" si="65"/>
        <v>4</v>
      </c>
      <c r="L161" s="81">
        <f t="shared" si="66"/>
        <v>4</v>
      </c>
      <c r="M161" s="82">
        <f t="shared" si="57"/>
        <v>1.0005462039999999</v>
      </c>
      <c r="N161" s="82">
        <f t="shared" ca="1" si="58"/>
        <v>1.001531902</v>
      </c>
      <c r="O161" s="81">
        <f t="shared" si="74"/>
        <v>0</v>
      </c>
      <c r="P161" s="78">
        <f t="shared" ca="1" si="59"/>
        <v>149.66682499999999</v>
      </c>
      <c r="Q161" s="76">
        <f t="shared" si="67"/>
        <v>0</v>
      </c>
      <c r="R161" s="83" t="str">
        <f t="shared" si="68"/>
        <v>A+J=</v>
      </c>
      <c r="S161" s="79">
        <f t="shared" si="69"/>
        <v>43727</v>
      </c>
      <c r="T161" s="84" t="str">
        <f t="shared" si="60"/>
        <v>-</v>
      </c>
      <c r="U161" s="8"/>
      <c r="V161" s="157">
        <v>47161</v>
      </c>
      <c r="W161" s="158" t="s">
        <v>60</v>
      </c>
      <c r="X161" s="8"/>
      <c r="Y161" s="1"/>
      <c r="Z161" s="7"/>
      <c r="AA161" s="58"/>
      <c r="AB161" s="58"/>
      <c r="AC161" s="8"/>
      <c r="AD161" s="8"/>
      <c r="AE161" s="9"/>
      <c r="AF161" s="8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  <c r="BO161" s="3"/>
      <c r="BP161" s="3"/>
      <c r="BQ161" s="3"/>
      <c r="BR161" s="3"/>
      <c r="BS161" s="3"/>
      <c r="BT161" s="3"/>
      <c r="BU161" s="3"/>
      <c r="BV161" s="3"/>
      <c r="BW161" s="3"/>
      <c r="BX161" s="3"/>
      <c r="BY161" s="3"/>
      <c r="BZ161" s="3"/>
      <c r="CA161" s="3"/>
      <c r="CB161" s="3"/>
      <c r="CC161" s="3"/>
      <c r="CD161" s="3"/>
      <c r="CE161" s="3"/>
      <c r="CF161" s="3"/>
      <c r="CG161" s="3"/>
      <c r="CH161" s="3"/>
      <c r="CI161" s="3"/>
      <c r="CJ161" s="3"/>
      <c r="CK161" s="3"/>
      <c r="CL161" s="3"/>
      <c r="CM161" s="3"/>
      <c r="CN161" s="3"/>
      <c r="CO161" s="3"/>
      <c r="CP161" s="3"/>
      <c r="CQ161" s="3"/>
      <c r="CR161" s="3"/>
      <c r="CS161" s="3"/>
      <c r="CT161" s="3"/>
      <c r="CU161" s="3"/>
      <c r="CV161" s="3"/>
      <c r="CW161" s="3"/>
      <c r="CX161" s="3"/>
      <c r="CY161" s="3"/>
      <c r="CZ161" s="3"/>
      <c r="DA161" s="3"/>
      <c r="DB161" s="3"/>
      <c r="DC161" s="3"/>
      <c r="DD161" s="3"/>
      <c r="DE161" s="3"/>
      <c r="DF161" s="3"/>
      <c r="DG161" s="3"/>
      <c r="DH161" s="3"/>
      <c r="DI161" s="3"/>
      <c r="DJ161" s="3"/>
      <c r="DK161" s="3"/>
      <c r="DL161" s="3"/>
      <c r="DM161" s="3"/>
      <c r="DN161" s="3"/>
      <c r="DO161" s="3"/>
      <c r="DP161" s="3"/>
      <c r="DQ161" s="3"/>
      <c r="DR161" s="3"/>
      <c r="DS161" s="3"/>
      <c r="DT161" s="3"/>
      <c r="DU161" s="3"/>
      <c r="DV161" s="3"/>
      <c r="DW161" s="3"/>
      <c r="DX161" s="3"/>
      <c r="DY161" s="3"/>
      <c r="DZ161" s="3"/>
      <c r="EA161" s="3"/>
      <c r="EB161" s="3"/>
      <c r="EC161" s="3"/>
      <c r="ED161" s="3"/>
      <c r="EE161" s="3"/>
      <c r="EF161" s="3"/>
      <c r="EG161" s="3"/>
      <c r="EH161" s="3"/>
      <c r="EI161" s="3"/>
      <c r="EJ161" s="3"/>
      <c r="EK161" s="3"/>
      <c r="EL161" s="3"/>
      <c r="EM161" s="3"/>
      <c r="EN161" s="3"/>
      <c r="EO161" s="3"/>
      <c r="EP161" s="3"/>
      <c r="EQ161" s="3"/>
      <c r="ER161" s="3"/>
      <c r="ES161" s="3"/>
      <c r="ET161" s="3"/>
      <c r="EU161" s="3"/>
      <c r="EV161" s="3"/>
      <c r="EW161" s="3"/>
      <c r="EX161" s="3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</row>
    <row r="162" spans="1:176" x14ac:dyDescent="0.15">
      <c r="A162" s="74">
        <f t="shared" si="61"/>
        <v>43643</v>
      </c>
      <c r="B162" s="75">
        <f t="shared" ca="1" si="70"/>
        <v>97887.120120000007</v>
      </c>
      <c r="C162" s="78">
        <f t="shared" si="62"/>
        <v>97700</v>
      </c>
      <c r="D162" s="77">
        <f ca="1">IF(A162&lt;$B$1,VLOOKUP(A162,[1]DI!$A$4:$B$15000,2),0)</f>
        <v>6.4000000000000001E-2</v>
      </c>
      <c r="E162" s="78">
        <f t="shared" ca="1" si="71"/>
        <v>1.0002462000000001</v>
      </c>
      <c r="F162" s="78">
        <f ca="1">(TRUNC(PRODUCT($E$12:$E161),16))</f>
        <v>1.0256796631732199</v>
      </c>
      <c r="G162" s="78">
        <f t="shared" ca="1" si="72"/>
        <v>1.0244179835373599</v>
      </c>
      <c r="H162" s="78">
        <f t="shared" ca="1" si="73"/>
        <v>1.00123161</v>
      </c>
      <c r="I162" s="77">
        <f t="shared" si="63"/>
        <v>3.5000000000000003E-2</v>
      </c>
      <c r="J162" s="79">
        <f t="shared" si="64"/>
        <v>43635</v>
      </c>
      <c r="K162" s="80">
        <f t="shared" si="65"/>
        <v>5</v>
      </c>
      <c r="L162" s="81">
        <f t="shared" si="66"/>
        <v>5</v>
      </c>
      <c r="M162" s="82">
        <f t="shared" si="57"/>
        <v>1.000682801</v>
      </c>
      <c r="N162" s="82">
        <f t="shared" ca="1" si="58"/>
        <v>1.0019152520000001</v>
      </c>
      <c r="O162" s="81">
        <f t="shared" si="74"/>
        <v>0</v>
      </c>
      <c r="P162" s="78">
        <f t="shared" ca="1" si="59"/>
        <v>187.12011999999999</v>
      </c>
      <c r="Q162" s="76">
        <f t="shared" si="67"/>
        <v>0</v>
      </c>
      <c r="R162" s="83" t="str">
        <f t="shared" si="68"/>
        <v>A+J=</v>
      </c>
      <c r="S162" s="79">
        <f t="shared" si="69"/>
        <v>43727</v>
      </c>
      <c r="T162" s="84" t="str">
        <f t="shared" si="60"/>
        <v>-</v>
      </c>
      <c r="U162" s="8"/>
      <c r="V162" s="157">
        <v>47162</v>
      </c>
      <c r="W162" s="158" t="s">
        <v>60</v>
      </c>
      <c r="X162" s="8"/>
      <c r="Y162" s="1"/>
      <c r="Z162" s="7"/>
      <c r="AA162" s="58"/>
      <c r="AB162" s="58"/>
      <c r="AC162" s="8"/>
      <c r="AD162" s="8"/>
      <c r="AE162" s="9"/>
      <c r="AF162" s="8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  <c r="BO162" s="3"/>
      <c r="BP162" s="3"/>
      <c r="BQ162" s="3"/>
      <c r="BR162" s="3"/>
      <c r="BS162" s="3"/>
      <c r="BT162" s="3"/>
      <c r="BU162" s="3"/>
      <c r="BV162" s="3"/>
      <c r="BW162" s="3"/>
      <c r="BX162" s="3"/>
      <c r="BY162" s="3"/>
      <c r="BZ162" s="3"/>
      <c r="CA162" s="3"/>
      <c r="CB162" s="3"/>
      <c r="CC162" s="3"/>
      <c r="CD162" s="3"/>
      <c r="CE162" s="3"/>
      <c r="CF162" s="3"/>
      <c r="CG162" s="3"/>
      <c r="CH162" s="3"/>
      <c r="CI162" s="3"/>
      <c r="CJ162" s="3"/>
      <c r="CK162" s="3"/>
      <c r="CL162" s="3"/>
      <c r="CM162" s="3"/>
      <c r="CN162" s="3"/>
      <c r="CO162" s="3"/>
      <c r="CP162" s="3"/>
      <c r="CQ162" s="3"/>
      <c r="CR162" s="3"/>
      <c r="CS162" s="3"/>
      <c r="CT162" s="3"/>
      <c r="CU162" s="3"/>
      <c r="CV162" s="3"/>
      <c r="CW162" s="3"/>
      <c r="CX162" s="3"/>
      <c r="CY162" s="3"/>
      <c r="CZ162" s="3"/>
      <c r="DA162" s="3"/>
      <c r="DB162" s="3"/>
      <c r="DC162" s="3"/>
      <c r="DD162" s="3"/>
      <c r="DE162" s="3"/>
      <c r="DF162" s="3"/>
      <c r="DG162" s="3"/>
      <c r="DH162" s="3"/>
      <c r="DI162" s="3"/>
      <c r="DJ162" s="3"/>
      <c r="DK162" s="3"/>
      <c r="DL162" s="3"/>
      <c r="DM162" s="3"/>
      <c r="DN162" s="3"/>
      <c r="DO162" s="3"/>
      <c r="DP162" s="3"/>
      <c r="DQ162" s="3"/>
      <c r="DR162" s="3"/>
      <c r="DS162" s="3"/>
      <c r="DT162" s="3"/>
      <c r="DU162" s="3"/>
      <c r="DV162" s="3"/>
      <c r="DW162" s="3"/>
      <c r="DX162" s="3"/>
      <c r="DY162" s="3"/>
      <c r="DZ162" s="3"/>
      <c r="EA162" s="3"/>
      <c r="EB162" s="3"/>
      <c r="EC162" s="3"/>
      <c r="ED162" s="3"/>
      <c r="EE162" s="3"/>
      <c r="EF162" s="3"/>
      <c r="EG162" s="3"/>
      <c r="EH162" s="3"/>
      <c r="EI162" s="3"/>
      <c r="EJ162" s="3"/>
      <c r="EK162" s="3"/>
      <c r="EL162" s="3"/>
      <c r="EM162" s="3"/>
      <c r="EN162" s="3"/>
      <c r="EO162" s="3"/>
      <c r="EP162" s="3"/>
      <c r="EQ162" s="3"/>
      <c r="ER162" s="3"/>
      <c r="ES162" s="3"/>
      <c r="ET162" s="3"/>
      <c r="EU162" s="3"/>
      <c r="EV162" s="3"/>
      <c r="EW162" s="3"/>
      <c r="EX162" s="3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</row>
    <row r="163" spans="1:176" x14ac:dyDescent="0.15">
      <c r="A163" s="74">
        <f t="shared" si="61"/>
        <v>43644</v>
      </c>
      <c r="B163" s="75">
        <f t="shared" ca="1" si="70"/>
        <v>97924.586702000001</v>
      </c>
      <c r="C163" s="78">
        <f t="shared" si="62"/>
        <v>97700</v>
      </c>
      <c r="D163" s="77">
        <f ca="1">IF(A163&lt;$B$1,VLOOKUP(A163,[1]DI!$A$4:$B$15000,2),0)</f>
        <v>6.4000000000000001E-2</v>
      </c>
      <c r="E163" s="78">
        <f t="shared" ca="1" si="71"/>
        <v>1.0002462000000001</v>
      </c>
      <c r="F163" s="78">
        <f ca="1">(TRUNC(PRODUCT($E$12:$E162),16))</f>
        <v>1.02593218550629</v>
      </c>
      <c r="G163" s="78">
        <f t="shared" ca="1" si="72"/>
        <v>1.0244179835373599</v>
      </c>
      <c r="H163" s="78">
        <f t="shared" ca="1" si="73"/>
        <v>1.0014781100000001</v>
      </c>
      <c r="I163" s="77">
        <f t="shared" si="63"/>
        <v>3.5000000000000003E-2</v>
      </c>
      <c r="J163" s="79">
        <f t="shared" si="64"/>
        <v>43635</v>
      </c>
      <c r="K163" s="80">
        <f t="shared" si="65"/>
        <v>6</v>
      </c>
      <c r="L163" s="81">
        <f t="shared" si="66"/>
        <v>6</v>
      </c>
      <c r="M163" s="82">
        <f t="shared" si="57"/>
        <v>1.000819417</v>
      </c>
      <c r="N163" s="82">
        <f t="shared" ca="1" si="58"/>
        <v>1.0022987379999999</v>
      </c>
      <c r="O163" s="81">
        <f t="shared" si="74"/>
        <v>0</v>
      </c>
      <c r="P163" s="78">
        <f t="shared" ca="1" si="59"/>
        <v>224.586702</v>
      </c>
      <c r="Q163" s="76">
        <f t="shared" si="67"/>
        <v>0</v>
      </c>
      <c r="R163" s="83" t="str">
        <f t="shared" si="68"/>
        <v>A+J=</v>
      </c>
      <c r="S163" s="79">
        <f t="shared" si="69"/>
        <v>43727</v>
      </c>
      <c r="T163" s="84" t="str">
        <f t="shared" si="60"/>
        <v>-</v>
      </c>
      <c r="U163" s="16"/>
      <c r="V163" s="157">
        <v>47207</v>
      </c>
      <c r="W163" s="158" t="s">
        <v>70</v>
      </c>
      <c r="X163" s="16"/>
      <c r="Y163" s="18"/>
      <c r="Z163" s="63"/>
      <c r="AA163" s="62"/>
      <c r="AB163" s="62"/>
      <c r="AC163" s="16"/>
      <c r="AD163" s="16"/>
      <c r="AE163" s="19"/>
      <c r="AF163" s="16"/>
      <c r="AG163" s="17"/>
      <c r="AH163" s="17"/>
      <c r="AI163" s="17"/>
      <c r="AJ163" s="17"/>
      <c r="AK163" s="17"/>
      <c r="AL163" s="17"/>
      <c r="AM163" s="17"/>
      <c r="AN163" s="17"/>
      <c r="AO163" s="17"/>
      <c r="AP163" s="17"/>
      <c r="AQ163" s="17"/>
      <c r="AR163" s="17"/>
      <c r="AS163" s="17"/>
      <c r="AT163" s="17"/>
      <c r="AU163" s="17"/>
      <c r="AV163" s="17"/>
      <c r="AW163" s="17"/>
      <c r="AX163" s="17"/>
      <c r="AY163" s="17"/>
      <c r="AZ163" s="17"/>
      <c r="BA163" s="17"/>
      <c r="BB163" s="17"/>
      <c r="BC163" s="17"/>
      <c r="BD163" s="17"/>
      <c r="BE163" s="17"/>
      <c r="BF163" s="17"/>
      <c r="BG163" s="17"/>
      <c r="BH163" s="17"/>
      <c r="BI163" s="17"/>
      <c r="BJ163" s="17"/>
      <c r="BK163" s="17"/>
      <c r="BL163" s="17"/>
      <c r="BM163" s="17"/>
      <c r="BN163" s="17"/>
      <c r="BO163" s="17"/>
      <c r="BP163" s="17"/>
      <c r="BQ163" s="17"/>
      <c r="BR163" s="17"/>
      <c r="BS163" s="17"/>
      <c r="BT163" s="17"/>
      <c r="BU163" s="17"/>
      <c r="BV163" s="17"/>
      <c r="BW163" s="17"/>
      <c r="BX163" s="17"/>
      <c r="BY163" s="17"/>
      <c r="BZ163" s="17"/>
      <c r="CA163" s="17"/>
      <c r="CB163" s="17"/>
      <c r="CC163" s="17"/>
      <c r="CD163" s="17"/>
      <c r="CE163" s="17"/>
      <c r="CF163" s="17"/>
      <c r="CG163" s="17"/>
      <c r="CH163" s="17"/>
      <c r="CI163" s="17"/>
      <c r="CJ163" s="17"/>
      <c r="CK163" s="17"/>
      <c r="CL163" s="17"/>
      <c r="CM163" s="17"/>
      <c r="CN163" s="17"/>
      <c r="CO163" s="17"/>
      <c r="CP163" s="17"/>
      <c r="CQ163" s="17"/>
      <c r="CR163" s="17"/>
      <c r="CS163" s="17"/>
      <c r="CT163" s="17"/>
      <c r="CU163" s="17"/>
      <c r="CV163" s="17"/>
      <c r="CW163" s="17"/>
      <c r="CX163" s="17"/>
      <c r="CY163" s="17"/>
      <c r="CZ163" s="17"/>
      <c r="DA163" s="17"/>
      <c r="DB163" s="17"/>
      <c r="DC163" s="17"/>
      <c r="DD163" s="17"/>
      <c r="DE163" s="17"/>
      <c r="DF163" s="17"/>
      <c r="DG163" s="17"/>
      <c r="DH163" s="17"/>
      <c r="DI163" s="17"/>
      <c r="DJ163" s="17"/>
      <c r="DK163" s="17"/>
      <c r="DL163" s="17"/>
      <c r="DM163" s="17"/>
      <c r="DN163" s="17"/>
      <c r="DO163" s="17"/>
      <c r="DP163" s="17"/>
      <c r="DQ163" s="17"/>
      <c r="DR163" s="17"/>
      <c r="DS163" s="17"/>
      <c r="DT163" s="17"/>
      <c r="DU163" s="17"/>
      <c r="DV163" s="17"/>
      <c r="DW163" s="17"/>
      <c r="DX163" s="17"/>
      <c r="DY163" s="17"/>
      <c r="DZ163" s="17"/>
      <c r="EA163" s="17"/>
      <c r="EB163" s="17"/>
      <c r="EC163" s="17"/>
      <c r="ED163" s="17"/>
      <c r="EE163" s="17"/>
      <c r="EF163" s="17"/>
      <c r="EG163" s="17"/>
      <c r="EH163" s="17"/>
      <c r="EI163" s="17"/>
      <c r="EJ163" s="17"/>
      <c r="EK163" s="17"/>
      <c r="EL163" s="17"/>
      <c r="EM163" s="17"/>
      <c r="EN163" s="17"/>
      <c r="EO163" s="17"/>
      <c r="EP163" s="17"/>
      <c r="EQ163" s="17"/>
      <c r="ER163" s="17"/>
      <c r="ES163" s="17"/>
      <c r="ET163" s="17"/>
      <c r="EU163" s="17"/>
      <c r="EV163" s="17"/>
      <c r="EW163" s="17"/>
      <c r="EX163" s="17"/>
      <c r="EY163" s="18"/>
      <c r="EZ163" s="18"/>
      <c r="FA163" s="18"/>
      <c r="FB163" s="18"/>
      <c r="FC163" s="18"/>
      <c r="FD163" s="18"/>
      <c r="FE163" s="18"/>
      <c r="FF163" s="18"/>
      <c r="FG163" s="18"/>
      <c r="FH163" s="18"/>
      <c r="FI163" s="18"/>
      <c r="FJ163" s="18"/>
      <c r="FK163" s="18"/>
      <c r="FL163" s="18"/>
      <c r="FM163" s="18"/>
      <c r="FN163" s="18"/>
      <c r="FO163" s="18"/>
      <c r="FP163" s="18"/>
      <c r="FQ163" s="18"/>
      <c r="FR163" s="18"/>
      <c r="FS163" s="18"/>
      <c r="FT163" s="18"/>
    </row>
    <row r="164" spans="1:176" x14ac:dyDescent="0.15">
      <c r="A164" s="74">
        <f t="shared" si="61"/>
        <v>43645</v>
      </c>
      <c r="B164" s="75">
        <f t="shared" ca="1" si="70"/>
        <v>97962.067645999996</v>
      </c>
      <c r="C164" s="78">
        <f t="shared" si="62"/>
        <v>97700</v>
      </c>
      <c r="D164" s="77">
        <f ca="1">IF(A164&lt;$B$1,VLOOKUP(A164,[1]DI!$A$4:$B$15000,2),0)</f>
        <v>0</v>
      </c>
      <c r="E164" s="78">
        <f t="shared" ca="1" si="71"/>
        <v>1</v>
      </c>
      <c r="F164" s="78">
        <f ca="1">(TRUNC(PRODUCT($E$12:$E163),16))</f>
        <v>1.0261847700103599</v>
      </c>
      <c r="G164" s="78">
        <f t="shared" ca="1" si="72"/>
        <v>1.0244179835373599</v>
      </c>
      <c r="H164" s="78">
        <f t="shared" ca="1" si="73"/>
        <v>1.00172467</v>
      </c>
      <c r="I164" s="77">
        <f t="shared" si="63"/>
        <v>3.5000000000000003E-2</v>
      </c>
      <c r="J164" s="79">
        <f t="shared" si="64"/>
        <v>43635</v>
      </c>
      <c r="K164" s="80">
        <f t="shared" si="65"/>
        <v>6</v>
      </c>
      <c r="L164" s="81">
        <f t="shared" si="66"/>
        <v>7</v>
      </c>
      <c r="M164" s="82">
        <f t="shared" si="57"/>
        <v>1.000956052</v>
      </c>
      <c r="N164" s="82">
        <f t="shared" ca="1" si="58"/>
        <v>1.0026823709999999</v>
      </c>
      <c r="O164" s="81">
        <f t="shared" si="74"/>
        <v>0</v>
      </c>
      <c r="P164" s="78">
        <f t="shared" ca="1" si="59"/>
        <v>262.06764600000002</v>
      </c>
      <c r="Q164" s="76">
        <f t="shared" si="67"/>
        <v>0</v>
      </c>
      <c r="R164" s="83" t="str">
        <f t="shared" si="68"/>
        <v>A+J=</v>
      </c>
      <c r="S164" s="79">
        <f t="shared" si="69"/>
        <v>43727</v>
      </c>
      <c r="T164" s="84" t="str">
        <f t="shared" si="60"/>
        <v>-</v>
      </c>
      <c r="U164" s="8"/>
      <c r="V164" s="157">
        <v>47239</v>
      </c>
      <c r="W164" s="158" t="s">
        <v>72</v>
      </c>
      <c r="X164" s="8"/>
      <c r="Y164" s="1"/>
      <c r="Z164" s="7"/>
      <c r="AA164" s="58"/>
      <c r="AB164" s="58"/>
      <c r="AC164" s="8"/>
      <c r="AD164" s="8"/>
      <c r="AE164" s="9"/>
      <c r="AF164" s="8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  <c r="BO164" s="3"/>
      <c r="BP164" s="3"/>
      <c r="BQ164" s="3"/>
      <c r="BR164" s="3"/>
      <c r="BS164" s="3"/>
      <c r="BT164" s="3"/>
      <c r="BU164" s="3"/>
      <c r="BV164" s="3"/>
      <c r="BW164" s="3"/>
      <c r="BX164" s="3"/>
      <c r="BY164" s="3"/>
      <c r="BZ164" s="3"/>
      <c r="CA164" s="3"/>
      <c r="CB164" s="3"/>
      <c r="CC164" s="3"/>
      <c r="CD164" s="3"/>
      <c r="CE164" s="3"/>
      <c r="CF164" s="3"/>
      <c r="CG164" s="3"/>
      <c r="CH164" s="3"/>
      <c r="CI164" s="3"/>
      <c r="CJ164" s="3"/>
      <c r="CK164" s="3"/>
      <c r="CL164" s="3"/>
      <c r="CM164" s="3"/>
      <c r="CN164" s="3"/>
      <c r="CO164" s="3"/>
      <c r="CP164" s="3"/>
      <c r="CQ164" s="3"/>
      <c r="CR164" s="3"/>
      <c r="CS164" s="3"/>
      <c r="CT164" s="3"/>
      <c r="CU164" s="3"/>
      <c r="CV164" s="3"/>
      <c r="CW164" s="3"/>
      <c r="CX164" s="3"/>
      <c r="CY164" s="3"/>
      <c r="CZ164" s="3"/>
      <c r="DA164" s="3"/>
      <c r="DB164" s="3"/>
      <c r="DC164" s="3"/>
      <c r="DD164" s="3"/>
      <c r="DE164" s="3"/>
      <c r="DF164" s="3"/>
      <c r="DG164" s="3"/>
      <c r="DH164" s="3"/>
      <c r="DI164" s="3"/>
      <c r="DJ164" s="3"/>
      <c r="DK164" s="3"/>
      <c r="DL164" s="3"/>
      <c r="DM164" s="3"/>
      <c r="DN164" s="3"/>
      <c r="DO164" s="3"/>
      <c r="DP164" s="3"/>
      <c r="DQ164" s="3"/>
      <c r="DR164" s="3"/>
      <c r="DS164" s="3"/>
      <c r="DT164" s="3"/>
      <c r="DU164" s="3"/>
      <c r="DV164" s="3"/>
      <c r="DW164" s="3"/>
      <c r="DX164" s="3"/>
      <c r="DY164" s="3"/>
      <c r="DZ164" s="3"/>
      <c r="EA164" s="3"/>
      <c r="EB164" s="3"/>
      <c r="EC164" s="3"/>
      <c r="ED164" s="3"/>
      <c r="EE164" s="3"/>
      <c r="EF164" s="3"/>
      <c r="EG164" s="3"/>
      <c r="EH164" s="3"/>
      <c r="EI164" s="3"/>
      <c r="EJ164" s="3"/>
      <c r="EK164" s="3"/>
      <c r="EL164" s="3"/>
      <c r="EM164" s="3"/>
      <c r="EN164" s="3"/>
      <c r="EO164" s="3"/>
      <c r="EP164" s="3"/>
      <c r="EQ164" s="3"/>
      <c r="ER164" s="3"/>
      <c r="ES164" s="3"/>
      <c r="ET164" s="3"/>
      <c r="EU164" s="3"/>
      <c r="EV164" s="3"/>
      <c r="EW164" s="3"/>
      <c r="EX164" s="3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</row>
    <row r="165" spans="1:176" x14ac:dyDescent="0.15">
      <c r="A165" s="74">
        <f t="shared" si="61"/>
        <v>43646</v>
      </c>
      <c r="B165" s="75">
        <f t="shared" ca="1" si="70"/>
        <v>97962.067645999996</v>
      </c>
      <c r="C165" s="78">
        <f t="shared" si="62"/>
        <v>97700</v>
      </c>
      <c r="D165" s="77">
        <f ca="1">IF(A165&lt;$B$1,VLOOKUP(A165,[1]DI!$A$4:$B$15000,2),0)</f>
        <v>0</v>
      </c>
      <c r="E165" s="78">
        <f t="shared" ca="1" si="71"/>
        <v>1</v>
      </c>
      <c r="F165" s="78">
        <f ca="1">(TRUNC(PRODUCT($E$12:$E164),16))</f>
        <v>1.0261847700103599</v>
      </c>
      <c r="G165" s="78">
        <f t="shared" ca="1" si="72"/>
        <v>1.0244179835373599</v>
      </c>
      <c r="H165" s="78">
        <f t="shared" ca="1" si="73"/>
        <v>1.00172467</v>
      </c>
      <c r="I165" s="77">
        <f t="shared" si="63"/>
        <v>3.5000000000000003E-2</v>
      </c>
      <c r="J165" s="79">
        <f t="shared" si="64"/>
        <v>43635</v>
      </c>
      <c r="K165" s="80">
        <f t="shared" si="65"/>
        <v>6</v>
      </c>
      <c r="L165" s="81">
        <f t="shared" si="66"/>
        <v>7</v>
      </c>
      <c r="M165" s="82">
        <f t="shared" si="57"/>
        <v>1.000956052</v>
      </c>
      <c r="N165" s="82">
        <f t="shared" ca="1" si="58"/>
        <v>1.0026823709999999</v>
      </c>
      <c r="O165" s="81">
        <f t="shared" si="74"/>
        <v>0</v>
      </c>
      <c r="P165" s="78">
        <f t="shared" ca="1" si="59"/>
        <v>262.06764600000002</v>
      </c>
      <c r="Q165" s="76">
        <f t="shared" si="67"/>
        <v>0</v>
      </c>
      <c r="R165" s="83" t="str">
        <f t="shared" si="68"/>
        <v>A+J=</v>
      </c>
      <c r="S165" s="79">
        <f t="shared" si="69"/>
        <v>43727</v>
      </c>
      <c r="T165" s="84" t="str">
        <f t="shared" si="60"/>
        <v>-</v>
      </c>
      <c r="U165" s="8"/>
      <c r="V165" s="157">
        <v>47269</v>
      </c>
      <c r="W165" s="158" t="s">
        <v>71</v>
      </c>
      <c r="X165" s="8"/>
      <c r="Y165" s="1"/>
      <c r="Z165" s="7"/>
      <c r="AA165" s="58"/>
      <c r="AB165" s="58"/>
      <c r="AC165" s="8"/>
      <c r="AD165" s="8"/>
      <c r="AE165" s="9"/>
      <c r="AF165" s="8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  <c r="BO165" s="3"/>
      <c r="BP165" s="3"/>
      <c r="BQ165" s="3"/>
      <c r="BR165" s="3"/>
      <c r="BS165" s="3"/>
      <c r="BT165" s="3"/>
      <c r="BU165" s="3"/>
      <c r="BV165" s="3"/>
      <c r="BW165" s="3"/>
      <c r="BX165" s="3"/>
      <c r="BY165" s="3"/>
      <c r="BZ165" s="3"/>
      <c r="CA165" s="3"/>
      <c r="CB165" s="3"/>
      <c r="CC165" s="3"/>
      <c r="CD165" s="3"/>
      <c r="CE165" s="3"/>
      <c r="CF165" s="3"/>
      <c r="CG165" s="3"/>
      <c r="CH165" s="3"/>
      <c r="CI165" s="3"/>
      <c r="CJ165" s="3"/>
      <c r="CK165" s="3"/>
      <c r="CL165" s="3"/>
      <c r="CM165" s="3"/>
      <c r="CN165" s="3"/>
      <c r="CO165" s="3"/>
      <c r="CP165" s="3"/>
      <c r="CQ165" s="3"/>
      <c r="CR165" s="3"/>
      <c r="CS165" s="3"/>
      <c r="CT165" s="3"/>
      <c r="CU165" s="3"/>
      <c r="CV165" s="3"/>
      <c r="CW165" s="3"/>
      <c r="CX165" s="3"/>
      <c r="CY165" s="3"/>
      <c r="CZ165" s="3"/>
      <c r="DA165" s="3"/>
      <c r="DB165" s="3"/>
      <c r="DC165" s="3"/>
      <c r="DD165" s="3"/>
      <c r="DE165" s="3"/>
      <c r="DF165" s="3"/>
      <c r="DG165" s="3"/>
      <c r="DH165" s="3"/>
      <c r="DI165" s="3"/>
      <c r="DJ165" s="3"/>
      <c r="DK165" s="3"/>
      <c r="DL165" s="3"/>
      <c r="DM165" s="3"/>
      <c r="DN165" s="3"/>
      <c r="DO165" s="3"/>
      <c r="DP165" s="3"/>
      <c r="DQ165" s="3"/>
      <c r="DR165" s="3"/>
      <c r="DS165" s="3"/>
      <c r="DT165" s="3"/>
      <c r="DU165" s="3"/>
      <c r="DV165" s="3"/>
      <c r="DW165" s="3"/>
      <c r="DX165" s="3"/>
      <c r="DY165" s="3"/>
      <c r="DZ165" s="3"/>
      <c r="EA165" s="3"/>
      <c r="EB165" s="3"/>
      <c r="EC165" s="3"/>
      <c r="ED165" s="3"/>
      <c r="EE165" s="3"/>
      <c r="EF165" s="3"/>
      <c r="EG165" s="3"/>
      <c r="EH165" s="3"/>
      <c r="EI165" s="3"/>
      <c r="EJ165" s="3"/>
      <c r="EK165" s="3"/>
      <c r="EL165" s="3"/>
      <c r="EM165" s="3"/>
      <c r="EN165" s="3"/>
      <c r="EO165" s="3"/>
      <c r="EP165" s="3"/>
      <c r="EQ165" s="3"/>
      <c r="ER165" s="3"/>
      <c r="ES165" s="3"/>
      <c r="ET165" s="3"/>
      <c r="EU165" s="3"/>
      <c r="EV165" s="3"/>
      <c r="EW165" s="3"/>
      <c r="EX165" s="3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</row>
    <row r="166" spans="1:176" x14ac:dyDescent="0.15">
      <c r="A166" s="74">
        <f t="shared" si="61"/>
        <v>43647</v>
      </c>
      <c r="B166" s="75">
        <f t="shared" ca="1" si="70"/>
        <v>97962.067645999996</v>
      </c>
      <c r="C166" s="78">
        <f t="shared" si="62"/>
        <v>97700</v>
      </c>
      <c r="D166" s="77">
        <f ca="1">IF(A166&lt;$B$1,VLOOKUP(A166,[1]DI!$A$4:$B$15000,2),0)</f>
        <v>6.4000000000000001E-2</v>
      </c>
      <c r="E166" s="78">
        <f t="shared" ca="1" si="71"/>
        <v>1.0002462000000001</v>
      </c>
      <c r="F166" s="78">
        <f ca="1">(TRUNC(PRODUCT($E$12:$E165),16))</f>
        <v>1.0261847700103599</v>
      </c>
      <c r="G166" s="78">
        <f t="shared" ca="1" si="72"/>
        <v>1.0244179835373599</v>
      </c>
      <c r="H166" s="78">
        <f t="shared" ca="1" si="73"/>
        <v>1.00172467</v>
      </c>
      <c r="I166" s="77">
        <f t="shared" si="63"/>
        <v>3.5000000000000003E-2</v>
      </c>
      <c r="J166" s="79">
        <f t="shared" si="64"/>
        <v>43635</v>
      </c>
      <c r="K166" s="80">
        <f t="shared" si="65"/>
        <v>7</v>
      </c>
      <c r="L166" s="81">
        <f t="shared" si="66"/>
        <v>7</v>
      </c>
      <c r="M166" s="82">
        <f t="shared" si="57"/>
        <v>1.000956052</v>
      </c>
      <c r="N166" s="82">
        <f t="shared" ca="1" si="58"/>
        <v>1.0026823709999999</v>
      </c>
      <c r="O166" s="81">
        <f t="shared" si="74"/>
        <v>0</v>
      </c>
      <c r="P166" s="78">
        <f t="shared" ca="1" si="59"/>
        <v>262.06764600000002</v>
      </c>
      <c r="Q166" s="76">
        <f t="shared" si="67"/>
        <v>0</v>
      </c>
      <c r="R166" s="83" t="str">
        <f t="shared" si="68"/>
        <v>A+J=</v>
      </c>
      <c r="S166" s="79">
        <f t="shared" si="69"/>
        <v>43727</v>
      </c>
      <c r="T166" s="84" t="str">
        <f t="shared" si="60"/>
        <v>-</v>
      </c>
      <c r="U166" s="8"/>
      <c r="V166" s="157">
        <v>47368</v>
      </c>
      <c r="W166" s="158" t="s">
        <v>73</v>
      </c>
      <c r="X166" s="8"/>
      <c r="Y166" s="1"/>
      <c r="Z166" s="7"/>
      <c r="AA166" s="58"/>
      <c r="AB166" s="58"/>
      <c r="AC166" s="8"/>
      <c r="AD166" s="8"/>
      <c r="AE166" s="9"/>
      <c r="AF166" s="8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  <c r="BQ166" s="3"/>
      <c r="BR166" s="3"/>
      <c r="BS166" s="3"/>
      <c r="BT166" s="3"/>
      <c r="BU166" s="3"/>
      <c r="BV166" s="3"/>
      <c r="BW166" s="3"/>
      <c r="BX166" s="3"/>
      <c r="BY166" s="3"/>
      <c r="BZ166" s="3"/>
      <c r="CA166" s="3"/>
      <c r="CB166" s="3"/>
      <c r="CC166" s="3"/>
      <c r="CD166" s="3"/>
      <c r="CE166" s="3"/>
      <c r="CF166" s="3"/>
      <c r="CG166" s="3"/>
      <c r="CH166" s="3"/>
      <c r="CI166" s="3"/>
      <c r="CJ166" s="3"/>
      <c r="CK166" s="3"/>
      <c r="CL166" s="3"/>
      <c r="CM166" s="3"/>
      <c r="CN166" s="3"/>
      <c r="CO166" s="3"/>
      <c r="CP166" s="3"/>
      <c r="CQ166" s="3"/>
      <c r="CR166" s="3"/>
      <c r="CS166" s="3"/>
      <c r="CT166" s="3"/>
      <c r="CU166" s="3"/>
      <c r="CV166" s="3"/>
      <c r="CW166" s="3"/>
      <c r="CX166" s="3"/>
      <c r="CY166" s="3"/>
      <c r="CZ166" s="3"/>
      <c r="DA166" s="3"/>
      <c r="DB166" s="3"/>
      <c r="DC166" s="3"/>
      <c r="DD166" s="3"/>
      <c r="DE166" s="3"/>
      <c r="DF166" s="3"/>
      <c r="DG166" s="3"/>
      <c r="DH166" s="3"/>
      <c r="DI166" s="3"/>
      <c r="DJ166" s="3"/>
      <c r="DK166" s="3"/>
      <c r="DL166" s="3"/>
      <c r="DM166" s="3"/>
      <c r="DN166" s="3"/>
      <c r="DO166" s="3"/>
      <c r="DP166" s="3"/>
      <c r="DQ166" s="3"/>
      <c r="DR166" s="3"/>
      <c r="DS166" s="3"/>
      <c r="DT166" s="3"/>
      <c r="DU166" s="3"/>
      <c r="DV166" s="3"/>
      <c r="DW166" s="3"/>
      <c r="DX166" s="3"/>
      <c r="DY166" s="3"/>
      <c r="DZ166" s="3"/>
      <c r="EA166" s="3"/>
      <c r="EB166" s="3"/>
      <c r="EC166" s="3"/>
      <c r="ED166" s="3"/>
      <c r="EE166" s="3"/>
      <c r="EF166" s="3"/>
      <c r="EG166" s="3"/>
      <c r="EH166" s="3"/>
      <c r="EI166" s="3"/>
      <c r="EJ166" s="3"/>
      <c r="EK166" s="3"/>
      <c r="EL166" s="3"/>
      <c r="EM166" s="3"/>
      <c r="EN166" s="3"/>
      <c r="EO166" s="3"/>
      <c r="EP166" s="3"/>
      <c r="EQ166" s="3"/>
      <c r="ER166" s="3"/>
      <c r="ES166" s="3"/>
      <c r="ET166" s="3"/>
      <c r="EU166" s="3"/>
      <c r="EV166" s="3"/>
      <c r="EW166" s="3"/>
      <c r="EX166" s="3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</row>
    <row r="167" spans="1:176" x14ac:dyDescent="0.15">
      <c r="A167" s="74">
        <f t="shared" si="61"/>
        <v>43648</v>
      </c>
      <c r="B167" s="75">
        <f t="shared" ca="1" si="70"/>
        <v>97999.563733999996</v>
      </c>
      <c r="C167" s="78">
        <f t="shared" si="62"/>
        <v>97700</v>
      </c>
      <c r="D167" s="77">
        <f ca="1">IF(A167&lt;$B$1,VLOOKUP(A167,[1]DI!$A$4:$B$15000,2),0)</f>
        <v>6.4000000000000001E-2</v>
      </c>
      <c r="E167" s="78">
        <f t="shared" ca="1" si="71"/>
        <v>1.0002462000000001</v>
      </c>
      <c r="F167" s="78">
        <f ca="1">(TRUNC(PRODUCT($E$12:$E166),16))</f>
        <v>1.02643741670074</v>
      </c>
      <c r="G167" s="78">
        <f t="shared" ca="1" si="72"/>
        <v>1.0244179835373599</v>
      </c>
      <c r="H167" s="78">
        <f t="shared" ca="1" si="73"/>
        <v>1.0019712999999999</v>
      </c>
      <c r="I167" s="77">
        <f t="shared" si="63"/>
        <v>3.5000000000000003E-2</v>
      </c>
      <c r="J167" s="79">
        <f t="shared" si="64"/>
        <v>43635</v>
      </c>
      <c r="K167" s="80">
        <f t="shared" si="65"/>
        <v>8</v>
      </c>
      <c r="L167" s="81">
        <f t="shared" si="66"/>
        <v>8</v>
      </c>
      <c r="M167" s="82">
        <f t="shared" si="57"/>
        <v>1.001092705</v>
      </c>
      <c r="N167" s="82">
        <f t="shared" ca="1" si="58"/>
        <v>1.0030661590000001</v>
      </c>
      <c r="O167" s="81">
        <f t="shared" si="74"/>
        <v>0</v>
      </c>
      <c r="P167" s="78">
        <f t="shared" ca="1" si="59"/>
        <v>299.56373400000001</v>
      </c>
      <c r="Q167" s="76">
        <f t="shared" si="67"/>
        <v>0</v>
      </c>
      <c r="R167" s="83" t="str">
        <f t="shared" si="68"/>
        <v>A+J=</v>
      </c>
      <c r="S167" s="79">
        <f t="shared" si="69"/>
        <v>43727</v>
      </c>
      <c r="T167" s="84" t="str">
        <f t="shared" si="60"/>
        <v>-</v>
      </c>
      <c r="U167" s="8"/>
      <c r="V167" s="157">
        <v>47403</v>
      </c>
      <c r="W167" s="159" t="s">
        <v>62</v>
      </c>
      <c r="X167" s="8"/>
      <c r="Y167" s="1"/>
      <c r="Z167" s="7"/>
      <c r="AA167" s="58"/>
      <c r="AB167" s="58"/>
      <c r="AC167" s="8"/>
      <c r="AD167" s="8"/>
      <c r="AE167" s="9"/>
      <c r="AF167" s="8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  <c r="BO167" s="3"/>
      <c r="BP167" s="3"/>
      <c r="BQ167" s="3"/>
      <c r="BR167" s="3"/>
      <c r="BS167" s="3"/>
      <c r="BT167" s="3"/>
      <c r="BU167" s="3"/>
      <c r="BV167" s="3"/>
      <c r="BW167" s="3"/>
      <c r="BX167" s="3"/>
      <c r="BY167" s="3"/>
      <c r="BZ167" s="3"/>
      <c r="CA167" s="3"/>
      <c r="CB167" s="3"/>
      <c r="CC167" s="3"/>
      <c r="CD167" s="3"/>
      <c r="CE167" s="3"/>
      <c r="CF167" s="3"/>
      <c r="CG167" s="3"/>
      <c r="CH167" s="3"/>
      <c r="CI167" s="3"/>
      <c r="CJ167" s="3"/>
      <c r="CK167" s="3"/>
      <c r="CL167" s="3"/>
      <c r="CM167" s="3"/>
      <c r="CN167" s="3"/>
      <c r="CO167" s="3"/>
      <c r="CP167" s="3"/>
      <c r="CQ167" s="3"/>
      <c r="CR167" s="3"/>
      <c r="CS167" s="3"/>
      <c r="CT167" s="3"/>
      <c r="CU167" s="3"/>
      <c r="CV167" s="3"/>
      <c r="CW167" s="3"/>
      <c r="CX167" s="3"/>
      <c r="CY167" s="3"/>
      <c r="CZ167" s="3"/>
      <c r="DA167" s="3"/>
      <c r="DB167" s="3"/>
      <c r="DC167" s="3"/>
      <c r="DD167" s="3"/>
      <c r="DE167" s="3"/>
      <c r="DF167" s="3"/>
      <c r="DG167" s="3"/>
      <c r="DH167" s="3"/>
      <c r="DI167" s="3"/>
      <c r="DJ167" s="3"/>
      <c r="DK167" s="3"/>
      <c r="DL167" s="3"/>
      <c r="DM167" s="3"/>
      <c r="DN167" s="3"/>
      <c r="DO167" s="3"/>
      <c r="DP167" s="3"/>
      <c r="DQ167" s="3"/>
      <c r="DR167" s="3"/>
      <c r="DS167" s="3"/>
      <c r="DT167" s="3"/>
      <c r="DU167" s="3"/>
      <c r="DV167" s="3"/>
      <c r="DW167" s="3"/>
      <c r="DX167" s="3"/>
      <c r="DY167" s="3"/>
      <c r="DZ167" s="3"/>
      <c r="EA167" s="3"/>
      <c r="EB167" s="3"/>
      <c r="EC167" s="3"/>
      <c r="ED167" s="3"/>
      <c r="EE167" s="3"/>
      <c r="EF167" s="3"/>
      <c r="EG167" s="3"/>
      <c r="EH167" s="3"/>
      <c r="EI167" s="3"/>
      <c r="EJ167" s="3"/>
      <c r="EK167" s="3"/>
      <c r="EL167" s="3"/>
      <c r="EM167" s="3"/>
      <c r="EN167" s="3"/>
      <c r="EO167" s="3"/>
      <c r="EP167" s="3"/>
      <c r="EQ167" s="3"/>
      <c r="ER167" s="3"/>
      <c r="ES167" s="3"/>
      <c r="ET167" s="3"/>
      <c r="EU167" s="3"/>
      <c r="EV167" s="3"/>
      <c r="EW167" s="3"/>
      <c r="EX167" s="3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</row>
    <row r="168" spans="1:176" x14ac:dyDescent="0.15">
      <c r="A168" s="74">
        <f t="shared" si="61"/>
        <v>43649</v>
      </c>
      <c r="B168" s="75">
        <f t="shared" ca="1" si="70"/>
        <v>98037.073206000001</v>
      </c>
      <c r="C168" s="78">
        <f t="shared" si="62"/>
        <v>97700</v>
      </c>
      <c r="D168" s="77">
        <f ca="1">IF(A168&lt;$B$1,VLOOKUP(A168,[1]DI!$A$4:$B$15000,2),0)</f>
        <v>6.4000000000000001E-2</v>
      </c>
      <c r="E168" s="78">
        <f t="shared" ca="1" si="71"/>
        <v>1.0002462000000001</v>
      </c>
      <c r="F168" s="78">
        <f ca="1">(TRUNC(PRODUCT($E$12:$E167),16))</f>
        <v>1.0266901255927301</v>
      </c>
      <c r="G168" s="78">
        <f t="shared" ca="1" si="72"/>
        <v>1.0244179835373599</v>
      </c>
      <c r="H168" s="78">
        <f t="shared" ca="1" si="73"/>
        <v>1.00221798</v>
      </c>
      <c r="I168" s="77">
        <f t="shared" si="63"/>
        <v>3.5000000000000003E-2</v>
      </c>
      <c r="J168" s="79">
        <f t="shared" si="64"/>
        <v>43635</v>
      </c>
      <c r="K168" s="80">
        <f t="shared" si="65"/>
        <v>9</v>
      </c>
      <c r="L168" s="81">
        <f t="shared" si="66"/>
        <v>9</v>
      </c>
      <c r="M168" s="82">
        <f t="shared" si="57"/>
        <v>1.001229377</v>
      </c>
      <c r="N168" s="82">
        <f t="shared" ca="1" si="58"/>
        <v>1.003450084</v>
      </c>
      <c r="O168" s="81">
        <f t="shared" si="74"/>
        <v>0</v>
      </c>
      <c r="P168" s="78">
        <f t="shared" ca="1" si="59"/>
        <v>337.07320600000003</v>
      </c>
      <c r="Q168" s="76">
        <f t="shared" si="67"/>
        <v>0</v>
      </c>
      <c r="R168" s="83" t="str">
        <f t="shared" si="68"/>
        <v>A+J=</v>
      </c>
      <c r="S168" s="79">
        <f t="shared" si="69"/>
        <v>43727</v>
      </c>
      <c r="T168" s="84" t="str">
        <f t="shared" si="60"/>
        <v>-</v>
      </c>
      <c r="U168" s="8"/>
      <c r="V168" s="157">
        <v>47424</v>
      </c>
      <c r="W168" s="158" t="s">
        <v>66</v>
      </c>
      <c r="X168" s="8"/>
      <c r="Y168" s="1"/>
      <c r="Z168" s="7"/>
      <c r="AA168" s="58"/>
      <c r="AB168" s="58"/>
      <c r="AC168" s="8"/>
      <c r="AD168" s="8"/>
      <c r="AE168" s="9"/>
      <c r="AF168" s="8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  <c r="BO168" s="3"/>
      <c r="BP168" s="3"/>
      <c r="BQ168" s="3"/>
      <c r="BR168" s="3"/>
      <c r="BS168" s="3"/>
      <c r="BT168" s="3"/>
      <c r="BU168" s="3"/>
      <c r="BV168" s="3"/>
      <c r="BW168" s="3"/>
      <c r="BX168" s="3"/>
      <c r="BY168" s="3"/>
      <c r="BZ168" s="3"/>
      <c r="CA168" s="3"/>
      <c r="CB168" s="3"/>
      <c r="CC168" s="3"/>
      <c r="CD168" s="3"/>
      <c r="CE168" s="3"/>
      <c r="CF168" s="3"/>
      <c r="CG168" s="3"/>
      <c r="CH168" s="3"/>
      <c r="CI168" s="3"/>
      <c r="CJ168" s="3"/>
      <c r="CK168" s="3"/>
      <c r="CL168" s="3"/>
      <c r="CM168" s="3"/>
      <c r="CN168" s="3"/>
      <c r="CO168" s="3"/>
      <c r="CP168" s="3"/>
      <c r="CQ168" s="3"/>
      <c r="CR168" s="3"/>
      <c r="CS168" s="3"/>
      <c r="CT168" s="3"/>
      <c r="CU168" s="3"/>
      <c r="CV168" s="3"/>
      <c r="CW168" s="3"/>
      <c r="CX168" s="3"/>
      <c r="CY168" s="3"/>
      <c r="CZ168" s="3"/>
      <c r="DA168" s="3"/>
      <c r="DB168" s="3"/>
      <c r="DC168" s="3"/>
      <c r="DD168" s="3"/>
      <c r="DE168" s="3"/>
      <c r="DF168" s="3"/>
      <c r="DG168" s="3"/>
      <c r="DH168" s="3"/>
      <c r="DI168" s="3"/>
      <c r="DJ168" s="3"/>
      <c r="DK168" s="3"/>
      <c r="DL168" s="3"/>
      <c r="DM168" s="3"/>
      <c r="DN168" s="3"/>
      <c r="DO168" s="3"/>
      <c r="DP168" s="3"/>
      <c r="DQ168" s="3"/>
      <c r="DR168" s="3"/>
      <c r="DS168" s="3"/>
      <c r="DT168" s="3"/>
      <c r="DU168" s="3"/>
      <c r="DV168" s="3"/>
      <c r="DW168" s="3"/>
      <c r="DX168" s="3"/>
      <c r="DY168" s="3"/>
      <c r="DZ168" s="3"/>
      <c r="EA168" s="3"/>
      <c r="EB168" s="3"/>
      <c r="EC168" s="3"/>
      <c r="ED168" s="3"/>
      <c r="EE168" s="3"/>
      <c r="EF168" s="3"/>
      <c r="EG168" s="3"/>
      <c r="EH168" s="3"/>
      <c r="EI168" s="3"/>
      <c r="EJ168" s="3"/>
      <c r="EK168" s="3"/>
      <c r="EL168" s="3"/>
      <c r="EM168" s="3"/>
      <c r="EN168" s="3"/>
      <c r="EO168" s="3"/>
      <c r="EP168" s="3"/>
      <c r="EQ168" s="3"/>
      <c r="ER168" s="3"/>
      <c r="ES168" s="3"/>
      <c r="ET168" s="3"/>
      <c r="EU168" s="3"/>
      <c r="EV168" s="3"/>
      <c r="EW168" s="3"/>
      <c r="EX168" s="3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</row>
    <row r="169" spans="1:176" x14ac:dyDescent="0.15">
      <c r="A169" s="74">
        <f t="shared" si="61"/>
        <v>43650</v>
      </c>
      <c r="B169" s="75">
        <f t="shared" ca="1" si="70"/>
        <v>98074.59792</v>
      </c>
      <c r="C169" s="78">
        <f t="shared" si="62"/>
        <v>97700</v>
      </c>
      <c r="D169" s="77">
        <f ca="1">IF(A169&lt;$B$1,VLOOKUP(A169,[1]DI!$A$4:$B$15000,2),0)</f>
        <v>6.4000000000000001E-2</v>
      </c>
      <c r="E169" s="78">
        <f t="shared" ca="1" si="71"/>
        <v>1.0002462000000001</v>
      </c>
      <c r="F169" s="78">
        <f ca="1">(TRUNC(PRODUCT($E$12:$E168),16))</f>
        <v>1.0269428967016501</v>
      </c>
      <c r="G169" s="78">
        <f t="shared" ca="1" si="72"/>
        <v>1.0244179835373599</v>
      </c>
      <c r="H169" s="78">
        <f t="shared" ca="1" si="73"/>
        <v>1.00246473</v>
      </c>
      <c r="I169" s="77">
        <f t="shared" si="63"/>
        <v>3.5000000000000003E-2</v>
      </c>
      <c r="J169" s="79">
        <f t="shared" si="64"/>
        <v>43635</v>
      </c>
      <c r="K169" s="80">
        <f t="shared" si="65"/>
        <v>10</v>
      </c>
      <c r="L169" s="81">
        <f t="shared" si="66"/>
        <v>10</v>
      </c>
      <c r="M169" s="82">
        <f t="shared" si="57"/>
        <v>1.0013660680000001</v>
      </c>
      <c r="N169" s="82">
        <f t="shared" ca="1" si="58"/>
        <v>1.003834165</v>
      </c>
      <c r="O169" s="81">
        <f t="shared" si="74"/>
        <v>0</v>
      </c>
      <c r="P169" s="78">
        <f t="shared" ca="1" si="59"/>
        <v>374.59791999999999</v>
      </c>
      <c r="Q169" s="76">
        <f t="shared" si="67"/>
        <v>0</v>
      </c>
      <c r="R169" s="83" t="str">
        <f t="shared" si="68"/>
        <v>A+J=</v>
      </c>
      <c r="S169" s="79">
        <f t="shared" si="69"/>
        <v>43727</v>
      </c>
      <c r="T169" s="84" t="str">
        <f t="shared" si="60"/>
        <v>-</v>
      </c>
      <c r="U169" s="8"/>
      <c r="V169" s="157">
        <v>47437</v>
      </c>
      <c r="W169" s="158" t="s">
        <v>67</v>
      </c>
      <c r="X169" s="8"/>
      <c r="Y169" s="1"/>
      <c r="Z169" s="8"/>
      <c r="AA169" s="8"/>
      <c r="AB169" s="8"/>
      <c r="AC169" s="8"/>
      <c r="AD169" s="8"/>
      <c r="AE169" s="9"/>
      <c r="AF169" s="8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  <c r="BO169" s="3"/>
      <c r="BP169" s="3"/>
      <c r="BQ169" s="3"/>
      <c r="BR169" s="3"/>
      <c r="BS169" s="3"/>
      <c r="BT169" s="3"/>
      <c r="BU169" s="3"/>
      <c r="BV169" s="3"/>
      <c r="BW169" s="3"/>
      <c r="BX169" s="3"/>
      <c r="BY169" s="3"/>
      <c r="BZ169" s="3"/>
      <c r="CA169" s="3"/>
      <c r="CB169" s="3"/>
      <c r="CC169" s="3"/>
      <c r="CD169" s="3"/>
      <c r="CE169" s="3"/>
      <c r="CF169" s="3"/>
      <c r="CG169" s="3"/>
      <c r="CH169" s="3"/>
      <c r="CI169" s="3"/>
      <c r="CJ169" s="3"/>
      <c r="CK169" s="3"/>
      <c r="CL169" s="3"/>
      <c r="CM169" s="3"/>
      <c r="CN169" s="3"/>
      <c r="CO169" s="3"/>
      <c r="CP169" s="3"/>
      <c r="CQ169" s="3"/>
      <c r="CR169" s="3"/>
      <c r="CS169" s="3"/>
      <c r="CT169" s="3"/>
      <c r="CU169" s="3"/>
      <c r="CV169" s="3"/>
      <c r="CW169" s="3"/>
      <c r="CX169" s="3"/>
      <c r="CY169" s="3"/>
      <c r="CZ169" s="3"/>
      <c r="DA169" s="3"/>
      <c r="DB169" s="3"/>
      <c r="DC169" s="3"/>
      <c r="DD169" s="3"/>
      <c r="DE169" s="3"/>
      <c r="DF169" s="3"/>
      <c r="DG169" s="3"/>
      <c r="DH169" s="3"/>
      <c r="DI169" s="3"/>
      <c r="DJ169" s="3"/>
      <c r="DK169" s="3"/>
      <c r="DL169" s="3"/>
      <c r="DM169" s="3"/>
      <c r="DN169" s="3"/>
      <c r="DO169" s="3"/>
      <c r="DP169" s="3"/>
      <c r="DQ169" s="3"/>
      <c r="DR169" s="3"/>
      <c r="DS169" s="3"/>
      <c r="DT169" s="3"/>
      <c r="DU169" s="3"/>
      <c r="DV169" s="3"/>
      <c r="DW169" s="3"/>
      <c r="DX169" s="3"/>
      <c r="DY169" s="3"/>
      <c r="DZ169" s="3"/>
      <c r="EA169" s="3"/>
      <c r="EB169" s="3"/>
      <c r="EC169" s="3"/>
      <c r="ED169" s="3"/>
      <c r="EE169" s="3"/>
      <c r="EF169" s="3"/>
      <c r="EG169" s="3"/>
      <c r="EH169" s="3"/>
      <c r="EI169" s="3"/>
      <c r="EJ169" s="3"/>
      <c r="EK169" s="3"/>
      <c r="EL169" s="3"/>
      <c r="EM169" s="3"/>
      <c r="EN169" s="3"/>
      <c r="EO169" s="3"/>
      <c r="EP169" s="3"/>
      <c r="EQ169" s="3"/>
      <c r="ER169" s="3"/>
      <c r="ES169" s="3"/>
      <c r="ET169" s="3"/>
      <c r="EU169" s="3"/>
      <c r="EV169" s="3"/>
      <c r="EW169" s="3"/>
      <c r="EX169" s="3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</row>
    <row r="170" spans="1:176" x14ac:dyDescent="0.15">
      <c r="A170" s="74">
        <f t="shared" si="61"/>
        <v>43651</v>
      </c>
      <c r="B170" s="75">
        <f t="shared" ca="1" si="70"/>
        <v>98112.136996000001</v>
      </c>
      <c r="C170" s="78">
        <f t="shared" si="62"/>
        <v>97700</v>
      </c>
      <c r="D170" s="77">
        <f ca="1">IF(A170&lt;$B$1,VLOOKUP(A170,[1]DI!$A$4:$B$15000,2),0)</f>
        <v>6.4000000000000001E-2</v>
      </c>
      <c r="E170" s="78">
        <f t="shared" ca="1" si="71"/>
        <v>1.0002462000000001</v>
      </c>
      <c r="F170" s="78">
        <f ca="1">(TRUNC(PRODUCT($E$12:$E169),16))</f>
        <v>1.0271957300428201</v>
      </c>
      <c r="G170" s="78">
        <f t="shared" ca="1" si="72"/>
        <v>1.0244179835373599</v>
      </c>
      <c r="H170" s="78">
        <f t="shared" ca="1" si="73"/>
        <v>1.00271154</v>
      </c>
      <c r="I170" s="77">
        <f t="shared" si="63"/>
        <v>3.5000000000000003E-2</v>
      </c>
      <c r="J170" s="79">
        <f t="shared" si="64"/>
        <v>43635</v>
      </c>
      <c r="K170" s="80">
        <f t="shared" si="65"/>
        <v>11</v>
      </c>
      <c r="L170" s="81">
        <f t="shared" si="66"/>
        <v>11</v>
      </c>
      <c r="M170" s="82">
        <f t="shared" si="57"/>
        <v>1.0015027780000001</v>
      </c>
      <c r="N170" s="82">
        <f t="shared" ca="1" si="58"/>
        <v>1.0042183929999999</v>
      </c>
      <c r="O170" s="81">
        <f t="shared" si="74"/>
        <v>0</v>
      </c>
      <c r="P170" s="78">
        <f t="shared" ca="1" si="59"/>
        <v>412.13699600000001</v>
      </c>
      <c r="Q170" s="76">
        <f t="shared" si="67"/>
        <v>0</v>
      </c>
      <c r="R170" s="83" t="str">
        <f t="shared" si="68"/>
        <v>A+J=</v>
      </c>
      <c r="S170" s="79">
        <f t="shared" si="69"/>
        <v>43727</v>
      </c>
      <c r="T170" s="84" t="str">
        <f t="shared" si="60"/>
        <v>-</v>
      </c>
      <c r="U170" s="8"/>
      <c r="V170" s="157">
        <v>47477</v>
      </c>
      <c r="W170" s="158" t="s">
        <v>68</v>
      </c>
      <c r="X170" s="8"/>
      <c r="Y170" s="1"/>
      <c r="Z170" s="8"/>
      <c r="AA170" s="8"/>
      <c r="AB170" s="8"/>
      <c r="AC170" s="8"/>
      <c r="AD170" s="8"/>
      <c r="AE170" s="9"/>
      <c r="AF170" s="8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  <c r="BO170" s="3"/>
      <c r="BP170" s="3"/>
      <c r="BQ170" s="3"/>
      <c r="BR170" s="3"/>
      <c r="BS170" s="3"/>
      <c r="BT170" s="3"/>
      <c r="BU170" s="3"/>
      <c r="BV170" s="3"/>
      <c r="BW170" s="3"/>
      <c r="BX170" s="3"/>
      <c r="BY170" s="3"/>
      <c r="BZ170" s="3"/>
      <c r="CA170" s="3"/>
      <c r="CB170" s="3"/>
      <c r="CC170" s="3"/>
      <c r="CD170" s="3"/>
      <c r="CE170" s="3"/>
      <c r="CF170" s="3"/>
      <c r="CG170" s="3"/>
      <c r="CH170" s="3"/>
      <c r="CI170" s="3"/>
      <c r="CJ170" s="3"/>
      <c r="CK170" s="3"/>
      <c r="CL170" s="3"/>
      <c r="CM170" s="3"/>
      <c r="CN170" s="3"/>
      <c r="CO170" s="3"/>
      <c r="CP170" s="3"/>
      <c r="CQ170" s="3"/>
      <c r="CR170" s="3"/>
      <c r="CS170" s="3"/>
      <c r="CT170" s="3"/>
      <c r="CU170" s="3"/>
      <c r="CV170" s="3"/>
      <c r="CW170" s="3"/>
      <c r="CX170" s="3"/>
      <c r="CY170" s="3"/>
      <c r="CZ170" s="3"/>
      <c r="DA170" s="3"/>
      <c r="DB170" s="3"/>
      <c r="DC170" s="3"/>
      <c r="DD170" s="3"/>
      <c r="DE170" s="3"/>
      <c r="DF170" s="3"/>
      <c r="DG170" s="3"/>
      <c r="DH170" s="3"/>
      <c r="DI170" s="3"/>
      <c r="DJ170" s="3"/>
      <c r="DK170" s="3"/>
      <c r="DL170" s="3"/>
      <c r="DM170" s="3"/>
      <c r="DN170" s="3"/>
      <c r="DO170" s="3"/>
      <c r="DP170" s="3"/>
      <c r="DQ170" s="3"/>
      <c r="DR170" s="3"/>
      <c r="DS170" s="3"/>
      <c r="DT170" s="3"/>
      <c r="DU170" s="3"/>
      <c r="DV170" s="3"/>
      <c r="DW170" s="3"/>
      <c r="DX170" s="3"/>
      <c r="DY170" s="3"/>
      <c r="DZ170" s="3"/>
      <c r="EA170" s="3"/>
      <c r="EB170" s="3"/>
      <c r="EC170" s="3"/>
      <c r="ED170" s="3"/>
      <c r="EE170" s="3"/>
      <c r="EF170" s="3"/>
      <c r="EG170" s="3"/>
      <c r="EH170" s="3"/>
      <c r="EI170" s="3"/>
      <c r="EJ170" s="3"/>
      <c r="EK170" s="3"/>
      <c r="EL170" s="3"/>
      <c r="EM170" s="3"/>
      <c r="EN170" s="3"/>
      <c r="EO170" s="3"/>
      <c r="EP170" s="3"/>
      <c r="EQ170" s="3"/>
      <c r="ER170" s="3"/>
      <c r="ES170" s="3"/>
      <c r="ET170" s="3"/>
      <c r="EU170" s="3"/>
      <c r="EV170" s="3"/>
      <c r="EW170" s="3"/>
      <c r="EX170" s="3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</row>
    <row r="171" spans="1:176" x14ac:dyDescent="0.15">
      <c r="A171" s="74">
        <f t="shared" si="61"/>
        <v>43652</v>
      </c>
      <c r="B171" s="75">
        <f t="shared" ca="1" si="70"/>
        <v>98149.689261000007</v>
      </c>
      <c r="C171" s="78">
        <f t="shared" si="62"/>
        <v>97700</v>
      </c>
      <c r="D171" s="77">
        <f ca="1">IF(A171&lt;$B$1,VLOOKUP(A171,[1]DI!$A$4:$B$15000,2),0)</f>
        <v>0</v>
      </c>
      <c r="E171" s="78">
        <f t="shared" ca="1" si="71"/>
        <v>1</v>
      </c>
      <c r="F171" s="78">
        <f ca="1">(TRUNC(PRODUCT($E$12:$E170),16))</f>
        <v>1.02744862563156</v>
      </c>
      <c r="G171" s="78">
        <f t="shared" ca="1" si="72"/>
        <v>1.0244179835373599</v>
      </c>
      <c r="H171" s="78">
        <f t="shared" ca="1" si="73"/>
        <v>1.0029584</v>
      </c>
      <c r="I171" s="77">
        <f t="shared" si="63"/>
        <v>3.5000000000000003E-2</v>
      </c>
      <c r="J171" s="79">
        <f t="shared" si="64"/>
        <v>43635</v>
      </c>
      <c r="K171" s="80">
        <f t="shared" si="65"/>
        <v>11</v>
      </c>
      <c r="L171" s="81">
        <f t="shared" si="66"/>
        <v>12</v>
      </c>
      <c r="M171" s="82">
        <f t="shared" si="57"/>
        <v>1.0016395060000001</v>
      </c>
      <c r="N171" s="82">
        <f t="shared" ca="1" si="58"/>
        <v>1.0046027559999999</v>
      </c>
      <c r="O171" s="81">
        <f t="shared" si="74"/>
        <v>0</v>
      </c>
      <c r="P171" s="78">
        <f t="shared" ca="1" si="59"/>
        <v>449.68926099999999</v>
      </c>
      <c r="Q171" s="76">
        <f t="shared" si="67"/>
        <v>0</v>
      </c>
      <c r="R171" s="83" t="str">
        <f t="shared" si="68"/>
        <v>A+J=</v>
      </c>
      <c r="S171" s="79">
        <f t="shared" si="69"/>
        <v>43727</v>
      </c>
      <c r="T171" s="84" t="str">
        <f t="shared" si="60"/>
        <v>-</v>
      </c>
      <c r="U171" s="8"/>
      <c r="V171" s="157">
        <v>47484</v>
      </c>
      <c r="W171" s="158" t="s">
        <v>69</v>
      </c>
      <c r="X171" s="8"/>
      <c r="Y171" s="1"/>
      <c r="Z171" s="8"/>
      <c r="AA171" s="8"/>
      <c r="AB171" s="8"/>
      <c r="AC171" s="8"/>
      <c r="AD171" s="8"/>
      <c r="AE171" s="9"/>
      <c r="AF171" s="8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  <c r="BO171" s="3"/>
      <c r="BP171" s="3"/>
      <c r="BQ171" s="3"/>
      <c r="BR171" s="3"/>
      <c r="BS171" s="3"/>
      <c r="BT171" s="3"/>
      <c r="BU171" s="3"/>
      <c r="BV171" s="3"/>
      <c r="BW171" s="3"/>
      <c r="BX171" s="3"/>
      <c r="BY171" s="3"/>
      <c r="BZ171" s="3"/>
      <c r="CA171" s="3"/>
      <c r="CB171" s="3"/>
      <c r="CC171" s="3"/>
      <c r="CD171" s="3"/>
      <c r="CE171" s="3"/>
      <c r="CF171" s="3"/>
      <c r="CG171" s="3"/>
      <c r="CH171" s="3"/>
      <c r="CI171" s="3"/>
      <c r="CJ171" s="3"/>
      <c r="CK171" s="3"/>
      <c r="CL171" s="3"/>
      <c r="CM171" s="3"/>
      <c r="CN171" s="3"/>
      <c r="CO171" s="3"/>
      <c r="CP171" s="3"/>
      <c r="CQ171" s="3"/>
      <c r="CR171" s="3"/>
      <c r="CS171" s="3"/>
      <c r="CT171" s="3"/>
      <c r="CU171" s="3"/>
      <c r="CV171" s="3"/>
      <c r="CW171" s="3"/>
      <c r="CX171" s="3"/>
      <c r="CY171" s="3"/>
      <c r="CZ171" s="3"/>
      <c r="DA171" s="3"/>
      <c r="DB171" s="3"/>
      <c r="DC171" s="3"/>
      <c r="DD171" s="3"/>
      <c r="DE171" s="3"/>
      <c r="DF171" s="3"/>
      <c r="DG171" s="3"/>
      <c r="DH171" s="3"/>
      <c r="DI171" s="3"/>
      <c r="DJ171" s="3"/>
      <c r="DK171" s="3"/>
      <c r="DL171" s="3"/>
      <c r="DM171" s="3"/>
      <c r="DN171" s="3"/>
      <c r="DO171" s="3"/>
      <c r="DP171" s="3"/>
      <c r="DQ171" s="3"/>
      <c r="DR171" s="3"/>
      <c r="DS171" s="3"/>
      <c r="DT171" s="3"/>
      <c r="DU171" s="3"/>
      <c r="DV171" s="3"/>
      <c r="DW171" s="3"/>
      <c r="DX171" s="3"/>
      <c r="DY171" s="3"/>
      <c r="DZ171" s="3"/>
      <c r="EA171" s="3"/>
      <c r="EB171" s="3"/>
      <c r="EC171" s="3"/>
      <c r="ED171" s="3"/>
      <c r="EE171" s="3"/>
      <c r="EF171" s="3"/>
      <c r="EG171" s="3"/>
      <c r="EH171" s="3"/>
      <c r="EI171" s="3"/>
      <c r="EJ171" s="3"/>
      <c r="EK171" s="3"/>
      <c r="EL171" s="3"/>
      <c r="EM171" s="3"/>
      <c r="EN171" s="3"/>
      <c r="EO171" s="3"/>
      <c r="EP171" s="3"/>
      <c r="EQ171" s="3"/>
      <c r="ER171" s="3"/>
      <c r="ES171" s="3"/>
      <c r="ET171" s="3"/>
      <c r="EU171" s="3"/>
      <c r="EV171" s="3"/>
      <c r="EW171" s="3"/>
      <c r="EX171" s="3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</row>
    <row r="172" spans="1:176" x14ac:dyDescent="0.15">
      <c r="A172" s="74">
        <f t="shared" si="61"/>
        <v>43653</v>
      </c>
      <c r="B172" s="75">
        <f t="shared" ca="1" si="70"/>
        <v>98149.689261000007</v>
      </c>
      <c r="C172" s="78">
        <f t="shared" si="62"/>
        <v>97700</v>
      </c>
      <c r="D172" s="77">
        <f ca="1">IF(A172&lt;$B$1,VLOOKUP(A172,[1]DI!$A$4:$B$15000,2),0)</f>
        <v>0</v>
      </c>
      <c r="E172" s="78">
        <f t="shared" ca="1" si="71"/>
        <v>1</v>
      </c>
      <c r="F172" s="78">
        <f ca="1">(TRUNC(PRODUCT($E$12:$E171),16))</f>
        <v>1.02744862563156</v>
      </c>
      <c r="G172" s="78">
        <f t="shared" ca="1" si="72"/>
        <v>1.0244179835373599</v>
      </c>
      <c r="H172" s="78">
        <f t="shared" ca="1" si="73"/>
        <v>1.0029584</v>
      </c>
      <c r="I172" s="77">
        <f t="shared" si="63"/>
        <v>3.5000000000000003E-2</v>
      </c>
      <c r="J172" s="79">
        <f t="shared" si="64"/>
        <v>43635</v>
      </c>
      <c r="K172" s="80">
        <f t="shared" si="65"/>
        <v>11</v>
      </c>
      <c r="L172" s="81">
        <f t="shared" si="66"/>
        <v>12</v>
      </c>
      <c r="M172" s="82">
        <f t="shared" si="57"/>
        <v>1.0016395060000001</v>
      </c>
      <c r="N172" s="82">
        <f t="shared" ca="1" si="58"/>
        <v>1.0046027559999999</v>
      </c>
      <c r="O172" s="81">
        <f t="shared" si="74"/>
        <v>0</v>
      </c>
      <c r="P172" s="78">
        <f t="shared" ca="1" si="59"/>
        <v>449.68926099999999</v>
      </c>
      <c r="Q172" s="76">
        <f t="shared" si="67"/>
        <v>0</v>
      </c>
      <c r="R172" s="83" t="str">
        <f t="shared" si="68"/>
        <v>A+J=</v>
      </c>
      <c r="S172" s="79">
        <f t="shared" si="69"/>
        <v>43727</v>
      </c>
      <c r="T172" s="84" t="str">
        <f t="shared" si="60"/>
        <v>-</v>
      </c>
      <c r="U172" s="8"/>
      <c r="V172" s="157">
        <v>47546</v>
      </c>
      <c r="W172" s="158" t="s">
        <v>60</v>
      </c>
      <c r="X172" s="8"/>
      <c r="Y172" s="1"/>
      <c r="Z172" s="8"/>
      <c r="AA172" s="8"/>
      <c r="AB172" s="8"/>
      <c r="AC172" s="8"/>
      <c r="AD172" s="8"/>
      <c r="AE172" s="9"/>
      <c r="AF172" s="8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  <c r="BO172" s="3"/>
      <c r="BP172" s="3"/>
      <c r="BQ172" s="3"/>
      <c r="BR172" s="3"/>
      <c r="BS172" s="3"/>
      <c r="BT172" s="3"/>
      <c r="BU172" s="3"/>
      <c r="BV172" s="3"/>
      <c r="BW172" s="3"/>
      <c r="BX172" s="3"/>
      <c r="BY172" s="3"/>
      <c r="BZ172" s="3"/>
      <c r="CA172" s="3"/>
      <c r="CB172" s="3"/>
      <c r="CC172" s="3"/>
      <c r="CD172" s="3"/>
      <c r="CE172" s="3"/>
      <c r="CF172" s="3"/>
      <c r="CG172" s="3"/>
      <c r="CH172" s="3"/>
      <c r="CI172" s="3"/>
      <c r="CJ172" s="3"/>
      <c r="CK172" s="3"/>
      <c r="CL172" s="3"/>
      <c r="CM172" s="3"/>
      <c r="CN172" s="3"/>
      <c r="CO172" s="3"/>
      <c r="CP172" s="3"/>
      <c r="CQ172" s="3"/>
      <c r="CR172" s="3"/>
      <c r="CS172" s="3"/>
      <c r="CT172" s="3"/>
      <c r="CU172" s="3"/>
      <c r="CV172" s="3"/>
      <c r="CW172" s="3"/>
      <c r="CX172" s="3"/>
      <c r="CY172" s="3"/>
      <c r="CZ172" s="3"/>
      <c r="DA172" s="3"/>
      <c r="DB172" s="3"/>
      <c r="DC172" s="3"/>
      <c r="DD172" s="3"/>
      <c r="DE172" s="3"/>
      <c r="DF172" s="3"/>
      <c r="DG172" s="3"/>
      <c r="DH172" s="3"/>
      <c r="DI172" s="3"/>
      <c r="DJ172" s="3"/>
      <c r="DK172" s="3"/>
      <c r="DL172" s="3"/>
      <c r="DM172" s="3"/>
      <c r="DN172" s="3"/>
      <c r="DO172" s="3"/>
      <c r="DP172" s="3"/>
      <c r="DQ172" s="3"/>
      <c r="DR172" s="3"/>
      <c r="DS172" s="3"/>
      <c r="DT172" s="3"/>
      <c r="DU172" s="3"/>
      <c r="DV172" s="3"/>
      <c r="DW172" s="3"/>
      <c r="DX172" s="3"/>
      <c r="DY172" s="3"/>
      <c r="DZ172" s="3"/>
      <c r="EA172" s="3"/>
      <c r="EB172" s="3"/>
      <c r="EC172" s="3"/>
      <c r="ED172" s="3"/>
      <c r="EE172" s="3"/>
      <c r="EF172" s="3"/>
      <c r="EG172" s="3"/>
      <c r="EH172" s="3"/>
      <c r="EI172" s="3"/>
      <c r="EJ172" s="3"/>
      <c r="EK172" s="3"/>
      <c r="EL172" s="3"/>
      <c r="EM172" s="3"/>
      <c r="EN172" s="3"/>
      <c r="EO172" s="3"/>
      <c r="EP172" s="3"/>
      <c r="EQ172" s="3"/>
      <c r="ER172" s="3"/>
      <c r="ES172" s="3"/>
      <c r="ET172" s="3"/>
      <c r="EU172" s="3"/>
      <c r="EV172" s="3"/>
      <c r="EW172" s="3"/>
      <c r="EX172" s="3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</row>
    <row r="173" spans="1:176" x14ac:dyDescent="0.15">
      <c r="A173" s="74">
        <f t="shared" si="61"/>
        <v>43654</v>
      </c>
      <c r="B173" s="75">
        <f t="shared" ca="1" si="70"/>
        <v>98149.689261000007</v>
      </c>
      <c r="C173" s="78">
        <f t="shared" si="62"/>
        <v>97700</v>
      </c>
      <c r="D173" s="77">
        <f ca="1">IF(A173&lt;$B$1,VLOOKUP(A173,[1]DI!$A$4:$B$15000,2),0)</f>
        <v>6.4000000000000001E-2</v>
      </c>
      <c r="E173" s="78">
        <f t="shared" ca="1" si="71"/>
        <v>1.0002462000000001</v>
      </c>
      <c r="F173" s="78">
        <f ca="1">(TRUNC(PRODUCT($E$12:$E172),16))</f>
        <v>1.02744862563156</v>
      </c>
      <c r="G173" s="78">
        <f t="shared" ca="1" si="72"/>
        <v>1.0244179835373599</v>
      </c>
      <c r="H173" s="78">
        <f t="shared" ca="1" si="73"/>
        <v>1.0029584</v>
      </c>
      <c r="I173" s="77">
        <f t="shared" si="63"/>
        <v>3.5000000000000003E-2</v>
      </c>
      <c r="J173" s="79">
        <f t="shared" si="64"/>
        <v>43635</v>
      </c>
      <c r="K173" s="80">
        <f t="shared" si="65"/>
        <v>12</v>
      </c>
      <c r="L173" s="81">
        <f t="shared" si="66"/>
        <v>12</v>
      </c>
      <c r="M173" s="82">
        <f t="shared" si="57"/>
        <v>1.0016395060000001</v>
      </c>
      <c r="N173" s="82">
        <f t="shared" ca="1" si="58"/>
        <v>1.0046027559999999</v>
      </c>
      <c r="O173" s="81">
        <f t="shared" si="74"/>
        <v>0</v>
      </c>
      <c r="P173" s="78">
        <f t="shared" ca="1" si="59"/>
        <v>449.68926099999999</v>
      </c>
      <c r="Q173" s="76">
        <f t="shared" si="67"/>
        <v>0</v>
      </c>
      <c r="R173" s="83" t="str">
        <f t="shared" si="68"/>
        <v>A+J=</v>
      </c>
      <c r="S173" s="79">
        <f t="shared" si="69"/>
        <v>43727</v>
      </c>
      <c r="T173" s="84" t="str">
        <f t="shared" si="60"/>
        <v>-</v>
      </c>
      <c r="U173" s="8"/>
      <c r="V173" s="157">
        <v>47547</v>
      </c>
      <c r="W173" s="158" t="s">
        <v>60</v>
      </c>
      <c r="X173" s="8"/>
      <c r="Y173" s="1"/>
      <c r="Z173" s="8"/>
      <c r="AA173" s="8"/>
      <c r="AB173" s="8"/>
      <c r="AC173" s="8"/>
      <c r="AD173" s="8"/>
      <c r="AE173" s="9"/>
      <c r="AF173" s="8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  <c r="BO173" s="3"/>
      <c r="BP173" s="3"/>
      <c r="BQ173" s="3"/>
      <c r="BR173" s="3"/>
      <c r="BS173" s="3"/>
      <c r="BT173" s="3"/>
      <c r="BU173" s="3"/>
      <c r="BV173" s="3"/>
      <c r="BW173" s="3"/>
      <c r="BX173" s="3"/>
      <c r="BY173" s="3"/>
      <c r="BZ173" s="3"/>
      <c r="CA173" s="3"/>
      <c r="CB173" s="3"/>
      <c r="CC173" s="3"/>
      <c r="CD173" s="3"/>
      <c r="CE173" s="3"/>
      <c r="CF173" s="3"/>
      <c r="CG173" s="3"/>
      <c r="CH173" s="3"/>
      <c r="CI173" s="3"/>
      <c r="CJ173" s="3"/>
      <c r="CK173" s="3"/>
      <c r="CL173" s="3"/>
      <c r="CM173" s="3"/>
      <c r="CN173" s="3"/>
      <c r="CO173" s="3"/>
      <c r="CP173" s="3"/>
      <c r="CQ173" s="3"/>
      <c r="CR173" s="3"/>
      <c r="CS173" s="3"/>
      <c r="CT173" s="3"/>
      <c r="CU173" s="3"/>
      <c r="CV173" s="3"/>
      <c r="CW173" s="3"/>
      <c r="CX173" s="3"/>
      <c r="CY173" s="3"/>
      <c r="CZ173" s="3"/>
      <c r="DA173" s="3"/>
      <c r="DB173" s="3"/>
      <c r="DC173" s="3"/>
      <c r="DD173" s="3"/>
      <c r="DE173" s="3"/>
      <c r="DF173" s="3"/>
      <c r="DG173" s="3"/>
      <c r="DH173" s="3"/>
      <c r="DI173" s="3"/>
      <c r="DJ173" s="3"/>
      <c r="DK173" s="3"/>
      <c r="DL173" s="3"/>
      <c r="DM173" s="3"/>
      <c r="DN173" s="3"/>
      <c r="DO173" s="3"/>
      <c r="DP173" s="3"/>
      <c r="DQ173" s="3"/>
      <c r="DR173" s="3"/>
      <c r="DS173" s="3"/>
      <c r="DT173" s="3"/>
      <c r="DU173" s="3"/>
      <c r="DV173" s="3"/>
      <c r="DW173" s="3"/>
      <c r="DX173" s="3"/>
      <c r="DY173" s="3"/>
      <c r="DZ173" s="3"/>
      <c r="EA173" s="3"/>
      <c r="EB173" s="3"/>
      <c r="EC173" s="3"/>
      <c r="ED173" s="3"/>
      <c r="EE173" s="3"/>
      <c r="EF173" s="3"/>
      <c r="EG173" s="3"/>
      <c r="EH173" s="3"/>
      <c r="EI173" s="3"/>
      <c r="EJ173" s="3"/>
      <c r="EK173" s="3"/>
      <c r="EL173" s="3"/>
      <c r="EM173" s="3"/>
      <c r="EN173" s="3"/>
      <c r="EO173" s="3"/>
      <c r="EP173" s="3"/>
      <c r="EQ173" s="3"/>
      <c r="ER173" s="3"/>
      <c r="ES173" s="3"/>
      <c r="ET173" s="3"/>
      <c r="EU173" s="3"/>
      <c r="EV173" s="3"/>
      <c r="EW173" s="3"/>
      <c r="EX173" s="3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</row>
    <row r="174" spans="1:176" x14ac:dyDescent="0.15">
      <c r="A174" s="74">
        <f t="shared" si="61"/>
        <v>43655</v>
      </c>
      <c r="B174" s="75">
        <f t="shared" ca="1" si="70"/>
        <v>98187.256766999999</v>
      </c>
      <c r="C174" s="78">
        <f t="shared" si="62"/>
        <v>97700</v>
      </c>
      <c r="D174" s="77">
        <f ca="1">IF(A174&lt;$B$1,VLOOKUP(A174,[1]DI!$A$4:$B$15000,2),0)</f>
        <v>6.4000000000000001E-2</v>
      </c>
      <c r="E174" s="78">
        <f t="shared" ca="1" si="71"/>
        <v>1.0002462000000001</v>
      </c>
      <c r="F174" s="78">
        <f ca="1">(TRUNC(PRODUCT($E$12:$E173),16))</f>
        <v>1.02770158348319</v>
      </c>
      <c r="G174" s="78">
        <f t="shared" ca="1" si="72"/>
        <v>1.0244179835373599</v>
      </c>
      <c r="H174" s="78">
        <f t="shared" ca="1" si="73"/>
        <v>1.0032053299999999</v>
      </c>
      <c r="I174" s="77">
        <f t="shared" si="63"/>
        <v>3.5000000000000003E-2</v>
      </c>
      <c r="J174" s="79">
        <f t="shared" si="64"/>
        <v>43635</v>
      </c>
      <c r="K174" s="80">
        <f t="shared" si="65"/>
        <v>13</v>
      </c>
      <c r="L174" s="81">
        <f t="shared" si="66"/>
        <v>13</v>
      </c>
      <c r="M174" s="82">
        <f t="shared" si="57"/>
        <v>1.001776252</v>
      </c>
      <c r="N174" s="82">
        <f t="shared" ca="1" si="58"/>
        <v>1.004987275</v>
      </c>
      <c r="O174" s="81">
        <f t="shared" si="74"/>
        <v>0</v>
      </c>
      <c r="P174" s="78">
        <f t="shared" ca="1" si="59"/>
        <v>487.25676700000002</v>
      </c>
      <c r="Q174" s="76">
        <f t="shared" si="67"/>
        <v>0</v>
      </c>
      <c r="R174" s="83" t="str">
        <f t="shared" si="68"/>
        <v>A+J=</v>
      </c>
      <c r="S174" s="79">
        <f t="shared" si="69"/>
        <v>43727</v>
      </c>
      <c r="T174" s="84" t="str">
        <f t="shared" si="60"/>
        <v>-</v>
      </c>
      <c r="U174" s="8"/>
      <c r="V174" s="157">
        <v>47592</v>
      </c>
      <c r="W174" s="158" t="s">
        <v>70</v>
      </c>
      <c r="X174" s="8"/>
      <c r="Y174" s="1"/>
      <c r="Z174" s="8"/>
      <c r="AA174" s="8"/>
      <c r="AB174" s="8"/>
      <c r="AC174" s="8"/>
      <c r="AD174" s="8"/>
      <c r="AE174" s="9"/>
      <c r="AF174" s="8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  <c r="BO174" s="3"/>
      <c r="BP174" s="3"/>
      <c r="BQ174" s="3"/>
      <c r="BR174" s="3"/>
      <c r="BS174" s="3"/>
      <c r="BT174" s="3"/>
      <c r="BU174" s="3"/>
      <c r="BV174" s="3"/>
      <c r="BW174" s="3"/>
      <c r="BX174" s="3"/>
      <c r="BY174" s="3"/>
      <c r="BZ174" s="3"/>
      <c r="CA174" s="3"/>
      <c r="CB174" s="3"/>
      <c r="CC174" s="3"/>
      <c r="CD174" s="3"/>
      <c r="CE174" s="3"/>
      <c r="CF174" s="3"/>
      <c r="CG174" s="3"/>
      <c r="CH174" s="3"/>
      <c r="CI174" s="3"/>
      <c r="CJ174" s="3"/>
      <c r="CK174" s="3"/>
      <c r="CL174" s="3"/>
      <c r="CM174" s="3"/>
      <c r="CN174" s="3"/>
      <c r="CO174" s="3"/>
      <c r="CP174" s="3"/>
      <c r="CQ174" s="3"/>
      <c r="CR174" s="3"/>
      <c r="CS174" s="3"/>
      <c r="CT174" s="3"/>
      <c r="CU174" s="3"/>
      <c r="CV174" s="3"/>
      <c r="CW174" s="3"/>
      <c r="CX174" s="3"/>
      <c r="CY174" s="3"/>
      <c r="CZ174" s="3"/>
      <c r="DA174" s="3"/>
      <c r="DB174" s="3"/>
      <c r="DC174" s="3"/>
      <c r="DD174" s="3"/>
      <c r="DE174" s="3"/>
      <c r="DF174" s="3"/>
      <c r="DG174" s="3"/>
      <c r="DH174" s="3"/>
      <c r="DI174" s="3"/>
      <c r="DJ174" s="3"/>
      <c r="DK174" s="3"/>
      <c r="DL174" s="3"/>
      <c r="DM174" s="3"/>
      <c r="DN174" s="3"/>
      <c r="DO174" s="3"/>
      <c r="DP174" s="3"/>
      <c r="DQ174" s="3"/>
      <c r="DR174" s="3"/>
      <c r="DS174" s="3"/>
      <c r="DT174" s="3"/>
      <c r="DU174" s="3"/>
      <c r="DV174" s="3"/>
      <c r="DW174" s="3"/>
      <c r="DX174" s="3"/>
      <c r="DY174" s="3"/>
      <c r="DZ174" s="3"/>
      <c r="EA174" s="3"/>
      <c r="EB174" s="3"/>
      <c r="EC174" s="3"/>
      <c r="ED174" s="3"/>
      <c r="EE174" s="3"/>
      <c r="EF174" s="3"/>
      <c r="EG174" s="3"/>
      <c r="EH174" s="3"/>
      <c r="EI174" s="3"/>
      <c r="EJ174" s="3"/>
      <c r="EK174" s="3"/>
      <c r="EL174" s="3"/>
      <c r="EM174" s="3"/>
      <c r="EN174" s="3"/>
      <c r="EO174" s="3"/>
      <c r="EP174" s="3"/>
      <c r="EQ174" s="3"/>
      <c r="ER174" s="3"/>
      <c r="ES174" s="3"/>
      <c r="ET174" s="3"/>
      <c r="EU174" s="3"/>
      <c r="EV174" s="3"/>
      <c r="EW174" s="3"/>
      <c r="EX174" s="3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</row>
    <row r="175" spans="1:176" x14ac:dyDescent="0.15">
      <c r="A175" s="74">
        <f t="shared" si="61"/>
        <v>43656</v>
      </c>
      <c r="B175" s="75">
        <f t="shared" ca="1" si="70"/>
        <v>98224.838732999997</v>
      </c>
      <c r="C175" s="78">
        <f t="shared" si="62"/>
        <v>97700</v>
      </c>
      <c r="D175" s="77">
        <f ca="1">IF(A175&lt;$B$1,VLOOKUP(A175,[1]DI!$A$4:$B$15000,2),0)</f>
        <v>6.4000000000000001E-2</v>
      </c>
      <c r="E175" s="78">
        <f t="shared" ca="1" si="71"/>
        <v>1.0002462000000001</v>
      </c>
      <c r="F175" s="78">
        <f ca="1">(TRUNC(PRODUCT($E$12:$E174),16))</f>
        <v>1.02795460361304</v>
      </c>
      <c r="G175" s="78">
        <f t="shared" ca="1" si="72"/>
        <v>1.0244179835373599</v>
      </c>
      <c r="H175" s="78">
        <f t="shared" ca="1" si="73"/>
        <v>1.0034523200000001</v>
      </c>
      <c r="I175" s="77">
        <f t="shared" si="63"/>
        <v>3.5000000000000003E-2</v>
      </c>
      <c r="J175" s="79">
        <f t="shared" si="64"/>
        <v>43635</v>
      </c>
      <c r="K175" s="80">
        <f t="shared" si="65"/>
        <v>14</v>
      </c>
      <c r="L175" s="81">
        <f t="shared" si="66"/>
        <v>14</v>
      </c>
      <c r="M175" s="82">
        <f t="shared" si="57"/>
        <v>1.001913018</v>
      </c>
      <c r="N175" s="82">
        <f t="shared" ca="1" si="58"/>
        <v>1.005371942</v>
      </c>
      <c r="O175" s="81">
        <f t="shared" si="74"/>
        <v>0</v>
      </c>
      <c r="P175" s="78">
        <f t="shared" ca="1" si="59"/>
        <v>524.83873300000005</v>
      </c>
      <c r="Q175" s="76">
        <f t="shared" si="67"/>
        <v>0</v>
      </c>
      <c r="R175" s="83" t="str">
        <f t="shared" si="68"/>
        <v>A+J=</v>
      </c>
      <c r="S175" s="79">
        <f t="shared" si="69"/>
        <v>43727</v>
      </c>
      <c r="T175" s="84" t="str">
        <f t="shared" si="60"/>
        <v>-</v>
      </c>
      <c r="U175" s="8"/>
      <c r="V175" s="157">
        <v>47604</v>
      </c>
      <c r="W175" s="158" t="s">
        <v>72</v>
      </c>
      <c r="X175" s="8"/>
      <c r="Y175" s="1"/>
      <c r="Z175" s="8"/>
      <c r="AA175" s="8"/>
      <c r="AB175" s="8"/>
      <c r="AC175" s="8"/>
      <c r="AD175" s="8"/>
      <c r="AE175" s="9"/>
      <c r="AF175" s="8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  <c r="BO175" s="3"/>
      <c r="BP175" s="3"/>
      <c r="BQ175" s="3"/>
      <c r="BR175" s="3"/>
      <c r="BS175" s="3"/>
      <c r="BT175" s="3"/>
      <c r="BU175" s="3"/>
      <c r="BV175" s="3"/>
      <c r="BW175" s="3"/>
      <c r="BX175" s="3"/>
      <c r="BY175" s="3"/>
      <c r="BZ175" s="3"/>
      <c r="CA175" s="3"/>
      <c r="CB175" s="3"/>
      <c r="CC175" s="3"/>
      <c r="CD175" s="3"/>
      <c r="CE175" s="3"/>
      <c r="CF175" s="3"/>
      <c r="CG175" s="3"/>
      <c r="CH175" s="3"/>
      <c r="CI175" s="3"/>
      <c r="CJ175" s="3"/>
      <c r="CK175" s="3"/>
      <c r="CL175" s="3"/>
      <c r="CM175" s="3"/>
      <c r="CN175" s="3"/>
      <c r="CO175" s="3"/>
      <c r="CP175" s="3"/>
      <c r="CQ175" s="3"/>
      <c r="CR175" s="3"/>
      <c r="CS175" s="3"/>
      <c r="CT175" s="3"/>
      <c r="CU175" s="3"/>
      <c r="CV175" s="3"/>
      <c r="CW175" s="3"/>
      <c r="CX175" s="3"/>
      <c r="CY175" s="3"/>
      <c r="CZ175" s="3"/>
      <c r="DA175" s="3"/>
      <c r="DB175" s="3"/>
      <c r="DC175" s="3"/>
      <c r="DD175" s="3"/>
      <c r="DE175" s="3"/>
      <c r="DF175" s="3"/>
      <c r="DG175" s="3"/>
      <c r="DH175" s="3"/>
      <c r="DI175" s="3"/>
      <c r="DJ175" s="3"/>
      <c r="DK175" s="3"/>
      <c r="DL175" s="3"/>
      <c r="DM175" s="3"/>
      <c r="DN175" s="3"/>
      <c r="DO175" s="3"/>
      <c r="DP175" s="3"/>
      <c r="DQ175" s="3"/>
      <c r="DR175" s="3"/>
      <c r="DS175" s="3"/>
      <c r="DT175" s="3"/>
      <c r="DU175" s="3"/>
      <c r="DV175" s="3"/>
      <c r="DW175" s="3"/>
      <c r="DX175" s="3"/>
      <c r="DY175" s="3"/>
      <c r="DZ175" s="3"/>
      <c r="EA175" s="3"/>
      <c r="EB175" s="3"/>
      <c r="EC175" s="3"/>
      <c r="ED175" s="3"/>
      <c r="EE175" s="3"/>
      <c r="EF175" s="3"/>
      <c r="EG175" s="3"/>
      <c r="EH175" s="3"/>
      <c r="EI175" s="3"/>
      <c r="EJ175" s="3"/>
      <c r="EK175" s="3"/>
      <c r="EL175" s="3"/>
      <c r="EM175" s="3"/>
      <c r="EN175" s="3"/>
      <c r="EO175" s="3"/>
      <c r="EP175" s="3"/>
      <c r="EQ175" s="3"/>
      <c r="ER175" s="3"/>
      <c r="ES175" s="3"/>
      <c r="ET175" s="3"/>
      <c r="EU175" s="3"/>
      <c r="EV175" s="3"/>
      <c r="EW175" s="3"/>
      <c r="EX175" s="3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</row>
    <row r="176" spans="1:176" x14ac:dyDescent="0.15">
      <c r="A176" s="74">
        <f t="shared" si="61"/>
        <v>43657</v>
      </c>
      <c r="B176" s="75">
        <f t="shared" ca="1" si="70"/>
        <v>98262.434963000007</v>
      </c>
      <c r="C176" s="78">
        <f t="shared" si="62"/>
        <v>97700</v>
      </c>
      <c r="D176" s="77">
        <f ca="1">IF(A176&lt;$B$1,VLOOKUP(A176,[1]DI!$A$4:$B$15000,2),0)</f>
        <v>6.4000000000000001E-2</v>
      </c>
      <c r="E176" s="78">
        <f t="shared" ca="1" si="71"/>
        <v>1.0002462000000001</v>
      </c>
      <c r="F176" s="78">
        <f ca="1">(TRUNC(PRODUCT($E$12:$E175),16))</f>
        <v>1.02820768603645</v>
      </c>
      <c r="G176" s="78">
        <f t="shared" ca="1" si="72"/>
        <v>1.0244179835373599</v>
      </c>
      <c r="H176" s="78">
        <f t="shared" ca="1" si="73"/>
        <v>1.0036993700000001</v>
      </c>
      <c r="I176" s="77">
        <f t="shared" si="63"/>
        <v>3.5000000000000003E-2</v>
      </c>
      <c r="J176" s="79">
        <f t="shared" si="64"/>
        <v>43635</v>
      </c>
      <c r="K176" s="80">
        <f t="shared" si="65"/>
        <v>15</v>
      </c>
      <c r="L176" s="81">
        <f t="shared" si="66"/>
        <v>15</v>
      </c>
      <c r="M176" s="82">
        <f t="shared" si="57"/>
        <v>1.0020498019999999</v>
      </c>
      <c r="N176" s="82">
        <f t="shared" ca="1" si="58"/>
        <v>1.0057567549999999</v>
      </c>
      <c r="O176" s="81">
        <f t="shared" si="74"/>
        <v>0</v>
      </c>
      <c r="P176" s="78">
        <f t="shared" ca="1" si="59"/>
        <v>562.43496300000004</v>
      </c>
      <c r="Q176" s="76">
        <f t="shared" si="67"/>
        <v>0</v>
      </c>
      <c r="R176" s="83" t="str">
        <f t="shared" si="68"/>
        <v>A+J=</v>
      </c>
      <c r="S176" s="79">
        <f t="shared" si="69"/>
        <v>43727</v>
      </c>
      <c r="T176" s="84" t="str">
        <f t="shared" si="60"/>
        <v>-</v>
      </c>
      <c r="U176" s="8"/>
      <c r="V176" s="157">
        <v>47654</v>
      </c>
      <c r="W176" s="158" t="s">
        <v>71</v>
      </c>
      <c r="X176" s="8"/>
      <c r="Y176" s="1"/>
      <c r="Z176" s="8"/>
      <c r="AA176" s="8"/>
      <c r="AB176" s="8"/>
      <c r="AC176" s="8"/>
      <c r="AD176" s="8"/>
      <c r="AE176" s="9"/>
      <c r="AF176" s="8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  <c r="BO176" s="3"/>
      <c r="BP176" s="3"/>
      <c r="BQ176" s="3"/>
      <c r="BR176" s="3"/>
      <c r="BS176" s="3"/>
      <c r="BT176" s="3"/>
      <c r="BU176" s="3"/>
      <c r="BV176" s="3"/>
      <c r="BW176" s="3"/>
      <c r="BX176" s="3"/>
      <c r="BY176" s="3"/>
      <c r="BZ176" s="3"/>
      <c r="CA176" s="3"/>
      <c r="CB176" s="3"/>
      <c r="CC176" s="3"/>
      <c r="CD176" s="3"/>
      <c r="CE176" s="3"/>
      <c r="CF176" s="3"/>
      <c r="CG176" s="3"/>
      <c r="CH176" s="3"/>
      <c r="CI176" s="3"/>
      <c r="CJ176" s="3"/>
      <c r="CK176" s="3"/>
      <c r="CL176" s="3"/>
      <c r="CM176" s="3"/>
      <c r="CN176" s="3"/>
      <c r="CO176" s="3"/>
      <c r="CP176" s="3"/>
      <c r="CQ176" s="3"/>
      <c r="CR176" s="3"/>
      <c r="CS176" s="3"/>
      <c r="CT176" s="3"/>
      <c r="CU176" s="3"/>
      <c r="CV176" s="3"/>
      <c r="CW176" s="3"/>
      <c r="CX176" s="3"/>
      <c r="CY176" s="3"/>
      <c r="CZ176" s="3"/>
      <c r="DA176" s="3"/>
      <c r="DB176" s="3"/>
      <c r="DC176" s="3"/>
      <c r="DD176" s="3"/>
      <c r="DE176" s="3"/>
      <c r="DF176" s="3"/>
      <c r="DG176" s="3"/>
      <c r="DH176" s="3"/>
      <c r="DI176" s="3"/>
      <c r="DJ176" s="3"/>
      <c r="DK176" s="3"/>
      <c r="DL176" s="3"/>
      <c r="DM176" s="3"/>
      <c r="DN176" s="3"/>
      <c r="DO176" s="3"/>
      <c r="DP176" s="3"/>
      <c r="DQ176" s="3"/>
      <c r="DR176" s="3"/>
      <c r="DS176" s="3"/>
      <c r="DT176" s="3"/>
      <c r="DU176" s="3"/>
      <c r="DV176" s="3"/>
      <c r="DW176" s="3"/>
      <c r="DX176" s="3"/>
      <c r="DY176" s="3"/>
      <c r="DZ176" s="3"/>
      <c r="EA176" s="3"/>
      <c r="EB176" s="3"/>
      <c r="EC176" s="3"/>
      <c r="ED176" s="3"/>
      <c r="EE176" s="3"/>
      <c r="EF176" s="3"/>
      <c r="EG176" s="3"/>
      <c r="EH176" s="3"/>
      <c r="EI176" s="3"/>
      <c r="EJ176" s="3"/>
      <c r="EK176" s="3"/>
      <c r="EL176" s="3"/>
      <c r="EM176" s="3"/>
      <c r="EN176" s="3"/>
      <c r="EO176" s="3"/>
      <c r="EP176" s="3"/>
      <c r="EQ176" s="3"/>
      <c r="ER176" s="3"/>
      <c r="ES176" s="3"/>
      <c r="ET176" s="3"/>
      <c r="EU176" s="3"/>
      <c r="EV176" s="3"/>
      <c r="EW176" s="3"/>
      <c r="EX176" s="3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</row>
    <row r="177" spans="1:173" x14ac:dyDescent="0.15">
      <c r="A177" s="74">
        <f t="shared" si="61"/>
        <v>43658</v>
      </c>
      <c r="B177" s="75">
        <f t="shared" ca="1" si="70"/>
        <v>98300.045457</v>
      </c>
      <c r="C177" s="78">
        <f t="shared" si="62"/>
        <v>97700</v>
      </c>
      <c r="D177" s="77">
        <f ca="1">IF(A177&lt;$B$1,VLOOKUP(A177,[1]DI!$A$4:$B$15000,2),0)</f>
        <v>6.4000000000000001E-2</v>
      </c>
      <c r="E177" s="78">
        <f t="shared" ca="1" si="71"/>
        <v>1.0002462000000001</v>
      </c>
      <c r="F177" s="78">
        <f ca="1">(TRUNC(PRODUCT($E$12:$E176),16))</f>
        <v>1.0284608307687499</v>
      </c>
      <c r="G177" s="78">
        <f t="shared" ca="1" si="72"/>
        <v>1.0244179835373599</v>
      </c>
      <c r="H177" s="78">
        <f t="shared" ca="1" si="73"/>
        <v>1.00394648</v>
      </c>
      <c r="I177" s="77">
        <f t="shared" si="63"/>
        <v>3.5000000000000003E-2</v>
      </c>
      <c r="J177" s="79">
        <f t="shared" si="64"/>
        <v>43635</v>
      </c>
      <c r="K177" s="80">
        <f t="shared" si="65"/>
        <v>16</v>
      </c>
      <c r="L177" s="81">
        <f t="shared" si="66"/>
        <v>16</v>
      </c>
      <c r="M177" s="82">
        <f t="shared" si="57"/>
        <v>1.0021866049999999</v>
      </c>
      <c r="N177" s="82">
        <f t="shared" ca="1" si="58"/>
        <v>1.006141714</v>
      </c>
      <c r="O177" s="81">
        <f t="shared" si="74"/>
        <v>0</v>
      </c>
      <c r="P177" s="78">
        <f t="shared" ca="1" si="59"/>
        <v>600.04545700000006</v>
      </c>
      <c r="Q177" s="76">
        <f t="shared" si="67"/>
        <v>0</v>
      </c>
      <c r="R177" s="83" t="str">
        <f t="shared" si="68"/>
        <v>A+J=</v>
      </c>
      <c r="S177" s="79">
        <f t="shared" si="69"/>
        <v>43727</v>
      </c>
      <c r="T177" s="84" t="str">
        <f t="shared" si="60"/>
        <v>-</v>
      </c>
      <c r="U177" s="8"/>
      <c r="V177" s="157">
        <v>47802</v>
      </c>
      <c r="W177" s="158" t="s">
        <v>74</v>
      </c>
      <c r="X177" s="8"/>
      <c r="Y177" s="1"/>
      <c r="Z177" s="8"/>
      <c r="AA177" s="8"/>
      <c r="AB177" s="8"/>
      <c r="AC177" s="8"/>
      <c r="AD177" s="8"/>
      <c r="AE177" s="9"/>
      <c r="AF177" s="8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  <c r="BO177" s="3"/>
      <c r="BP177" s="3"/>
      <c r="BQ177" s="3"/>
      <c r="BR177" s="3"/>
      <c r="BS177" s="3"/>
      <c r="BT177" s="3"/>
      <c r="BU177" s="3"/>
      <c r="BV177" s="3"/>
      <c r="BW177" s="3"/>
      <c r="BX177" s="3"/>
      <c r="BY177" s="3"/>
      <c r="BZ177" s="3"/>
      <c r="CA177" s="3"/>
      <c r="CB177" s="3"/>
      <c r="CC177" s="3"/>
      <c r="CD177" s="3"/>
      <c r="CE177" s="3"/>
      <c r="CF177" s="3"/>
      <c r="CG177" s="3"/>
      <c r="CH177" s="3"/>
      <c r="CI177" s="3"/>
      <c r="CJ177" s="3"/>
      <c r="CK177" s="3"/>
      <c r="CL177" s="3"/>
      <c r="CM177" s="3"/>
      <c r="CN177" s="3"/>
      <c r="CO177" s="3"/>
      <c r="CP177" s="3"/>
      <c r="CQ177" s="3"/>
      <c r="CR177" s="3"/>
      <c r="CS177" s="3"/>
      <c r="CT177" s="3"/>
      <c r="CU177" s="3"/>
      <c r="CV177" s="3"/>
      <c r="CW177" s="3"/>
      <c r="CX177" s="3"/>
      <c r="CY177" s="3"/>
      <c r="CZ177" s="3"/>
      <c r="DA177" s="3"/>
      <c r="DB177" s="3"/>
      <c r="DC177" s="3"/>
      <c r="DD177" s="3"/>
      <c r="DE177" s="3"/>
      <c r="DF177" s="3"/>
      <c r="DG177" s="3"/>
      <c r="DH177" s="3"/>
      <c r="DI177" s="3"/>
      <c r="DJ177" s="3"/>
      <c r="DK177" s="3"/>
      <c r="DL177" s="3"/>
      <c r="DM177" s="3"/>
      <c r="DN177" s="3"/>
      <c r="DO177" s="3"/>
      <c r="DP177" s="3"/>
      <c r="DQ177" s="3"/>
      <c r="DR177" s="3"/>
      <c r="DS177" s="3"/>
      <c r="DT177" s="3"/>
      <c r="DU177" s="3"/>
      <c r="DV177" s="3"/>
      <c r="DW177" s="3"/>
      <c r="DX177" s="3"/>
      <c r="DY177" s="3"/>
      <c r="DZ177" s="3"/>
      <c r="EA177" s="3"/>
      <c r="EB177" s="3"/>
      <c r="EC177" s="3"/>
      <c r="ED177" s="3"/>
      <c r="EE177" s="3"/>
      <c r="EF177" s="3"/>
      <c r="EG177" s="3"/>
      <c r="EH177" s="3"/>
      <c r="EI177" s="3"/>
      <c r="EJ177" s="3"/>
      <c r="EK177" s="3"/>
      <c r="EL177" s="3"/>
      <c r="EM177" s="3"/>
      <c r="EN177" s="3"/>
      <c r="EO177" s="3"/>
      <c r="EP177" s="3"/>
      <c r="EQ177" s="3"/>
      <c r="ER177" s="3"/>
      <c r="ES177" s="3"/>
      <c r="ET177" s="3"/>
      <c r="EU177" s="3"/>
      <c r="EV177" s="3"/>
      <c r="EW177" s="3"/>
      <c r="EX177" s="3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</row>
    <row r="178" spans="1:173" x14ac:dyDescent="0.15">
      <c r="A178" s="74">
        <f t="shared" si="61"/>
        <v>43659</v>
      </c>
      <c r="B178" s="75">
        <f t="shared" ca="1" si="70"/>
        <v>98337.670312999995</v>
      </c>
      <c r="C178" s="78">
        <f t="shared" si="62"/>
        <v>97700</v>
      </c>
      <c r="D178" s="77">
        <f ca="1">IF(A178&lt;$B$1,VLOOKUP(A178,[1]DI!$A$4:$B$15000,2),0)</f>
        <v>0</v>
      </c>
      <c r="E178" s="78">
        <f t="shared" ca="1" si="71"/>
        <v>1</v>
      </c>
      <c r="F178" s="78">
        <f ca="1">(TRUNC(PRODUCT($E$12:$E177),16))</f>
        <v>1.0287140378252899</v>
      </c>
      <c r="G178" s="78">
        <f t="shared" ca="1" si="72"/>
        <v>1.0244179835373599</v>
      </c>
      <c r="H178" s="78">
        <f t="shared" ca="1" si="73"/>
        <v>1.0041936499999999</v>
      </c>
      <c r="I178" s="77">
        <f t="shared" si="63"/>
        <v>3.5000000000000003E-2</v>
      </c>
      <c r="J178" s="79">
        <f t="shared" si="64"/>
        <v>43635</v>
      </c>
      <c r="K178" s="80">
        <f t="shared" si="65"/>
        <v>16</v>
      </c>
      <c r="L178" s="81">
        <f t="shared" si="66"/>
        <v>17</v>
      </c>
      <c r="M178" s="82">
        <f t="shared" si="57"/>
        <v>1.002323426</v>
      </c>
      <c r="N178" s="82">
        <f t="shared" ca="1" si="58"/>
        <v>1.0065268199999999</v>
      </c>
      <c r="O178" s="81">
        <f t="shared" si="74"/>
        <v>0</v>
      </c>
      <c r="P178" s="78">
        <f t="shared" ca="1" si="59"/>
        <v>637.67031299999996</v>
      </c>
      <c r="Q178" s="76">
        <f t="shared" si="67"/>
        <v>0</v>
      </c>
      <c r="R178" s="83" t="str">
        <f t="shared" si="68"/>
        <v>A+J=</v>
      </c>
      <c r="S178" s="79">
        <f t="shared" si="69"/>
        <v>43727</v>
      </c>
      <c r="T178" s="84" t="str">
        <f t="shared" si="60"/>
        <v>-</v>
      </c>
      <c r="U178" s="8"/>
      <c r="V178" s="157">
        <v>47842</v>
      </c>
      <c r="W178" s="158" t="s">
        <v>68</v>
      </c>
      <c r="X178" s="8"/>
      <c r="Y178" s="1"/>
      <c r="Z178" s="8"/>
      <c r="AA178" s="8"/>
      <c r="AB178" s="8"/>
      <c r="AC178" s="8"/>
      <c r="AD178" s="8"/>
      <c r="AE178" s="9"/>
      <c r="AF178" s="8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  <c r="BO178" s="3"/>
      <c r="BP178" s="3"/>
      <c r="BQ178" s="3"/>
      <c r="BR178" s="3"/>
      <c r="BS178" s="3"/>
      <c r="BT178" s="3"/>
      <c r="BU178" s="3"/>
      <c r="BV178" s="3"/>
      <c r="BW178" s="3"/>
      <c r="BX178" s="3"/>
      <c r="BY178" s="3"/>
      <c r="BZ178" s="3"/>
      <c r="CA178" s="3"/>
      <c r="CB178" s="3"/>
      <c r="CC178" s="3"/>
      <c r="CD178" s="3"/>
      <c r="CE178" s="3"/>
      <c r="CF178" s="3"/>
      <c r="CG178" s="3"/>
      <c r="CH178" s="3"/>
      <c r="CI178" s="3"/>
      <c r="CJ178" s="3"/>
      <c r="CK178" s="3"/>
      <c r="CL178" s="3"/>
      <c r="CM178" s="3"/>
      <c r="CN178" s="3"/>
      <c r="CO178" s="3"/>
      <c r="CP178" s="3"/>
      <c r="CQ178" s="3"/>
      <c r="CR178" s="3"/>
      <c r="CS178" s="3"/>
      <c r="CT178" s="3"/>
      <c r="CU178" s="3"/>
      <c r="CV178" s="3"/>
      <c r="CW178" s="3"/>
      <c r="CX178" s="3"/>
      <c r="CY178" s="3"/>
      <c r="CZ178" s="3"/>
      <c r="DA178" s="3"/>
      <c r="DB178" s="3"/>
      <c r="DC178" s="3"/>
      <c r="DD178" s="3"/>
      <c r="DE178" s="3"/>
      <c r="DF178" s="3"/>
      <c r="DG178" s="3"/>
      <c r="DH178" s="3"/>
      <c r="DI178" s="3"/>
      <c r="DJ178" s="3"/>
      <c r="DK178" s="3"/>
      <c r="DL178" s="3"/>
      <c r="DM178" s="3"/>
      <c r="DN178" s="3"/>
      <c r="DO178" s="3"/>
      <c r="DP178" s="3"/>
      <c r="DQ178" s="3"/>
      <c r="DR178" s="3"/>
      <c r="DS178" s="3"/>
      <c r="DT178" s="3"/>
      <c r="DU178" s="3"/>
      <c r="DV178" s="3"/>
      <c r="DW178" s="3"/>
      <c r="DX178" s="3"/>
      <c r="DY178" s="3"/>
      <c r="DZ178" s="3"/>
      <c r="EA178" s="3"/>
      <c r="EB178" s="3"/>
      <c r="EC178" s="3"/>
      <c r="ED178" s="3"/>
      <c r="EE178" s="3"/>
      <c r="EF178" s="3"/>
      <c r="EG178" s="3"/>
      <c r="EH178" s="3"/>
      <c r="EI178" s="3"/>
      <c r="EJ178" s="3"/>
      <c r="EK178" s="3"/>
      <c r="EL178" s="3"/>
      <c r="EM178" s="3"/>
      <c r="EN178" s="3"/>
      <c r="EO178" s="3"/>
      <c r="EP178" s="3"/>
      <c r="EQ178" s="3"/>
      <c r="ER178" s="3"/>
      <c r="ES178" s="3"/>
      <c r="ET178" s="3"/>
      <c r="EU178" s="3"/>
      <c r="EV178" s="3"/>
      <c r="EW178" s="3"/>
      <c r="EX178" s="3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</row>
    <row r="179" spans="1:173" x14ac:dyDescent="0.15">
      <c r="A179" s="74">
        <f t="shared" si="61"/>
        <v>43660</v>
      </c>
      <c r="B179" s="75">
        <f t="shared" ca="1" si="70"/>
        <v>98337.670312999995</v>
      </c>
      <c r="C179" s="78">
        <f t="shared" si="62"/>
        <v>97700</v>
      </c>
      <c r="D179" s="77">
        <f ca="1">IF(A179&lt;$B$1,VLOOKUP(A179,[1]DI!$A$4:$B$15000,2),0)</f>
        <v>0</v>
      </c>
      <c r="E179" s="78">
        <f t="shared" ca="1" si="71"/>
        <v>1</v>
      </c>
      <c r="F179" s="78">
        <f ca="1">(TRUNC(PRODUCT($E$12:$E178),16))</f>
        <v>1.0287140378252899</v>
      </c>
      <c r="G179" s="78">
        <f t="shared" ca="1" si="72"/>
        <v>1.0244179835373599</v>
      </c>
      <c r="H179" s="78">
        <f t="shared" ca="1" si="73"/>
        <v>1.0041936499999999</v>
      </c>
      <c r="I179" s="77">
        <f t="shared" si="63"/>
        <v>3.5000000000000003E-2</v>
      </c>
      <c r="J179" s="79">
        <f t="shared" si="64"/>
        <v>43635</v>
      </c>
      <c r="K179" s="80">
        <f t="shared" si="65"/>
        <v>16</v>
      </c>
      <c r="L179" s="81">
        <f t="shared" si="66"/>
        <v>17</v>
      </c>
      <c r="M179" s="82">
        <f t="shared" si="57"/>
        <v>1.002323426</v>
      </c>
      <c r="N179" s="82">
        <f t="shared" ca="1" si="58"/>
        <v>1.0065268199999999</v>
      </c>
      <c r="O179" s="81">
        <f t="shared" si="74"/>
        <v>0</v>
      </c>
      <c r="P179" s="78">
        <f t="shared" ca="1" si="59"/>
        <v>637.67031299999996</v>
      </c>
      <c r="Q179" s="76">
        <f t="shared" si="67"/>
        <v>0</v>
      </c>
      <c r="R179" s="83" t="str">
        <f t="shared" si="68"/>
        <v>A+J=</v>
      </c>
      <c r="S179" s="79">
        <f t="shared" si="69"/>
        <v>43727</v>
      </c>
      <c r="T179" s="84" t="str">
        <f t="shared" si="60"/>
        <v>-</v>
      </c>
      <c r="U179" s="8"/>
      <c r="V179" s="157">
        <v>47849</v>
      </c>
      <c r="W179" s="158" t="s">
        <v>69</v>
      </c>
      <c r="X179" s="8"/>
      <c r="Y179" s="1"/>
      <c r="Z179" s="8"/>
      <c r="AA179" s="8"/>
      <c r="AB179" s="8"/>
      <c r="AC179" s="8"/>
      <c r="AD179" s="8"/>
      <c r="AE179" s="9"/>
      <c r="AF179" s="8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  <c r="BO179" s="3"/>
      <c r="BP179" s="3"/>
      <c r="BQ179" s="3"/>
      <c r="BR179" s="3"/>
      <c r="BS179" s="3"/>
      <c r="BT179" s="3"/>
      <c r="BU179" s="3"/>
      <c r="BV179" s="3"/>
      <c r="BW179" s="3"/>
      <c r="BX179" s="3"/>
      <c r="BY179" s="3"/>
      <c r="BZ179" s="3"/>
      <c r="CA179" s="3"/>
      <c r="CB179" s="3"/>
      <c r="CC179" s="3"/>
      <c r="CD179" s="3"/>
      <c r="CE179" s="3"/>
      <c r="CF179" s="3"/>
      <c r="CG179" s="3"/>
      <c r="CH179" s="3"/>
      <c r="CI179" s="3"/>
      <c r="CJ179" s="3"/>
      <c r="CK179" s="3"/>
      <c r="CL179" s="3"/>
      <c r="CM179" s="3"/>
      <c r="CN179" s="3"/>
      <c r="CO179" s="3"/>
      <c r="CP179" s="3"/>
      <c r="CQ179" s="3"/>
      <c r="CR179" s="3"/>
      <c r="CS179" s="3"/>
      <c r="CT179" s="3"/>
      <c r="CU179" s="3"/>
      <c r="CV179" s="3"/>
      <c r="CW179" s="3"/>
      <c r="CX179" s="3"/>
      <c r="CY179" s="3"/>
      <c r="CZ179" s="3"/>
      <c r="DA179" s="3"/>
      <c r="DB179" s="3"/>
      <c r="DC179" s="3"/>
      <c r="DD179" s="3"/>
      <c r="DE179" s="3"/>
      <c r="DF179" s="3"/>
      <c r="DG179" s="3"/>
      <c r="DH179" s="3"/>
      <c r="DI179" s="3"/>
      <c r="DJ179" s="3"/>
      <c r="DK179" s="3"/>
      <c r="DL179" s="3"/>
      <c r="DM179" s="3"/>
      <c r="DN179" s="3"/>
      <c r="DO179" s="3"/>
      <c r="DP179" s="3"/>
      <c r="DQ179" s="3"/>
      <c r="DR179" s="3"/>
      <c r="DS179" s="3"/>
      <c r="DT179" s="3"/>
      <c r="DU179" s="3"/>
      <c r="DV179" s="3"/>
      <c r="DW179" s="3"/>
      <c r="DX179" s="3"/>
      <c r="DY179" s="3"/>
      <c r="DZ179" s="3"/>
      <c r="EA179" s="3"/>
      <c r="EB179" s="3"/>
      <c r="EC179" s="3"/>
      <c r="ED179" s="3"/>
      <c r="EE179" s="3"/>
      <c r="EF179" s="3"/>
      <c r="EG179" s="3"/>
      <c r="EH179" s="3"/>
      <c r="EI179" s="3"/>
      <c r="EJ179" s="3"/>
      <c r="EK179" s="3"/>
      <c r="EL179" s="3"/>
      <c r="EM179" s="3"/>
      <c r="EN179" s="3"/>
      <c r="EO179" s="3"/>
      <c r="EP179" s="3"/>
      <c r="EQ179" s="3"/>
      <c r="ER179" s="3"/>
      <c r="ES179" s="3"/>
      <c r="ET179" s="3"/>
      <c r="EU179" s="3"/>
      <c r="EV179" s="3"/>
      <c r="EW179" s="3"/>
      <c r="EX179" s="3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</row>
    <row r="180" spans="1:173" x14ac:dyDescent="0.15">
      <c r="A180" s="74">
        <f t="shared" si="61"/>
        <v>43661</v>
      </c>
      <c r="B180" s="75">
        <f t="shared" ca="1" si="70"/>
        <v>98337.670312999995</v>
      </c>
      <c r="C180" s="78">
        <f t="shared" si="62"/>
        <v>97700</v>
      </c>
      <c r="D180" s="77">
        <f ca="1">IF(A180&lt;$B$1,VLOOKUP(A180,[1]DI!$A$4:$B$15000,2),0)</f>
        <v>6.4000000000000001E-2</v>
      </c>
      <c r="E180" s="78">
        <f t="shared" ca="1" si="71"/>
        <v>1.0002462000000001</v>
      </c>
      <c r="F180" s="78">
        <f ca="1">(TRUNC(PRODUCT($E$12:$E179),16))</f>
        <v>1.0287140378252899</v>
      </c>
      <c r="G180" s="78">
        <f t="shared" ca="1" si="72"/>
        <v>1.0244179835373599</v>
      </c>
      <c r="H180" s="78">
        <f t="shared" ca="1" si="73"/>
        <v>1.0041936499999999</v>
      </c>
      <c r="I180" s="77">
        <f t="shared" si="63"/>
        <v>3.5000000000000003E-2</v>
      </c>
      <c r="J180" s="79">
        <f t="shared" si="64"/>
        <v>43635</v>
      </c>
      <c r="K180" s="80">
        <f t="shared" si="65"/>
        <v>17</v>
      </c>
      <c r="L180" s="81">
        <f t="shared" si="66"/>
        <v>17</v>
      </c>
      <c r="M180" s="82">
        <f t="shared" si="57"/>
        <v>1.002323426</v>
      </c>
      <c r="N180" s="82">
        <f t="shared" ca="1" si="58"/>
        <v>1.0065268199999999</v>
      </c>
      <c r="O180" s="81">
        <f t="shared" si="74"/>
        <v>0</v>
      </c>
      <c r="P180" s="78">
        <f t="shared" ca="1" si="59"/>
        <v>637.67031299999996</v>
      </c>
      <c r="Q180" s="76">
        <f t="shared" si="67"/>
        <v>0</v>
      </c>
      <c r="R180" s="83" t="str">
        <f t="shared" si="68"/>
        <v>A+J=</v>
      </c>
      <c r="S180" s="79">
        <f t="shared" si="69"/>
        <v>43727</v>
      </c>
      <c r="T180" s="84" t="str">
        <f t="shared" si="60"/>
        <v>-</v>
      </c>
      <c r="U180" s="8"/>
      <c r="V180" s="157">
        <v>47903</v>
      </c>
      <c r="W180" s="158" t="s">
        <v>60</v>
      </c>
      <c r="X180" s="8"/>
      <c r="Y180" s="1"/>
      <c r="Z180" s="8"/>
      <c r="AA180" s="8"/>
      <c r="AB180" s="8"/>
      <c r="AC180" s="8"/>
      <c r="AD180" s="8"/>
      <c r="AE180" s="9"/>
      <c r="AF180" s="8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  <c r="BO180" s="3"/>
      <c r="BP180" s="3"/>
      <c r="BQ180" s="3"/>
      <c r="BR180" s="3"/>
      <c r="BS180" s="3"/>
      <c r="BT180" s="3"/>
      <c r="BU180" s="3"/>
      <c r="BV180" s="3"/>
      <c r="BW180" s="3"/>
      <c r="BX180" s="3"/>
      <c r="BY180" s="3"/>
      <c r="BZ180" s="3"/>
      <c r="CA180" s="3"/>
      <c r="CB180" s="3"/>
      <c r="CC180" s="3"/>
      <c r="CD180" s="3"/>
      <c r="CE180" s="3"/>
      <c r="CF180" s="3"/>
      <c r="CG180" s="3"/>
      <c r="CH180" s="3"/>
      <c r="CI180" s="3"/>
      <c r="CJ180" s="3"/>
      <c r="CK180" s="3"/>
      <c r="CL180" s="3"/>
      <c r="CM180" s="3"/>
      <c r="CN180" s="3"/>
      <c r="CO180" s="3"/>
      <c r="CP180" s="3"/>
      <c r="CQ180" s="3"/>
      <c r="CR180" s="3"/>
      <c r="CS180" s="3"/>
      <c r="CT180" s="3"/>
      <c r="CU180" s="3"/>
      <c r="CV180" s="3"/>
      <c r="CW180" s="3"/>
      <c r="CX180" s="3"/>
      <c r="CY180" s="3"/>
      <c r="CZ180" s="3"/>
      <c r="DA180" s="3"/>
      <c r="DB180" s="3"/>
      <c r="DC180" s="3"/>
      <c r="DD180" s="3"/>
      <c r="DE180" s="3"/>
      <c r="DF180" s="3"/>
      <c r="DG180" s="3"/>
      <c r="DH180" s="3"/>
      <c r="DI180" s="3"/>
      <c r="DJ180" s="3"/>
      <c r="DK180" s="3"/>
      <c r="DL180" s="3"/>
      <c r="DM180" s="3"/>
      <c r="DN180" s="3"/>
      <c r="DO180" s="3"/>
      <c r="DP180" s="3"/>
      <c r="DQ180" s="3"/>
      <c r="DR180" s="3"/>
      <c r="DS180" s="3"/>
      <c r="DT180" s="3"/>
      <c r="DU180" s="3"/>
      <c r="DV180" s="3"/>
      <c r="DW180" s="3"/>
      <c r="DX180" s="3"/>
      <c r="DY180" s="3"/>
      <c r="DZ180" s="3"/>
      <c r="EA180" s="3"/>
      <c r="EB180" s="3"/>
      <c r="EC180" s="3"/>
      <c r="ED180" s="3"/>
      <c r="EE180" s="3"/>
      <c r="EF180" s="3"/>
      <c r="EG180" s="3"/>
      <c r="EH180" s="3"/>
      <c r="EI180" s="3"/>
      <c r="EJ180" s="3"/>
      <c r="EK180" s="3"/>
      <c r="EL180" s="3"/>
      <c r="EM180" s="3"/>
      <c r="EN180" s="3"/>
      <c r="EO180" s="3"/>
      <c r="EP180" s="3"/>
      <c r="EQ180" s="3"/>
      <c r="ER180" s="3"/>
      <c r="ES180" s="3"/>
      <c r="ET180" s="3"/>
      <c r="EU180" s="3"/>
      <c r="EV180" s="3"/>
      <c r="EW180" s="3"/>
      <c r="EX180" s="3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</row>
    <row r="181" spans="1:173" x14ac:dyDescent="0.15">
      <c r="A181" s="74">
        <f t="shared" si="61"/>
        <v>43662</v>
      </c>
      <c r="B181" s="75">
        <f t="shared" ca="1" si="70"/>
        <v>98375.310410999999</v>
      </c>
      <c r="C181" s="78">
        <f t="shared" si="62"/>
        <v>97700</v>
      </c>
      <c r="D181" s="77">
        <f ca="1">IF(A181&lt;$B$1,VLOOKUP(A181,[1]DI!$A$4:$B$15000,2),0)</f>
        <v>6.4000000000000001E-2</v>
      </c>
      <c r="E181" s="78">
        <f t="shared" ca="1" si="71"/>
        <v>1.0002462000000001</v>
      </c>
      <c r="F181" s="78">
        <f ca="1">(TRUNC(PRODUCT($E$12:$E180),16))</f>
        <v>1.0289673072214001</v>
      </c>
      <c r="G181" s="78">
        <f t="shared" ca="1" si="72"/>
        <v>1.0244179835373599</v>
      </c>
      <c r="H181" s="78">
        <f t="shared" ca="1" si="73"/>
        <v>1.0044408899999999</v>
      </c>
      <c r="I181" s="77">
        <f t="shared" si="63"/>
        <v>3.5000000000000003E-2</v>
      </c>
      <c r="J181" s="79">
        <f t="shared" si="64"/>
        <v>43635</v>
      </c>
      <c r="K181" s="80">
        <f t="shared" si="65"/>
        <v>18</v>
      </c>
      <c r="L181" s="81">
        <f t="shared" si="66"/>
        <v>18</v>
      </c>
      <c r="M181" s="82">
        <f t="shared" si="57"/>
        <v>1.0024602659999999</v>
      </c>
      <c r="N181" s="82">
        <f t="shared" ca="1" si="58"/>
        <v>1.0069120819999999</v>
      </c>
      <c r="O181" s="81">
        <f t="shared" si="74"/>
        <v>0</v>
      </c>
      <c r="P181" s="78">
        <f t="shared" ca="1" si="59"/>
        <v>675.31041100000004</v>
      </c>
      <c r="Q181" s="76">
        <f t="shared" si="67"/>
        <v>0</v>
      </c>
      <c r="R181" s="83" t="str">
        <f t="shared" si="68"/>
        <v>A+J=</v>
      </c>
      <c r="S181" s="79">
        <f t="shared" si="69"/>
        <v>43727</v>
      </c>
      <c r="T181" s="84" t="str">
        <f t="shared" si="60"/>
        <v>-</v>
      </c>
      <c r="U181" s="8"/>
      <c r="V181" s="157">
        <v>47904</v>
      </c>
      <c r="W181" s="158" t="s">
        <v>60</v>
      </c>
      <c r="X181" s="8"/>
      <c r="Y181" s="1"/>
      <c r="Z181" s="8"/>
      <c r="AA181" s="8"/>
      <c r="AB181" s="8"/>
      <c r="AC181" s="8"/>
      <c r="AD181" s="8"/>
      <c r="AE181" s="9"/>
      <c r="AF181" s="8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  <c r="BO181" s="3"/>
      <c r="BP181" s="3"/>
      <c r="BQ181" s="3"/>
      <c r="BR181" s="3"/>
      <c r="BS181" s="3"/>
      <c r="BT181" s="3"/>
      <c r="BU181" s="3"/>
      <c r="BV181" s="3"/>
      <c r="BW181" s="3"/>
      <c r="BX181" s="3"/>
      <c r="BY181" s="3"/>
      <c r="BZ181" s="3"/>
      <c r="CA181" s="3"/>
      <c r="CB181" s="3"/>
      <c r="CC181" s="3"/>
      <c r="CD181" s="3"/>
      <c r="CE181" s="3"/>
      <c r="CF181" s="3"/>
      <c r="CG181" s="3"/>
      <c r="CH181" s="3"/>
      <c r="CI181" s="3"/>
      <c r="CJ181" s="3"/>
      <c r="CK181" s="3"/>
      <c r="CL181" s="3"/>
      <c r="CM181" s="3"/>
      <c r="CN181" s="3"/>
      <c r="CO181" s="3"/>
      <c r="CP181" s="3"/>
      <c r="CQ181" s="3"/>
      <c r="CR181" s="3"/>
      <c r="CS181" s="3"/>
      <c r="CT181" s="3"/>
      <c r="CU181" s="3"/>
      <c r="CV181" s="3"/>
      <c r="CW181" s="3"/>
      <c r="CX181" s="3"/>
      <c r="CY181" s="3"/>
      <c r="CZ181" s="3"/>
      <c r="DA181" s="3"/>
      <c r="DB181" s="3"/>
      <c r="DC181" s="3"/>
      <c r="DD181" s="3"/>
      <c r="DE181" s="3"/>
      <c r="DF181" s="3"/>
      <c r="DG181" s="3"/>
      <c r="DH181" s="3"/>
      <c r="DI181" s="3"/>
      <c r="DJ181" s="3"/>
      <c r="DK181" s="3"/>
      <c r="DL181" s="3"/>
      <c r="DM181" s="3"/>
      <c r="DN181" s="3"/>
      <c r="DO181" s="3"/>
      <c r="DP181" s="3"/>
      <c r="DQ181" s="3"/>
      <c r="DR181" s="3"/>
      <c r="DS181" s="3"/>
      <c r="DT181" s="3"/>
      <c r="DU181" s="3"/>
      <c r="DV181" s="3"/>
      <c r="DW181" s="3"/>
      <c r="DX181" s="3"/>
      <c r="DY181" s="3"/>
      <c r="DZ181" s="3"/>
      <c r="EA181" s="3"/>
      <c r="EB181" s="3"/>
      <c r="EC181" s="3"/>
      <c r="ED181" s="3"/>
      <c r="EE181" s="3"/>
      <c r="EF181" s="3"/>
      <c r="EG181" s="3"/>
      <c r="EH181" s="3"/>
      <c r="EI181" s="3"/>
      <c r="EJ181" s="3"/>
      <c r="EK181" s="3"/>
      <c r="EL181" s="3"/>
      <c r="EM181" s="3"/>
      <c r="EN181" s="3"/>
      <c r="EO181" s="3"/>
      <c r="EP181" s="3"/>
      <c r="EQ181" s="3"/>
      <c r="ER181" s="3"/>
      <c r="ES181" s="3"/>
      <c r="ET181" s="3"/>
      <c r="EU181" s="3"/>
      <c r="EV181" s="3"/>
      <c r="EW181" s="3"/>
      <c r="EX181" s="3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</row>
    <row r="182" spans="1:173" x14ac:dyDescent="0.15">
      <c r="A182" s="74">
        <f t="shared" si="61"/>
        <v>43663</v>
      </c>
      <c r="B182" s="75">
        <f t="shared" ca="1" si="70"/>
        <v>98412.963892999993</v>
      </c>
      <c r="C182" s="78">
        <f t="shared" si="62"/>
        <v>97700</v>
      </c>
      <c r="D182" s="77">
        <f ca="1">IF(A182&lt;$B$1,VLOOKUP(A182,[1]DI!$A$4:$B$15000,2),0)</f>
        <v>6.4000000000000001E-2</v>
      </c>
      <c r="E182" s="78">
        <f t="shared" ca="1" si="71"/>
        <v>1.0002462000000001</v>
      </c>
      <c r="F182" s="78">
        <f ca="1">(TRUNC(PRODUCT($E$12:$E181),16))</f>
        <v>1.0292206389724401</v>
      </c>
      <c r="G182" s="78">
        <f t="shared" ca="1" si="72"/>
        <v>1.0244179835373599</v>
      </c>
      <c r="H182" s="78">
        <f t="shared" ca="1" si="73"/>
        <v>1.00468818</v>
      </c>
      <c r="I182" s="77">
        <f t="shared" si="63"/>
        <v>3.5000000000000003E-2</v>
      </c>
      <c r="J182" s="79">
        <f t="shared" si="64"/>
        <v>43635</v>
      </c>
      <c r="K182" s="80">
        <f t="shared" si="65"/>
        <v>19</v>
      </c>
      <c r="L182" s="81">
        <f t="shared" si="66"/>
        <v>19</v>
      </c>
      <c r="M182" s="82">
        <f t="shared" si="57"/>
        <v>1.0025971250000001</v>
      </c>
      <c r="N182" s="82">
        <f t="shared" ca="1" si="58"/>
        <v>1.0072974809999999</v>
      </c>
      <c r="O182" s="81">
        <f t="shared" si="74"/>
        <v>0</v>
      </c>
      <c r="P182" s="78">
        <f t="shared" ca="1" si="59"/>
        <v>712.96389299999998</v>
      </c>
      <c r="Q182" s="76">
        <f t="shared" si="67"/>
        <v>0</v>
      </c>
      <c r="R182" s="83" t="str">
        <f t="shared" si="68"/>
        <v>A+J=</v>
      </c>
      <c r="S182" s="79">
        <f t="shared" si="69"/>
        <v>43727</v>
      </c>
      <c r="T182" s="84" t="str">
        <f t="shared" si="60"/>
        <v>-</v>
      </c>
      <c r="U182" s="8"/>
      <c r="V182" s="157">
        <v>47949</v>
      </c>
      <c r="W182" s="158" t="s">
        <v>70</v>
      </c>
      <c r="X182" s="8"/>
      <c r="Y182" s="1"/>
      <c r="Z182" s="8"/>
      <c r="AA182" s="8"/>
      <c r="AB182" s="8"/>
      <c r="AC182" s="8"/>
      <c r="AD182" s="8"/>
      <c r="AE182" s="9"/>
      <c r="AF182" s="8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  <c r="BQ182" s="3"/>
      <c r="BR182" s="3"/>
      <c r="BS182" s="3"/>
      <c r="BT182" s="3"/>
      <c r="BU182" s="3"/>
      <c r="BV182" s="3"/>
      <c r="BW182" s="3"/>
      <c r="BX182" s="3"/>
      <c r="BY182" s="3"/>
      <c r="BZ182" s="3"/>
      <c r="CA182" s="3"/>
      <c r="CB182" s="3"/>
      <c r="CC182" s="3"/>
      <c r="CD182" s="3"/>
      <c r="CE182" s="3"/>
      <c r="CF182" s="3"/>
      <c r="CG182" s="3"/>
      <c r="CH182" s="3"/>
      <c r="CI182" s="3"/>
      <c r="CJ182" s="3"/>
      <c r="CK182" s="3"/>
      <c r="CL182" s="3"/>
      <c r="CM182" s="3"/>
      <c r="CN182" s="3"/>
      <c r="CO182" s="3"/>
      <c r="CP182" s="3"/>
      <c r="CQ182" s="3"/>
      <c r="CR182" s="3"/>
      <c r="CS182" s="3"/>
      <c r="CT182" s="3"/>
      <c r="CU182" s="3"/>
      <c r="CV182" s="3"/>
      <c r="CW182" s="3"/>
      <c r="CX182" s="3"/>
      <c r="CY182" s="3"/>
      <c r="CZ182" s="3"/>
      <c r="DA182" s="3"/>
      <c r="DB182" s="3"/>
      <c r="DC182" s="3"/>
      <c r="DD182" s="3"/>
      <c r="DE182" s="3"/>
      <c r="DF182" s="3"/>
      <c r="DG182" s="3"/>
      <c r="DH182" s="3"/>
      <c r="DI182" s="3"/>
      <c r="DJ182" s="3"/>
      <c r="DK182" s="3"/>
      <c r="DL182" s="3"/>
      <c r="DM182" s="3"/>
      <c r="DN182" s="3"/>
      <c r="DO182" s="3"/>
      <c r="DP182" s="3"/>
      <c r="DQ182" s="3"/>
      <c r="DR182" s="3"/>
      <c r="DS182" s="3"/>
      <c r="DT182" s="3"/>
      <c r="DU182" s="3"/>
      <c r="DV182" s="3"/>
      <c r="DW182" s="3"/>
      <c r="DX182" s="3"/>
      <c r="DY182" s="3"/>
      <c r="DZ182" s="3"/>
      <c r="EA182" s="3"/>
      <c r="EB182" s="3"/>
      <c r="EC182" s="3"/>
      <c r="ED182" s="3"/>
      <c r="EE182" s="3"/>
      <c r="EF182" s="3"/>
      <c r="EG182" s="3"/>
      <c r="EH182" s="3"/>
      <c r="EI182" s="3"/>
      <c r="EJ182" s="3"/>
      <c r="EK182" s="3"/>
      <c r="EL182" s="3"/>
      <c r="EM182" s="3"/>
      <c r="EN182" s="3"/>
      <c r="EO182" s="3"/>
      <c r="EP182" s="3"/>
      <c r="EQ182" s="3"/>
      <c r="ER182" s="3"/>
      <c r="ES182" s="3"/>
      <c r="ET182" s="3"/>
      <c r="EU182" s="3"/>
      <c r="EV182" s="3"/>
      <c r="EW182" s="3"/>
      <c r="EX182" s="3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</row>
    <row r="183" spans="1:173" x14ac:dyDescent="0.15">
      <c r="A183" s="74">
        <f t="shared" si="61"/>
        <v>43664</v>
      </c>
      <c r="B183" s="75">
        <f t="shared" ca="1" si="70"/>
        <v>98450.631737000003</v>
      </c>
      <c r="C183" s="78">
        <f t="shared" si="62"/>
        <v>97700</v>
      </c>
      <c r="D183" s="77">
        <f ca="1">IF(A183&lt;$B$1,VLOOKUP(A183,[1]DI!$A$4:$B$15000,2),0)</f>
        <v>6.4000000000000001E-2</v>
      </c>
      <c r="E183" s="78">
        <f t="shared" ca="1" si="71"/>
        <v>1.0002462000000001</v>
      </c>
      <c r="F183" s="78">
        <f ca="1">(TRUNC(PRODUCT($E$12:$E182),16))</f>
        <v>1.02947403309375</v>
      </c>
      <c r="G183" s="78">
        <f t="shared" ca="1" si="72"/>
        <v>1.0244179835373599</v>
      </c>
      <c r="H183" s="78">
        <f t="shared" ca="1" si="73"/>
        <v>1.00493553</v>
      </c>
      <c r="I183" s="77">
        <f t="shared" si="63"/>
        <v>3.5000000000000003E-2</v>
      </c>
      <c r="J183" s="79">
        <f t="shared" si="64"/>
        <v>43635</v>
      </c>
      <c r="K183" s="80">
        <f t="shared" si="65"/>
        <v>20</v>
      </c>
      <c r="L183" s="81">
        <f t="shared" si="66"/>
        <v>20</v>
      </c>
      <c r="M183" s="82">
        <f t="shared" si="57"/>
        <v>1.002734003</v>
      </c>
      <c r="N183" s="82">
        <f t="shared" ca="1" si="58"/>
        <v>1.0076830269999999</v>
      </c>
      <c r="O183" s="81">
        <f t="shared" si="74"/>
        <v>0</v>
      </c>
      <c r="P183" s="78">
        <f t="shared" ca="1" si="59"/>
        <v>750.63173700000004</v>
      </c>
      <c r="Q183" s="76">
        <f t="shared" si="67"/>
        <v>0</v>
      </c>
      <c r="R183" s="83" t="str">
        <f t="shared" si="68"/>
        <v>A+J=</v>
      </c>
      <c r="S183" s="79">
        <f t="shared" si="69"/>
        <v>43727</v>
      </c>
      <c r="T183" s="84" t="str">
        <f t="shared" si="60"/>
        <v>-</v>
      </c>
      <c r="U183" s="8"/>
      <c r="V183" s="157">
        <v>47959</v>
      </c>
      <c r="W183" s="158" t="s">
        <v>61</v>
      </c>
      <c r="X183" s="8"/>
      <c r="Y183" s="1"/>
      <c r="Z183" s="8"/>
      <c r="AA183" s="8"/>
      <c r="AB183" s="8"/>
      <c r="AC183" s="8"/>
      <c r="AD183" s="8"/>
      <c r="AE183" s="9"/>
      <c r="AF183" s="8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  <c r="BO183" s="3"/>
      <c r="BP183" s="3"/>
      <c r="BQ183" s="3"/>
      <c r="BR183" s="3"/>
      <c r="BS183" s="3"/>
      <c r="BT183" s="3"/>
      <c r="BU183" s="3"/>
      <c r="BV183" s="3"/>
      <c r="BW183" s="3"/>
      <c r="BX183" s="3"/>
      <c r="BY183" s="3"/>
      <c r="BZ183" s="3"/>
      <c r="CA183" s="3"/>
      <c r="CB183" s="3"/>
      <c r="CC183" s="3"/>
      <c r="CD183" s="3"/>
      <c r="CE183" s="3"/>
      <c r="CF183" s="3"/>
      <c r="CG183" s="3"/>
      <c r="CH183" s="3"/>
      <c r="CI183" s="3"/>
      <c r="CJ183" s="3"/>
      <c r="CK183" s="3"/>
      <c r="CL183" s="3"/>
      <c r="CM183" s="3"/>
      <c r="CN183" s="3"/>
      <c r="CO183" s="3"/>
      <c r="CP183" s="3"/>
      <c r="CQ183" s="3"/>
      <c r="CR183" s="3"/>
      <c r="CS183" s="3"/>
      <c r="CT183" s="3"/>
      <c r="CU183" s="3"/>
      <c r="CV183" s="3"/>
      <c r="CW183" s="3"/>
      <c r="CX183" s="3"/>
      <c r="CY183" s="3"/>
      <c r="CZ183" s="3"/>
      <c r="DA183" s="3"/>
      <c r="DB183" s="3"/>
      <c r="DC183" s="3"/>
      <c r="DD183" s="3"/>
      <c r="DE183" s="3"/>
      <c r="DF183" s="3"/>
      <c r="DG183" s="3"/>
      <c r="DH183" s="3"/>
      <c r="DI183" s="3"/>
      <c r="DJ183" s="3"/>
      <c r="DK183" s="3"/>
      <c r="DL183" s="3"/>
      <c r="DM183" s="3"/>
      <c r="DN183" s="3"/>
      <c r="DO183" s="3"/>
      <c r="DP183" s="3"/>
      <c r="DQ183" s="3"/>
      <c r="DR183" s="3"/>
      <c r="DS183" s="3"/>
      <c r="DT183" s="3"/>
      <c r="DU183" s="3"/>
      <c r="DV183" s="3"/>
      <c r="DW183" s="3"/>
      <c r="DX183" s="3"/>
      <c r="DY183" s="3"/>
      <c r="DZ183" s="3"/>
      <c r="EA183" s="3"/>
      <c r="EB183" s="3"/>
      <c r="EC183" s="3"/>
      <c r="ED183" s="3"/>
      <c r="EE183" s="3"/>
      <c r="EF183" s="3"/>
      <c r="EG183" s="3"/>
      <c r="EH183" s="3"/>
      <c r="EI183" s="3"/>
      <c r="EJ183" s="3"/>
      <c r="EK183" s="3"/>
      <c r="EL183" s="3"/>
      <c r="EM183" s="3"/>
      <c r="EN183" s="3"/>
      <c r="EO183" s="3"/>
      <c r="EP183" s="3"/>
      <c r="EQ183" s="3"/>
      <c r="ER183" s="3"/>
      <c r="ES183" s="3"/>
      <c r="ET183" s="3"/>
      <c r="EU183" s="3"/>
      <c r="EV183" s="3"/>
      <c r="EW183" s="3"/>
      <c r="EX183" s="3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</row>
    <row r="184" spans="1:173" x14ac:dyDescent="0.15">
      <c r="A184" s="74">
        <f t="shared" si="61"/>
        <v>43665</v>
      </c>
      <c r="B184" s="75">
        <f t="shared" ca="1" si="70"/>
        <v>98488.314822999993</v>
      </c>
      <c r="C184" s="78">
        <f t="shared" si="62"/>
        <v>97700</v>
      </c>
      <c r="D184" s="77">
        <f ca="1">IF(A184&lt;$B$1,VLOOKUP(A184,[1]DI!$A$4:$B$15000,2),0)</f>
        <v>6.4000000000000001E-2</v>
      </c>
      <c r="E184" s="78">
        <f t="shared" ca="1" si="71"/>
        <v>1.0002462000000001</v>
      </c>
      <c r="F184" s="78">
        <f ca="1">(TRUNC(PRODUCT($E$12:$E183),16))</f>
        <v>1.0297274896007</v>
      </c>
      <c r="G184" s="78">
        <f t="shared" ca="1" si="72"/>
        <v>1.0244179835373599</v>
      </c>
      <c r="H184" s="78">
        <f t="shared" ca="1" si="73"/>
        <v>1.00518295</v>
      </c>
      <c r="I184" s="77">
        <f t="shared" si="63"/>
        <v>3.5000000000000003E-2</v>
      </c>
      <c r="J184" s="79">
        <f t="shared" si="64"/>
        <v>43635</v>
      </c>
      <c r="K184" s="80">
        <f t="shared" si="65"/>
        <v>21</v>
      </c>
      <c r="L184" s="81">
        <f t="shared" si="66"/>
        <v>21</v>
      </c>
      <c r="M184" s="82">
        <f t="shared" si="57"/>
        <v>1.0028708989999999</v>
      </c>
      <c r="N184" s="82">
        <f t="shared" ca="1" si="58"/>
        <v>1.0080687290000001</v>
      </c>
      <c r="O184" s="81">
        <f t="shared" si="74"/>
        <v>0</v>
      </c>
      <c r="P184" s="78">
        <f t="shared" ca="1" si="59"/>
        <v>788.31482300000005</v>
      </c>
      <c r="Q184" s="76">
        <f t="shared" si="67"/>
        <v>0</v>
      </c>
      <c r="R184" s="83" t="str">
        <f t="shared" si="68"/>
        <v>A+J=</v>
      </c>
      <c r="S184" s="79">
        <f t="shared" si="69"/>
        <v>43727</v>
      </c>
      <c r="T184" s="84" t="str">
        <f t="shared" si="60"/>
        <v>-</v>
      </c>
      <c r="U184" s="8"/>
      <c r="V184" s="157">
        <v>47969</v>
      </c>
      <c r="W184" s="158" t="s">
        <v>72</v>
      </c>
      <c r="X184" s="8"/>
      <c r="Y184" s="1"/>
      <c r="Z184" s="8"/>
      <c r="AA184" s="8"/>
      <c r="AB184" s="8"/>
      <c r="AC184" s="8"/>
      <c r="AD184" s="8"/>
      <c r="AE184" s="9"/>
      <c r="AF184" s="8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  <c r="BO184" s="3"/>
      <c r="BP184" s="3"/>
      <c r="BQ184" s="3"/>
      <c r="BR184" s="3"/>
      <c r="BS184" s="3"/>
      <c r="BT184" s="3"/>
      <c r="BU184" s="3"/>
      <c r="BV184" s="3"/>
      <c r="BW184" s="3"/>
      <c r="BX184" s="3"/>
      <c r="BY184" s="3"/>
      <c r="BZ184" s="3"/>
      <c r="CA184" s="3"/>
      <c r="CB184" s="3"/>
      <c r="CC184" s="3"/>
      <c r="CD184" s="3"/>
      <c r="CE184" s="3"/>
      <c r="CF184" s="3"/>
      <c r="CG184" s="3"/>
      <c r="CH184" s="3"/>
      <c r="CI184" s="3"/>
      <c r="CJ184" s="3"/>
      <c r="CK184" s="3"/>
      <c r="CL184" s="3"/>
      <c r="CM184" s="3"/>
      <c r="CN184" s="3"/>
      <c r="CO184" s="3"/>
      <c r="CP184" s="3"/>
      <c r="CQ184" s="3"/>
      <c r="CR184" s="3"/>
      <c r="CS184" s="3"/>
      <c r="CT184" s="3"/>
      <c r="CU184" s="3"/>
      <c r="CV184" s="3"/>
      <c r="CW184" s="3"/>
      <c r="CX184" s="3"/>
      <c r="CY184" s="3"/>
      <c r="CZ184" s="3"/>
      <c r="DA184" s="3"/>
      <c r="DB184" s="3"/>
      <c r="DC184" s="3"/>
      <c r="DD184" s="3"/>
      <c r="DE184" s="3"/>
      <c r="DF184" s="3"/>
      <c r="DG184" s="3"/>
      <c r="DH184" s="3"/>
      <c r="DI184" s="3"/>
      <c r="DJ184" s="3"/>
      <c r="DK184" s="3"/>
      <c r="DL184" s="3"/>
      <c r="DM184" s="3"/>
      <c r="DN184" s="3"/>
      <c r="DO184" s="3"/>
      <c r="DP184" s="3"/>
      <c r="DQ184" s="3"/>
      <c r="DR184" s="3"/>
      <c r="DS184" s="3"/>
      <c r="DT184" s="3"/>
      <c r="DU184" s="3"/>
      <c r="DV184" s="3"/>
      <c r="DW184" s="3"/>
      <c r="DX184" s="3"/>
      <c r="DY184" s="3"/>
      <c r="DZ184" s="3"/>
      <c r="EA184" s="3"/>
      <c r="EB184" s="3"/>
      <c r="EC184" s="3"/>
      <c r="ED184" s="3"/>
      <c r="EE184" s="3"/>
      <c r="EF184" s="3"/>
      <c r="EG184" s="3"/>
      <c r="EH184" s="3"/>
      <c r="EI184" s="3"/>
      <c r="EJ184" s="3"/>
      <c r="EK184" s="3"/>
      <c r="EL184" s="3"/>
      <c r="EM184" s="3"/>
      <c r="EN184" s="3"/>
      <c r="EO184" s="3"/>
      <c r="EP184" s="3"/>
      <c r="EQ184" s="3"/>
      <c r="ER184" s="3"/>
      <c r="ES184" s="3"/>
      <c r="ET184" s="3"/>
      <c r="EU184" s="3"/>
      <c r="EV184" s="3"/>
      <c r="EW184" s="3"/>
      <c r="EX184" s="3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</row>
    <row r="185" spans="1:173" x14ac:dyDescent="0.15">
      <c r="A185" s="74">
        <f t="shared" si="61"/>
        <v>43666</v>
      </c>
      <c r="B185" s="75">
        <f t="shared" ca="1" si="70"/>
        <v>98526.011293000003</v>
      </c>
      <c r="C185" s="78">
        <f t="shared" si="62"/>
        <v>97700</v>
      </c>
      <c r="D185" s="77">
        <f ca="1">IF(A185&lt;$B$1,VLOOKUP(A185,[1]DI!$A$4:$B$15000,2),0)</f>
        <v>0</v>
      </c>
      <c r="E185" s="78">
        <f t="shared" ca="1" si="71"/>
        <v>1</v>
      </c>
      <c r="F185" s="78">
        <f ca="1">(TRUNC(PRODUCT($E$12:$E184),16))</f>
        <v>1.0299810085086401</v>
      </c>
      <c r="G185" s="78">
        <f t="shared" ca="1" si="72"/>
        <v>1.0244179835373599</v>
      </c>
      <c r="H185" s="78">
        <f t="shared" ca="1" si="73"/>
        <v>1.0054304199999999</v>
      </c>
      <c r="I185" s="77">
        <f t="shared" si="63"/>
        <v>3.5000000000000003E-2</v>
      </c>
      <c r="J185" s="79">
        <f t="shared" si="64"/>
        <v>43635</v>
      </c>
      <c r="K185" s="80">
        <f t="shared" si="65"/>
        <v>21</v>
      </c>
      <c r="L185" s="81">
        <f t="shared" si="66"/>
        <v>22</v>
      </c>
      <c r="M185" s="82">
        <f t="shared" si="57"/>
        <v>1.0030078140000001</v>
      </c>
      <c r="N185" s="82">
        <f t="shared" ca="1" si="58"/>
        <v>1.0084545680000001</v>
      </c>
      <c r="O185" s="81">
        <f t="shared" si="74"/>
        <v>0</v>
      </c>
      <c r="P185" s="78">
        <f t="shared" ca="1" si="59"/>
        <v>826.01129300000002</v>
      </c>
      <c r="Q185" s="76">
        <f t="shared" si="67"/>
        <v>0</v>
      </c>
      <c r="R185" s="83" t="str">
        <f t="shared" si="68"/>
        <v>A+J=</v>
      </c>
      <c r="S185" s="79">
        <f t="shared" si="69"/>
        <v>43727</v>
      </c>
      <c r="T185" s="84" t="str">
        <f t="shared" si="60"/>
        <v>-</v>
      </c>
      <c r="U185" s="8"/>
      <c r="V185" s="157">
        <v>48011</v>
      </c>
      <c r="W185" s="158" t="s">
        <v>71</v>
      </c>
      <c r="X185" s="8"/>
      <c r="Y185" s="1"/>
      <c r="Z185" s="8"/>
      <c r="AA185" s="8"/>
      <c r="AB185" s="8"/>
      <c r="AC185" s="8"/>
      <c r="AD185" s="8"/>
      <c r="AE185" s="9"/>
      <c r="AF185" s="8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  <c r="BO185" s="3"/>
      <c r="BP185" s="3"/>
      <c r="BQ185" s="3"/>
      <c r="BR185" s="3"/>
      <c r="BS185" s="3"/>
      <c r="BT185" s="3"/>
      <c r="BU185" s="3"/>
      <c r="BV185" s="3"/>
      <c r="BW185" s="3"/>
      <c r="BX185" s="3"/>
      <c r="BY185" s="3"/>
      <c r="BZ185" s="3"/>
      <c r="CA185" s="3"/>
      <c r="CB185" s="3"/>
      <c r="CC185" s="3"/>
      <c r="CD185" s="3"/>
      <c r="CE185" s="3"/>
      <c r="CF185" s="3"/>
      <c r="CG185" s="3"/>
      <c r="CH185" s="3"/>
      <c r="CI185" s="3"/>
      <c r="CJ185" s="3"/>
      <c r="CK185" s="3"/>
      <c r="CL185" s="3"/>
      <c r="CM185" s="3"/>
      <c r="CN185" s="3"/>
      <c r="CO185" s="3"/>
      <c r="CP185" s="3"/>
      <c r="CQ185" s="3"/>
      <c r="CR185" s="3"/>
      <c r="CS185" s="3"/>
      <c r="CT185" s="3"/>
      <c r="CU185" s="3"/>
      <c r="CV185" s="3"/>
      <c r="CW185" s="3"/>
      <c r="CX185" s="3"/>
      <c r="CY185" s="3"/>
      <c r="CZ185" s="3"/>
      <c r="DA185" s="3"/>
      <c r="DB185" s="3"/>
      <c r="DC185" s="3"/>
      <c r="DD185" s="3"/>
      <c r="DE185" s="3"/>
      <c r="DF185" s="3"/>
      <c r="DG185" s="3"/>
      <c r="DH185" s="3"/>
      <c r="DI185" s="3"/>
      <c r="DJ185" s="3"/>
      <c r="DK185" s="3"/>
      <c r="DL185" s="3"/>
      <c r="DM185" s="3"/>
      <c r="DN185" s="3"/>
      <c r="DO185" s="3"/>
      <c r="DP185" s="3"/>
      <c r="DQ185" s="3"/>
      <c r="DR185" s="3"/>
      <c r="DS185" s="3"/>
      <c r="DT185" s="3"/>
      <c r="DU185" s="3"/>
      <c r="DV185" s="3"/>
      <c r="DW185" s="3"/>
      <c r="DX185" s="3"/>
      <c r="DY185" s="3"/>
      <c r="DZ185" s="3"/>
      <c r="EA185" s="3"/>
      <c r="EB185" s="3"/>
      <c r="EC185" s="3"/>
      <c r="ED185" s="3"/>
      <c r="EE185" s="3"/>
      <c r="EF185" s="3"/>
      <c r="EG185" s="3"/>
      <c r="EH185" s="3"/>
      <c r="EI185" s="3"/>
      <c r="EJ185" s="3"/>
      <c r="EK185" s="3"/>
      <c r="EL185" s="3"/>
      <c r="EM185" s="3"/>
      <c r="EN185" s="3"/>
      <c r="EO185" s="3"/>
      <c r="EP185" s="3"/>
      <c r="EQ185" s="3"/>
      <c r="ER185" s="3"/>
      <c r="ES185" s="3"/>
      <c r="ET185" s="3"/>
      <c r="EU185" s="3"/>
      <c r="EV185" s="3"/>
      <c r="EW185" s="3"/>
      <c r="EX185" s="3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</row>
    <row r="186" spans="1:173" x14ac:dyDescent="0.15">
      <c r="A186" s="74">
        <f t="shared" si="61"/>
        <v>43667</v>
      </c>
      <c r="B186" s="75">
        <f t="shared" ca="1" si="70"/>
        <v>98526.011293000003</v>
      </c>
      <c r="C186" s="78">
        <f t="shared" si="62"/>
        <v>97700</v>
      </c>
      <c r="D186" s="77">
        <f ca="1">IF(A186&lt;$B$1,VLOOKUP(A186,[1]DI!$A$4:$B$15000,2),0)</f>
        <v>0</v>
      </c>
      <c r="E186" s="78">
        <f t="shared" ca="1" si="71"/>
        <v>1</v>
      </c>
      <c r="F186" s="78">
        <f ca="1">(TRUNC(PRODUCT($E$12:$E185),16))</f>
        <v>1.0299810085086401</v>
      </c>
      <c r="G186" s="78">
        <f t="shared" ca="1" si="72"/>
        <v>1.0244179835373599</v>
      </c>
      <c r="H186" s="78">
        <f t="shared" ca="1" si="73"/>
        <v>1.0054304199999999</v>
      </c>
      <c r="I186" s="77">
        <f t="shared" si="63"/>
        <v>3.5000000000000003E-2</v>
      </c>
      <c r="J186" s="79">
        <f t="shared" si="64"/>
        <v>43635</v>
      </c>
      <c r="K186" s="80">
        <f t="shared" si="65"/>
        <v>21</v>
      </c>
      <c r="L186" s="81">
        <f t="shared" si="66"/>
        <v>22</v>
      </c>
      <c r="M186" s="82">
        <f t="shared" si="57"/>
        <v>1.0030078140000001</v>
      </c>
      <c r="N186" s="82">
        <f t="shared" ca="1" si="58"/>
        <v>1.0084545680000001</v>
      </c>
      <c r="O186" s="81">
        <f t="shared" si="74"/>
        <v>0</v>
      </c>
      <c r="P186" s="78">
        <f t="shared" ca="1" si="59"/>
        <v>826.01129300000002</v>
      </c>
      <c r="Q186" s="76">
        <f t="shared" si="67"/>
        <v>0</v>
      </c>
      <c r="R186" s="83" t="str">
        <f t="shared" si="68"/>
        <v>A+J=</v>
      </c>
      <c r="S186" s="79">
        <f t="shared" si="69"/>
        <v>43727</v>
      </c>
      <c r="T186" s="84" t="str">
        <f t="shared" si="60"/>
        <v>-</v>
      </c>
      <c r="U186" s="8"/>
      <c r="V186" s="157">
        <v>48207</v>
      </c>
      <c r="W186" s="158" t="s">
        <v>68</v>
      </c>
      <c r="X186" s="8"/>
      <c r="Y186" s="1"/>
      <c r="Z186" s="8"/>
      <c r="AA186" s="8"/>
      <c r="AB186" s="8"/>
      <c r="AC186" s="8"/>
      <c r="AD186" s="8"/>
      <c r="AE186" s="9"/>
      <c r="AF186" s="8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  <c r="BO186" s="3"/>
      <c r="BP186" s="3"/>
      <c r="BQ186" s="3"/>
      <c r="BR186" s="3"/>
      <c r="BS186" s="3"/>
      <c r="BT186" s="3"/>
      <c r="BU186" s="3"/>
      <c r="BV186" s="3"/>
      <c r="BW186" s="3"/>
      <c r="BX186" s="3"/>
      <c r="BY186" s="3"/>
      <c r="BZ186" s="3"/>
      <c r="CA186" s="3"/>
      <c r="CB186" s="3"/>
      <c r="CC186" s="3"/>
      <c r="CD186" s="3"/>
      <c r="CE186" s="3"/>
      <c r="CF186" s="3"/>
      <c r="CG186" s="3"/>
      <c r="CH186" s="3"/>
      <c r="CI186" s="3"/>
      <c r="CJ186" s="3"/>
      <c r="CK186" s="3"/>
      <c r="CL186" s="3"/>
      <c r="CM186" s="3"/>
      <c r="CN186" s="3"/>
      <c r="CO186" s="3"/>
      <c r="CP186" s="3"/>
      <c r="CQ186" s="3"/>
      <c r="CR186" s="3"/>
      <c r="CS186" s="3"/>
      <c r="CT186" s="3"/>
      <c r="CU186" s="3"/>
      <c r="CV186" s="3"/>
      <c r="CW186" s="3"/>
      <c r="CX186" s="3"/>
      <c r="CY186" s="3"/>
      <c r="CZ186" s="3"/>
      <c r="DA186" s="3"/>
      <c r="DB186" s="3"/>
      <c r="DC186" s="3"/>
      <c r="DD186" s="3"/>
      <c r="DE186" s="3"/>
      <c r="DF186" s="3"/>
      <c r="DG186" s="3"/>
      <c r="DH186" s="3"/>
      <c r="DI186" s="3"/>
      <c r="DJ186" s="3"/>
      <c r="DK186" s="3"/>
      <c r="DL186" s="3"/>
      <c r="DM186" s="3"/>
      <c r="DN186" s="3"/>
      <c r="DO186" s="3"/>
      <c r="DP186" s="3"/>
      <c r="DQ186" s="3"/>
      <c r="DR186" s="3"/>
      <c r="DS186" s="3"/>
      <c r="DT186" s="3"/>
      <c r="DU186" s="3"/>
      <c r="DV186" s="3"/>
      <c r="DW186" s="3"/>
      <c r="DX186" s="3"/>
      <c r="DY186" s="3"/>
      <c r="DZ186" s="3"/>
      <c r="EA186" s="3"/>
      <c r="EB186" s="3"/>
      <c r="EC186" s="3"/>
      <c r="ED186" s="3"/>
      <c r="EE186" s="3"/>
      <c r="EF186" s="3"/>
      <c r="EG186" s="3"/>
      <c r="EH186" s="3"/>
      <c r="EI186" s="3"/>
      <c r="EJ186" s="3"/>
      <c r="EK186" s="3"/>
      <c r="EL186" s="3"/>
      <c r="EM186" s="3"/>
      <c r="EN186" s="3"/>
      <c r="EO186" s="3"/>
      <c r="EP186" s="3"/>
      <c r="EQ186" s="3"/>
      <c r="ER186" s="3"/>
      <c r="ES186" s="3"/>
      <c r="ET186" s="3"/>
      <c r="EU186" s="3"/>
      <c r="EV186" s="3"/>
      <c r="EW186" s="3"/>
      <c r="EX186" s="3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</row>
    <row r="187" spans="1:173" x14ac:dyDescent="0.15">
      <c r="A187" s="74">
        <f t="shared" si="61"/>
        <v>43668</v>
      </c>
      <c r="B187" s="75">
        <f t="shared" ca="1" si="70"/>
        <v>98526.011293000003</v>
      </c>
      <c r="C187" s="78">
        <f t="shared" si="62"/>
        <v>97700</v>
      </c>
      <c r="D187" s="77">
        <f ca="1">IF(A187&lt;$B$1,VLOOKUP(A187,[1]DI!$A$4:$B$15000,2),0)</f>
        <v>6.4000000000000001E-2</v>
      </c>
      <c r="E187" s="78">
        <f t="shared" ca="1" si="71"/>
        <v>1.0002462000000001</v>
      </c>
      <c r="F187" s="78">
        <f ca="1">(TRUNC(PRODUCT($E$12:$E186),16))</f>
        <v>1.0299810085086401</v>
      </c>
      <c r="G187" s="78">
        <f t="shared" ca="1" si="72"/>
        <v>1.0244179835373599</v>
      </c>
      <c r="H187" s="78">
        <f t="shared" ca="1" si="73"/>
        <v>1.0054304199999999</v>
      </c>
      <c r="I187" s="77">
        <f t="shared" si="63"/>
        <v>3.5000000000000003E-2</v>
      </c>
      <c r="J187" s="79">
        <f t="shared" si="64"/>
        <v>43635</v>
      </c>
      <c r="K187" s="80">
        <f t="shared" si="65"/>
        <v>22</v>
      </c>
      <c r="L187" s="81">
        <f t="shared" si="66"/>
        <v>22</v>
      </c>
      <c r="M187" s="82">
        <f t="shared" si="57"/>
        <v>1.0030078140000001</v>
      </c>
      <c r="N187" s="82">
        <f t="shared" ca="1" si="58"/>
        <v>1.0084545680000001</v>
      </c>
      <c r="O187" s="81">
        <f t="shared" si="74"/>
        <v>0</v>
      </c>
      <c r="P187" s="78">
        <f t="shared" ca="1" si="59"/>
        <v>826.01129300000002</v>
      </c>
      <c r="Q187" s="76">
        <f t="shared" si="67"/>
        <v>0</v>
      </c>
      <c r="R187" s="83" t="str">
        <f t="shared" si="68"/>
        <v>A+J=</v>
      </c>
      <c r="S187" s="79">
        <f t="shared" si="69"/>
        <v>43727</v>
      </c>
      <c r="T187" s="84" t="str">
        <f t="shared" si="60"/>
        <v>-</v>
      </c>
      <c r="U187" s="8"/>
      <c r="V187" s="157">
        <v>48214</v>
      </c>
      <c r="W187" s="158" t="s">
        <v>69</v>
      </c>
      <c r="X187" s="8"/>
      <c r="Y187" s="1"/>
      <c r="Z187" s="8"/>
      <c r="AA187" s="8"/>
      <c r="AB187" s="8"/>
      <c r="AC187" s="8"/>
      <c r="AD187" s="8"/>
      <c r="AE187" s="9"/>
      <c r="AF187" s="8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  <c r="BO187" s="3"/>
      <c r="BP187" s="3"/>
      <c r="BQ187" s="3"/>
      <c r="BR187" s="3"/>
      <c r="BS187" s="3"/>
      <c r="BT187" s="3"/>
      <c r="BU187" s="3"/>
      <c r="BV187" s="3"/>
      <c r="BW187" s="3"/>
      <c r="BX187" s="3"/>
      <c r="BY187" s="3"/>
      <c r="BZ187" s="3"/>
      <c r="CA187" s="3"/>
      <c r="CB187" s="3"/>
      <c r="CC187" s="3"/>
      <c r="CD187" s="3"/>
      <c r="CE187" s="3"/>
      <c r="CF187" s="3"/>
      <c r="CG187" s="3"/>
      <c r="CH187" s="3"/>
      <c r="CI187" s="3"/>
      <c r="CJ187" s="3"/>
      <c r="CK187" s="3"/>
      <c r="CL187" s="3"/>
      <c r="CM187" s="3"/>
      <c r="CN187" s="3"/>
      <c r="CO187" s="3"/>
      <c r="CP187" s="3"/>
      <c r="CQ187" s="3"/>
      <c r="CR187" s="3"/>
      <c r="CS187" s="3"/>
      <c r="CT187" s="3"/>
      <c r="CU187" s="3"/>
      <c r="CV187" s="3"/>
      <c r="CW187" s="3"/>
      <c r="CX187" s="3"/>
      <c r="CY187" s="3"/>
      <c r="CZ187" s="3"/>
      <c r="DA187" s="3"/>
      <c r="DB187" s="3"/>
      <c r="DC187" s="3"/>
      <c r="DD187" s="3"/>
      <c r="DE187" s="3"/>
      <c r="DF187" s="3"/>
      <c r="DG187" s="3"/>
      <c r="DH187" s="3"/>
      <c r="DI187" s="3"/>
      <c r="DJ187" s="3"/>
      <c r="DK187" s="3"/>
      <c r="DL187" s="3"/>
      <c r="DM187" s="3"/>
      <c r="DN187" s="3"/>
      <c r="DO187" s="3"/>
      <c r="DP187" s="3"/>
      <c r="DQ187" s="3"/>
      <c r="DR187" s="3"/>
      <c r="DS187" s="3"/>
      <c r="DT187" s="3"/>
      <c r="DU187" s="3"/>
      <c r="DV187" s="3"/>
      <c r="DW187" s="3"/>
      <c r="DX187" s="3"/>
      <c r="DY187" s="3"/>
      <c r="DZ187" s="3"/>
      <c r="EA187" s="3"/>
      <c r="EB187" s="3"/>
      <c r="EC187" s="3"/>
      <c r="ED187" s="3"/>
      <c r="EE187" s="3"/>
      <c r="EF187" s="3"/>
      <c r="EG187" s="3"/>
      <c r="EH187" s="3"/>
      <c r="EI187" s="3"/>
      <c r="EJ187" s="3"/>
      <c r="EK187" s="3"/>
      <c r="EL187" s="3"/>
      <c r="EM187" s="3"/>
      <c r="EN187" s="3"/>
      <c r="EO187" s="3"/>
      <c r="EP187" s="3"/>
      <c r="EQ187" s="3"/>
      <c r="ER187" s="3"/>
      <c r="ES187" s="3"/>
      <c r="ET187" s="3"/>
      <c r="EU187" s="3"/>
      <c r="EV187" s="3"/>
      <c r="EW187" s="3"/>
      <c r="EX187" s="3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</row>
    <row r="188" spans="1:173" x14ac:dyDescent="0.15">
      <c r="A188" s="74">
        <f t="shared" si="61"/>
        <v>43669</v>
      </c>
      <c r="B188" s="75">
        <f t="shared" ca="1" si="70"/>
        <v>98563.723005000007</v>
      </c>
      <c r="C188" s="78">
        <f t="shared" si="62"/>
        <v>97700</v>
      </c>
      <c r="D188" s="77">
        <f ca="1">IF(A188&lt;$B$1,VLOOKUP(A188,[1]DI!$A$4:$B$15000,2),0)</f>
        <v>6.4000000000000001E-2</v>
      </c>
      <c r="E188" s="78">
        <f t="shared" ca="1" si="71"/>
        <v>1.0002462000000001</v>
      </c>
      <c r="F188" s="78">
        <f ca="1">(TRUNC(PRODUCT($E$12:$E187),16))</f>
        <v>1.0302345898329399</v>
      </c>
      <c r="G188" s="78">
        <f t="shared" ca="1" si="72"/>
        <v>1.0244179835373599</v>
      </c>
      <c r="H188" s="78">
        <f t="shared" ca="1" si="73"/>
        <v>1.0056779600000001</v>
      </c>
      <c r="I188" s="77">
        <f t="shared" si="63"/>
        <v>3.5000000000000003E-2</v>
      </c>
      <c r="J188" s="79">
        <f t="shared" si="64"/>
        <v>43635</v>
      </c>
      <c r="K188" s="80">
        <f t="shared" si="65"/>
        <v>23</v>
      </c>
      <c r="L188" s="81">
        <f t="shared" si="66"/>
        <v>23</v>
      </c>
      <c r="M188" s="82">
        <f t="shared" si="57"/>
        <v>1.0031447469999999</v>
      </c>
      <c r="N188" s="82">
        <f t="shared" ca="1" si="58"/>
        <v>1.0088405629999999</v>
      </c>
      <c r="O188" s="81">
        <f t="shared" si="74"/>
        <v>0</v>
      </c>
      <c r="P188" s="78">
        <f t="shared" ca="1" si="59"/>
        <v>863.72300499999994</v>
      </c>
      <c r="Q188" s="76">
        <f t="shared" si="67"/>
        <v>0</v>
      </c>
      <c r="R188" s="83" t="str">
        <f t="shared" si="68"/>
        <v>A+J=</v>
      </c>
      <c r="S188" s="79">
        <f t="shared" si="69"/>
        <v>43727</v>
      </c>
      <c r="T188" s="84" t="str">
        <f t="shared" si="60"/>
        <v>-</v>
      </c>
      <c r="U188" s="8"/>
      <c r="V188" s="157">
        <v>48253</v>
      </c>
      <c r="W188" s="158" t="s">
        <v>60</v>
      </c>
      <c r="X188" s="8"/>
      <c r="Y188" s="1"/>
      <c r="Z188" s="8"/>
      <c r="AA188" s="8"/>
      <c r="AB188" s="8"/>
      <c r="AC188" s="8"/>
      <c r="AD188" s="8"/>
      <c r="AE188" s="9"/>
      <c r="AF188" s="8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  <c r="BO188" s="3"/>
      <c r="BP188" s="3"/>
      <c r="BQ188" s="3"/>
      <c r="BR188" s="3"/>
      <c r="BS188" s="3"/>
      <c r="BT188" s="3"/>
      <c r="BU188" s="3"/>
      <c r="BV188" s="3"/>
      <c r="BW188" s="3"/>
      <c r="BX188" s="3"/>
      <c r="BY188" s="3"/>
      <c r="BZ188" s="3"/>
      <c r="CA188" s="3"/>
      <c r="CB188" s="3"/>
      <c r="CC188" s="3"/>
      <c r="CD188" s="3"/>
      <c r="CE188" s="3"/>
      <c r="CF188" s="3"/>
      <c r="CG188" s="3"/>
      <c r="CH188" s="3"/>
      <c r="CI188" s="3"/>
      <c r="CJ188" s="3"/>
      <c r="CK188" s="3"/>
      <c r="CL188" s="3"/>
      <c r="CM188" s="3"/>
      <c r="CN188" s="3"/>
      <c r="CO188" s="3"/>
      <c r="CP188" s="3"/>
      <c r="CQ188" s="3"/>
      <c r="CR188" s="3"/>
      <c r="CS188" s="3"/>
      <c r="CT188" s="3"/>
      <c r="CU188" s="3"/>
      <c r="CV188" s="3"/>
      <c r="CW188" s="3"/>
      <c r="CX188" s="3"/>
      <c r="CY188" s="3"/>
      <c r="CZ188" s="3"/>
      <c r="DA188" s="3"/>
      <c r="DB188" s="3"/>
      <c r="DC188" s="3"/>
      <c r="DD188" s="3"/>
      <c r="DE188" s="3"/>
      <c r="DF188" s="3"/>
      <c r="DG188" s="3"/>
      <c r="DH188" s="3"/>
      <c r="DI188" s="3"/>
      <c r="DJ188" s="3"/>
      <c r="DK188" s="3"/>
      <c r="DL188" s="3"/>
      <c r="DM188" s="3"/>
      <c r="DN188" s="3"/>
      <c r="DO188" s="3"/>
      <c r="DP188" s="3"/>
      <c r="DQ188" s="3"/>
      <c r="DR188" s="3"/>
      <c r="DS188" s="3"/>
      <c r="DT188" s="3"/>
      <c r="DU188" s="3"/>
      <c r="DV188" s="3"/>
      <c r="DW188" s="3"/>
      <c r="DX188" s="3"/>
      <c r="DY188" s="3"/>
      <c r="DZ188" s="3"/>
      <c r="EA188" s="3"/>
      <c r="EB188" s="3"/>
      <c r="EC188" s="3"/>
      <c r="ED188" s="3"/>
      <c r="EE188" s="3"/>
      <c r="EF188" s="3"/>
      <c r="EG188" s="3"/>
      <c r="EH188" s="3"/>
      <c r="EI188" s="3"/>
      <c r="EJ188" s="3"/>
      <c r="EK188" s="3"/>
      <c r="EL188" s="3"/>
      <c r="EM188" s="3"/>
      <c r="EN188" s="3"/>
      <c r="EO188" s="3"/>
      <c r="EP188" s="3"/>
      <c r="EQ188" s="3"/>
      <c r="ER188" s="3"/>
      <c r="ES188" s="3"/>
      <c r="ET188" s="3"/>
      <c r="EU188" s="3"/>
      <c r="EV188" s="3"/>
      <c r="EW188" s="3"/>
      <c r="EX188" s="3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</row>
    <row r="189" spans="1:173" x14ac:dyDescent="0.15">
      <c r="A189" s="74">
        <f t="shared" si="61"/>
        <v>43670</v>
      </c>
      <c r="B189" s="75">
        <f t="shared" ca="1" si="70"/>
        <v>98601.449078000005</v>
      </c>
      <c r="C189" s="78">
        <f t="shared" si="62"/>
        <v>97700</v>
      </c>
      <c r="D189" s="77">
        <f ca="1">IF(A189&lt;$B$1,VLOOKUP(A189,[1]DI!$A$4:$B$15000,2),0)</f>
        <v>6.4000000000000001E-2</v>
      </c>
      <c r="E189" s="78">
        <f t="shared" ca="1" si="71"/>
        <v>1.0002462000000001</v>
      </c>
      <c r="F189" s="78">
        <f ca="1">(TRUNC(PRODUCT($E$12:$E188),16))</f>
        <v>1.03048823358895</v>
      </c>
      <c r="G189" s="78">
        <f t="shared" ca="1" si="72"/>
        <v>1.0244179835373599</v>
      </c>
      <c r="H189" s="78">
        <f t="shared" ca="1" si="73"/>
        <v>1.0059255600000001</v>
      </c>
      <c r="I189" s="77">
        <f t="shared" si="63"/>
        <v>3.5000000000000003E-2</v>
      </c>
      <c r="J189" s="79">
        <f t="shared" si="64"/>
        <v>43635</v>
      </c>
      <c r="K189" s="80">
        <f t="shared" si="65"/>
        <v>24</v>
      </c>
      <c r="L189" s="81">
        <f t="shared" si="66"/>
        <v>24</v>
      </c>
      <c r="M189" s="82">
        <f t="shared" si="57"/>
        <v>1.003281699</v>
      </c>
      <c r="N189" s="82">
        <f t="shared" ca="1" si="58"/>
        <v>1.0092267049999999</v>
      </c>
      <c r="O189" s="81">
        <f t="shared" si="74"/>
        <v>0</v>
      </c>
      <c r="P189" s="78">
        <f t="shared" ca="1" si="59"/>
        <v>901.44907799999999</v>
      </c>
      <c r="Q189" s="76">
        <f t="shared" si="67"/>
        <v>0</v>
      </c>
      <c r="R189" s="83" t="str">
        <f t="shared" si="68"/>
        <v>A+J=</v>
      </c>
      <c r="S189" s="79">
        <f t="shared" si="69"/>
        <v>43727</v>
      </c>
      <c r="T189" s="84" t="str">
        <f t="shared" si="60"/>
        <v>-</v>
      </c>
      <c r="U189" s="8"/>
      <c r="V189" s="157">
        <v>48254</v>
      </c>
      <c r="W189" s="158" t="s">
        <v>60</v>
      </c>
      <c r="X189" s="8"/>
      <c r="Y189" s="1"/>
      <c r="Z189" s="8"/>
      <c r="AA189" s="8"/>
      <c r="AB189" s="8"/>
      <c r="AC189" s="8"/>
      <c r="AD189" s="8"/>
      <c r="AE189" s="9"/>
      <c r="AF189" s="8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  <c r="BO189" s="3"/>
      <c r="BP189" s="3"/>
      <c r="BQ189" s="3"/>
      <c r="BR189" s="3"/>
      <c r="BS189" s="3"/>
      <c r="BT189" s="3"/>
      <c r="BU189" s="3"/>
      <c r="BV189" s="3"/>
      <c r="BW189" s="3"/>
      <c r="BX189" s="3"/>
      <c r="BY189" s="3"/>
      <c r="BZ189" s="3"/>
      <c r="CA189" s="3"/>
      <c r="CB189" s="3"/>
      <c r="CC189" s="3"/>
      <c r="CD189" s="3"/>
      <c r="CE189" s="3"/>
      <c r="CF189" s="3"/>
      <c r="CG189" s="3"/>
      <c r="CH189" s="3"/>
      <c r="CI189" s="3"/>
      <c r="CJ189" s="3"/>
      <c r="CK189" s="3"/>
      <c r="CL189" s="3"/>
      <c r="CM189" s="3"/>
      <c r="CN189" s="3"/>
      <c r="CO189" s="3"/>
      <c r="CP189" s="3"/>
      <c r="CQ189" s="3"/>
      <c r="CR189" s="3"/>
      <c r="CS189" s="3"/>
      <c r="CT189" s="3"/>
      <c r="CU189" s="3"/>
      <c r="CV189" s="3"/>
      <c r="CW189" s="3"/>
      <c r="CX189" s="3"/>
      <c r="CY189" s="3"/>
      <c r="CZ189" s="3"/>
      <c r="DA189" s="3"/>
      <c r="DB189" s="3"/>
      <c r="DC189" s="3"/>
      <c r="DD189" s="3"/>
      <c r="DE189" s="3"/>
      <c r="DF189" s="3"/>
      <c r="DG189" s="3"/>
      <c r="DH189" s="3"/>
      <c r="DI189" s="3"/>
      <c r="DJ189" s="3"/>
      <c r="DK189" s="3"/>
      <c r="DL189" s="3"/>
      <c r="DM189" s="3"/>
      <c r="DN189" s="3"/>
      <c r="DO189" s="3"/>
      <c r="DP189" s="3"/>
      <c r="DQ189" s="3"/>
      <c r="DR189" s="3"/>
      <c r="DS189" s="3"/>
      <c r="DT189" s="3"/>
      <c r="DU189" s="3"/>
      <c r="DV189" s="3"/>
      <c r="DW189" s="3"/>
      <c r="DX189" s="3"/>
      <c r="DY189" s="3"/>
      <c r="DZ189" s="3"/>
      <c r="EA189" s="3"/>
      <c r="EB189" s="3"/>
      <c r="EC189" s="3"/>
      <c r="ED189" s="3"/>
      <c r="EE189" s="3"/>
      <c r="EF189" s="3"/>
      <c r="EG189" s="3"/>
      <c r="EH189" s="3"/>
      <c r="EI189" s="3"/>
      <c r="EJ189" s="3"/>
      <c r="EK189" s="3"/>
      <c r="EL189" s="3"/>
      <c r="EM189" s="3"/>
      <c r="EN189" s="3"/>
      <c r="EO189" s="3"/>
      <c r="EP189" s="3"/>
      <c r="EQ189" s="3"/>
      <c r="ER189" s="3"/>
      <c r="ES189" s="3"/>
      <c r="ET189" s="3"/>
      <c r="EU189" s="3"/>
      <c r="EV189" s="3"/>
      <c r="EW189" s="3"/>
      <c r="EX189" s="3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</row>
    <row r="190" spans="1:173" x14ac:dyDescent="0.15">
      <c r="A190" s="74">
        <f t="shared" si="61"/>
        <v>43671</v>
      </c>
      <c r="B190" s="75">
        <f t="shared" ca="1" si="70"/>
        <v>98639.189513000005</v>
      </c>
      <c r="C190" s="78">
        <f t="shared" si="62"/>
        <v>97700</v>
      </c>
      <c r="D190" s="77">
        <f ca="1">IF(A190&lt;$B$1,VLOOKUP(A190,[1]DI!$A$4:$B$15000,2),0)</f>
        <v>6.4000000000000001E-2</v>
      </c>
      <c r="E190" s="78">
        <f t="shared" ca="1" si="71"/>
        <v>1.0002462000000001</v>
      </c>
      <c r="F190" s="78">
        <f ca="1">(TRUNC(PRODUCT($E$12:$E189),16))</f>
        <v>1.0307419397920601</v>
      </c>
      <c r="G190" s="78">
        <f t="shared" ca="1" si="72"/>
        <v>1.0244179835373599</v>
      </c>
      <c r="H190" s="78">
        <f t="shared" ca="1" si="73"/>
        <v>1.00617322</v>
      </c>
      <c r="I190" s="77">
        <f t="shared" si="63"/>
        <v>3.5000000000000003E-2</v>
      </c>
      <c r="J190" s="79">
        <f t="shared" si="64"/>
        <v>43635</v>
      </c>
      <c r="K190" s="80">
        <f t="shared" si="65"/>
        <v>25</v>
      </c>
      <c r="L190" s="81">
        <f t="shared" si="66"/>
        <v>25</v>
      </c>
      <c r="M190" s="82">
        <f t="shared" si="57"/>
        <v>1.0034186700000001</v>
      </c>
      <c r="N190" s="82">
        <f t="shared" ca="1" si="58"/>
        <v>1.009612994</v>
      </c>
      <c r="O190" s="81">
        <f t="shared" si="74"/>
        <v>0</v>
      </c>
      <c r="P190" s="78">
        <f t="shared" ca="1" si="59"/>
        <v>939.18951300000003</v>
      </c>
      <c r="Q190" s="76">
        <f t="shared" si="67"/>
        <v>0</v>
      </c>
      <c r="R190" s="83" t="str">
        <f t="shared" si="68"/>
        <v>A+J=</v>
      </c>
      <c r="S190" s="79">
        <f t="shared" si="69"/>
        <v>43727</v>
      </c>
      <c r="T190" s="84" t="str">
        <f t="shared" si="60"/>
        <v>-</v>
      </c>
      <c r="U190" s="8"/>
      <c r="V190" s="157">
        <v>48299</v>
      </c>
      <c r="W190" s="158" t="s">
        <v>70</v>
      </c>
      <c r="X190" s="8"/>
      <c r="Y190" s="1"/>
      <c r="Z190" s="8"/>
      <c r="AA190" s="8"/>
      <c r="AB190" s="8"/>
      <c r="AC190" s="8"/>
      <c r="AD190" s="8"/>
      <c r="AE190" s="9"/>
      <c r="AF190" s="8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  <c r="BO190" s="3"/>
      <c r="BP190" s="3"/>
      <c r="BQ190" s="3"/>
      <c r="BR190" s="3"/>
      <c r="BS190" s="3"/>
      <c r="BT190" s="3"/>
      <c r="BU190" s="3"/>
      <c r="BV190" s="3"/>
      <c r="BW190" s="3"/>
      <c r="BX190" s="3"/>
      <c r="BY190" s="3"/>
      <c r="BZ190" s="3"/>
      <c r="CA190" s="3"/>
      <c r="CB190" s="3"/>
      <c r="CC190" s="3"/>
      <c r="CD190" s="3"/>
      <c r="CE190" s="3"/>
      <c r="CF190" s="3"/>
      <c r="CG190" s="3"/>
      <c r="CH190" s="3"/>
      <c r="CI190" s="3"/>
      <c r="CJ190" s="3"/>
      <c r="CK190" s="3"/>
      <c r="CL190" s="3"/>
      <c r="CM190" s="3"/>
      <c r="CN190" s="3"/>
      <c r="CO190" s="3"/>
      <c r="CP190" s="3"/>
      <c r="CQ190" s="3"/>
      <c r="CR190" s="3"/>
      <c r="CS190" s="3"/>
      <c r="CT190" s="3"/>
      <c r="CU190" s="3"/>
      <c r="CV190" s="3"/>
      <c r="CW190" s="3"/>
      <c r="CX190" s="3"/>
      <c r="CY190" s="3"/>
      <c r="CZ190" s="3"/>
      <c r="DA190" s="3"/>
      <c r="DB190" s="3"/>
      <c r="DC190" s="3"/>
      <c r="DD190" s="3"/>
      <c r="DE190" s="3"/>
      <c r="DF190" s="3"/>
      <c r="DG190" s="3"/>
      <c r="DH190" s="3"/>
      <c r="DI190" s="3"/>
      <c r="DJ190" s="3"/>
      <c r="DK190" s="3"/>
      <c r="DL190" s="3"/>
      <c r="DM190" s="3"/>
      <c r="DN190" s="3"/>
      <c r="DO190" s="3"/>
      <c r="DP190" s="3"/>
      <c r="DQ190" s="3"/>
      <c r="DR190" s="3"/>
      <c r="DS190" s="3"/>
      <c r="DT190" s="3"/>
      <c r="DU190" s="3"/>
      <c r="DV190" s="3"/>
      <c r="DW190" s="3"/>
      <c r="DX190" s="3"/>
      <c r="DY190" s="3"/>
      <c r="DZ190" s="3"/>
      <c r="EA190" s="3"/>
      <c r="EB190" s="3"/>
      <c r="EC190" s="3"/>
      <c r="ED190" s="3"/>
      <c r="EE190" s="3"/>
      <c r="EF190" s="3"/>
      <c r="EG190" s="3"/>
      <c r="EH190" s="3"/>
      <c r="EI190" s="3"/>
      <c r="EJ190" s="3"/>
      <c r="EK190" s="3"/>
      <c r="EL190" s="3"/>
      <c r="EM190" s="3"/>
      <c r="EN190" s="3"/>
      <c r="EO190" s="3"/>
      <c r="EP190" s="3"/>
      <c r="EQ190" s="3"/>
      <c r="ER190" s="3"/>
      <c r="ES190" s="3"/>
      <c r="ET190" s="3"/>
      <c r="EU190" s="3"/>
      <c r="EV190" s="3"/>
      <c r="EW190" s="3"/>
      <c r="EX190" s="3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</row>
    <row r="191" spans="1:173" x14ac:dyDescent="0.15">
      <c r="A191" s="74">
        <f t="shared" si="61"/>
        <v>43672</v>
      </c>
      <c r="B191" s="75">
        <f t="shared" ca="1" si="70"/>
        <v>98676.944407999996</v>
      </c>
      <c r="C191" s="78">
        <f t="shared" si="62"/>
        <v>97700</v>
      </c>
      <c r="D191" s="77">
        <f ca="1">IF(A191&lt;$B$1,VLOOKUP(A191,[1]DI!$A$4:$B$15000,2),0)</f>
        <v>6.4000000000000001E-2</v>
      </c>
      <c r="E191" s="78">
        <f t="shared" ca="1" si="71"/>
        <v>1.0002462000000001</v>
      </c>
      <c r="F191" s="78">
        <f ca="1">(TRUNC(PRODUCT($E$12:$E190),16))</f>
        <v>1.03099570845764</v>
      </c>
      <c r="G191" s="78">
        <f t="shared" ca="1" si="72"/>
        <v>1.0244179835373599</v>
      </c>
      <c r="H191" s="78">
        <f t="shared" ca="1" si="73"/>
        <v>1.0064209399999999</v>
      </c>
      <c r="I191" s="77">
        <f t="shared" si="63"/>
        <v>3.5000000000000003E-2</v>
      </c>
      <c r="J191" s="79">
        <f t="shared" si="64"/>
        <v>43635</v>
      </c>
      <c r="K191" s="80">
        <f t="shared" si="65"/>
        <v>26</v>
      </c>
      <c r="L191" s="81">
        <f t="shared" si="66"/>
        <v>26</v>
      </c>
      <c r="M191" s="82">
        <f t="shared" si="57"/>
        <v>1.00355566</v>
      </c>
      <c r="N191" s="82">
        <f t="shared" ca="1" si="58"/>
        <v>1.009999431</v>
      </c>
      <c r="O191" s="81">
        <f t="shared" si="74"/>
        <v>0</v>
      </c>
      <c r="P191" s="78">
        <f t="shared" ca="1" si="59"/>
        <v>976.94440799999995</v>
      </c>
      <c r="Q191" s="76">
        <f t="shared" si="67"/>
        <v>0</v>
      </c>
      <c r="R191" s="83" t="str">
        <f t="shared" si="68"/>
        <v>A+J=</v>
      </c>
      <c r="S191" s="79">
        <f t="shared" si="69"/>
        <v>43727</v>
      </c>
      <c r="T191" s="84" t="str">
        <f t="shared" si="60"/>
        <v>-</v>
      </c>
      <c r="U191" s="8"/>
      <c r="V191" s="157">
        <v>48325</v>
      </c>
      <c r="W191" s="158" t="s">
        <v>61</v>
      </c>
      <c r="X191" s="8"/>
      <c r="Y191" s="1"/>
      <c r="Z191" s="8"/>
      <c r="AA191" s="8"/>
      <c r="AB191" s="8"/>
      <c r="AC191" s="8"/>
      <c r="AD191" s="8"/>
      <c r="AE191" s="9"/>
      <c r="AF191" s="8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</row>
    <row r="192" spans="1:173" x14ac:dyDescent="0.15">
      <c r="A192" s="74">
        <f t="shared" si="61"/>
        <v>43673</v>
      </c>
      <c r="B192" s="75">
        <f t="shared" ca="1" si="70"/>
        <v>98714.713470000002</v>
      </c>
      <c r="C192" s="78">
        <f t="shared" si="62"/>
        <v>97700</v>
      </c>
      <c r="D192" s="77">
        <f ca="1">IF(A192&lt;$B$1,VLOOKUP(A192,[1]DI!$A$4:$B$15000,2),0)</f>
        <v>0</v>
      </c>
      <c r="E192" s="78">
        <f t="shared" ca="1" si="71"/>
        <v>1</v>
      </c>
      <c r="F192" s="78">
        <f ca="1">(TRUNC(PRODUCT($E$12:$E191),16))</f>
        <v>1.0312495396010599</v>
      </c>
      <c r="G192" s="78">
        <f t="shared" ca="1" si="72"/>
        <v>1.0244179835373599</v>
      </c>
      <c r="H192" s="78">
        <f t="shared" ca="1" si="73"/>
        <v>1.00666872</v>
      </c>
      <c r="I192" s="77">
        <f t="shared" si="63"/>
        <v>3.5000000000000003E-2</v>
      </c>
      <c r="J192" s="79">
        <f t="shared" si="64"/>
        <v>43635</v>
      </c>
      <c r="K192" s="80">
        <f t="shared" si="65"/>
        <v>26</v>
      </c>
      <c r="L192" s="81">
        <f t="shared" si="66"/>
        <v>27</v>
      </c>
      <c r="M192" s="82">
        <f t="shared" si="57"/>
        <v>1.003692668</v>
      </c>
      <c r="N192" s="82">
        <f t="shared" ca="1" si="58"/>
        <v>1.010386013</v>
      </c>
      <c r="O192" s="81">
        <f t="shared" si="74"/>
        <v>0</v>
      </c>
      <c r="P192" s="78">
        <f t="shared" ca="1" si="59"/>
        <v>1014.71347</v>
      </c>
      <c r="Q192" s="76">
        <f t="shared" si="67"/>
        <v>0</v>
      </c>
      <c r="R192" s="83" t="str">
        <f t="shared" si="68"/>
        <v>A+J=</v>
      </c>
      <c r="S192" s="79">
        <f t="shared" si="69"/>
        <v>43727</v>
      </c>
      <c r="T192" s="84" t="str">
        <f t="shared" si="60"/>
        <v>-</v>
      </c>
      <c r="U192" s="8"/>
      <c r="V192" s="157">
        <v>48361</v>
      </c>
      <c r="W192" s="158" t="s">
        <v>71</v>
      </c>
      <c r="X192" s="8"/>
      <c r="Y192" s="1"/>
      <c r="Z192" s="8"/>
      <c r="AA192" s="8"/>
      <c r="AB192" s="8"/>
      <c r="AC192" s="8"/>
      <c r="AD192" s="8"/>
      <c r="AE192" s="9"/>
      <c r="AF192" s="8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  <c r="BO192" s="3"/>
      <c r="BP192" s="3"/>
      <c r="BQ192" s="3"/>
      <c r="BR192" s="3"/>
      <c r="BS192" s="3"/>
      <c r="BT192" s="3"/>
      <c r="BU192" s="3"/>
      <c r="BV192" s="3"/>
      <c r="BW192" s="3"/>
      <c r="BX192" s="3"/>
      <c r="BY192" s="3"/>
      <c r="BZ192" s="3"/>
      <c r="CA192" s="3"/>
      <c r="CB192" s="3"/>
      <c r="CC192" s="3"/>
      <c r="CD192" s="3"/>
      <c r="CE192" s="3"/>
      <c r="CF192" s="3"/>
      <c r="CG192" s="3"/>
      <c r="CH192" s="3"/>
      <c r="CI192" s="3"/>
      <c r="CJ192" s="3"/>
      <c r="CK192" s="3"/>
      <c r="CL192" s="3"/>
      <c r="CM192" s="3"/>
      <c r="CN192" s="3"/>
      <c r="CO192" s="3"/>
      <c r="CP192" s="3"/>
      <c r="CQ192" s="3"/>
      <c r="CR192" s="3"/>
      <c r="CS192" s="3"/>
      <c r="CT192" s="3"/>
      <c r="CU192" s="3"/>
      <c r="CV192" s="3"/>
      <c r="CW192" s="3"/>
      <c r="CX192" s="3"/>
      <c r="CY192" s="3"/>
      <c r="CZ192" s="3"/>
      <c r="DA192" s="3"/>
      <c r="DB192" s="3"/>
      <c r="DC192" s="3"/>
      <c r="DD192" s="3"/>
      <c r="DE192" s="3"/>
      <c r="DF192" s="3"/>
      <c r="DG192" s="3"/>
      <c r="DH192" s="3"/>
      <c r="DI192" s="3"/>
      <c r="DJ192" s="3"/>
      <c r="DK192" s="3"/>
      <c r="DL192" s="3"/>
      <c r="DM192" s="3"/>
      <c r="DN192" s="3"/>
      <c r="DO192" s="3"/>
      <c r="DP192" s="3"/>
      <c r="DQ192" s="3"/>
      <c r="DR192" s="3"/>
      <c r="DS192" s="3"/>
      <c r="DT192" s="3"/>
      <c r="DU192" s="3"/>
      <c r="DV192" s="3"/>
      <c r="DW192" s="3"/>
      <c r="DX192" s="3"/>
      <c r="DY192" s="3"/>
      <c r="DZ192" s="3"/>
      <c r="EA192" s="3"/>
      <c r="EB192" s="3"/>
      <c r="EC192" s="3"/>
      <c r="ED192" s="3"/>
      <c r="EE192" s="3"/>
      <c r="EF192" s="3"/>
      <c r="EG192" s="3"/>
      <c r="EH192" s="3"/>
      <c r="EI192" s="3"/>
      <c r="EJ192" s="3"/>
      <c r="EK192" s="3"/>
      <c r="EL192" s="3"/>
      <c r="EM192" s="3"/>
      <c r="EN192" s="3"/>
      <c r="EO192" s="3"/>
      <c r="EP192" s="3"/>
      <c r="EQ192" s="3"/>
      <c r="ER192" s="3"/>
      <c r="ES192" s="3"/>
      <c r="ET192" s="3"/>
      <c r="EU192" s="3"/>
      <c r="EV192" s="3"/>
      <c r="EW192" s="3"/>
      <c r="EX192" s="3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</row>
    <row r="193" spans="1:173" x14ac:dyDescent="0.15">
      <c r="A193" s="74">
        <f t="shared" si="61"/>
        <v>43674</v>
      </c>
      <c r="B193" s="75">
        <f t="shared" ca="1" si="70"/>
        <v>98714.713470000002</v>
      </c>
      <c r="C193" s="78">
        <f t="shared" si="62"/>
        <v>97700</v>
      </c>
      <c r="D193" s="77">
        <f ca="1">IF(A193&lt;$B$1,VLOOKUP(A193,[1]DI!$A$4:$B$15000,2),0)</f>
        <v>0</v>
      </c>
      <c r="E193" s="78">
        <f t="shared" ca="1" si="71"/>
        <v>1</v>
      </c>
      <c r="F193" s="78">
        <f ca="1">(TRUNC(PRODUCT($E$12:$E192),16))</f>
        <v>1.0312495396010599</v>
      </c>
      <c r="G193" s="78">
        <f t="shared" ca="1" si="72"/>
        <v>1.0244179835373599</v>
      </c>
      <c r="H193" s="78">
        <f t="shared" ca="1" si="73"/>
        <v>1.00666872</v>
      </c>
      <c r="I193" s="77">
        <f t="shared" si="63"/>
        <v>3.5000000000000003E-2</v>
      </c>
      <c r="J193" s="79">
        <f t="shared" si="64"/>
        <v>43635</v>
      </c>
      <c r="K193" s="80">
        <f t="shared" si="65"/>
        <v>26</v>
      </c>
      <c r="L193" s="81">
        <f t="shared" si="66"/>
        <v>27</v>
      </c>
      <c r="M193" s="82">
        <f t="shared" si="57"/>
        <v>1.003692668</v>
      </c>
      <c r="N193" s="82">
        <f t="shared" ca="1" si="58"/>
        <v>1.010386013</v>
      </c>
      <c r="O193" s="81">
        <f t="shared" si="74"/>
        <v>0</v>
      </c>
      <c r="P193" s="78">
        <f t="shared" ca="1" si="59"/>
        <v>1014.71347</v>
      </c>
      <c r="Q193" s="76">
        <f t="shared" si="67"/>
        <v>0</v>
      </c>
      <c r="R193" s="83" t="str">
        <f t="shared" si="68"/>
        <v>A+J=</v>
      </c>
      <c r="S193" s="79">
        <f t="shared" si="69"/>
        <v>43727</v>
      </c>
      <c r="T193" s="84" t="str">
        <f t="shared" si="60"/>
        <v>-</v>
      </c>
      <c r="U193" s="8"/>
      <c r="V193" s="157">
        <v>48464</v>
      </c>
      <c r="W193" s="158" t="s">
        <v>65</v>
      </c>
      <c r="X193" s="8"/>
      <c r="Y193" s="1"/>
      <c r="Z193" s="8"/>
      <c r="AA193" s="8"/>
      <c r="AB193" s="8"/>
      <c r="AC193" s="8"/>
      <c r="AD193" s="8"/>
      <c r="AE193" s="9"/>
      <c r="AF193" s="8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  <c r="BO193" s="3"/>
      <c r="BP193" s="3"/>
      <c r="BQ193" s="3"/>
      <c r="BR193" s="3"/>
      <c r="BS193" s="3"/>
      <c r="BT193" s="3"/>
      <c r="BU193" s="3"/>
      <c r="BV193" s="3"/>
      <c r="BW193" s="3"/>
      <c r="BX193" s="3"/>
      <c r="BY193" s="3"/>
      <c r="BZ193" s="3"/>
      <c r="CA193" s="3"/>
      <c r="CB193" s="3"/>
      <c r="CC193" s="3"/>
      <c r="CD193" s="3"/>
      <c r="CE193" s="3"/>
      <c r="CF193" s="3"/>
      <c r="CG193" s="3"/>
      <c r="CH193" s="3"/>
      <c r="CI193" s="3"/>
      <c r="CJ193" s="3"/>
      <c r="CK193" s="3"/>
      <c r="CL193" s="3"/>
      <c r="CM193" s="3"/>
      <c r="CN193" s="3"/>
      <c r="CO193" s="3"/>
      <c r="CP193" s="3"/>
      <c r="CQ193" s="3"/>
      <c r="CR193" s="3"/>
      <c r="CS193" s="3"/>
      <c r="CT193" s="3"/>
      <c r="CU193" s="3"/>
      <c r="CV193" s="3"/>
      <c r="CW193" s="3"/>
      <c r="CX193" s="3"/>
      <c r="CY193" s="3"/>
      <c r="CZ193" s="3"/>
      <c r="DA193" s="3"/>
      <c r="DB193" s="3"/>
      <c r="DC193" s="3"/>
      <c r="DD193" s="3"/>
      <c r="DE193" s="3"/>
      <c r="DF193" s="3"/>
      <c r="DG193" s="3"/>
      <c r="DH193" s="3"/>
      <c r="DI193" s="3"/>
      <c r="DJ193" s="3"/>
      <c r="DK193" s="3"/>
      <c r="DL193" s="3"/>
      <c r="DM193" s="3"/>
      <c r="DN193" s="3"/>
      <c r="DO193" s="3"/>
      <c r="DP193" s="3"/>
      <c r="DQ193" s="3"/>
      <c r="DR193" s="3"/>
      <c r="DS193" s="3"/>
      <c r="DT193" s="3"/>
      <c r="DU193" s="3"/>
      <c r="DV193" s="3"/>
      <c r="DW193" s="3"/>
      <c r="DX193" s="3"/>
      <c r="DY193" s="3"/>
      <c r="DZ193" s="3"/>
      <c r="EA193" s="3"/>
      <c r="EB193" s="3"/>
      <c r="EC193" s="3"/>
      <c r="ED193" s="3"/>
      <c r="EE193" s="3"/>
      <c r="EF193" s="3"/>
      <c r="EG193" s="3"/>
      <c r="EH193" s="3"/>
      <c r="EI193" s="3"/>
      <c r="EJ193" s="3"/>
      <c r="EK193" s="3"/>
      <c r="EL193" s="3"/>
      <c r="EM193" s="3"/>
      <c r="EN193" s="3"/>
      <c r="EO193" s="3"/>
      <c r="EP193" s="3"/>
      <c r="EQ193" s="3"/>
      <c r="ER193" s="3"/>
      <c r="ES193" s="3"/>
      <c r="ET193" s="3"/>
      <c r="EU193" s="3"/>
      <c r="EV193" s="3"/>
      <c r="EW193" s="3"/>
      <c r="EX193" s="3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</row>
    <row r="194" spans="1:173" ht="15" x14ac:dyDescent="0.2">
      <c r="A194" s="91">
        <f t="shared" si="61"/>
        <v>43675</v>
      </c>
      <c r="B194" s="92">
        <f t="shared" ca="1" si="70"/>
        <v>98714.713470000002</v>
      </c>
      <c r="C194" s="89">
        <f t="shared" si="62"/>
        <v>97700</v>
      </c>
      <c r="D194" s="77">
        <f ca="1">IF(A194&lt;$B$1,VLOOKUP(A194,[1]DI!$A$4:$B$15000,2),0)</f>
        <v>6.4000000000000001E-2</v>
      </c>
      <c r="E194" s="89">
        <f t="shared" ca="1" si="71"/>
        <v>1.0002462000000001</v>
      </c>
      <c r="F194" s="89">
        <f ca="1">(TRUNC(PRODUCT($E$12:$E193),16))</f>
        <v>1.0312495396010599</v>
      </c>
      <c r="G194" s="89">
        <f t="shared" ca="1" si="72"/>
        <v>1.0244179835373599</v>
      </c>
      <c r="H194" s="89">
        <f t="shared" ca="1" si="73"/>
        <v>1.00666872</v>
      </c>
      <c r="I194" s="90">
        <f t="shared" si="63"/>
        <v>3.5000000000000003E-2</v>
      </c>
      <c r="J194" s="93">
        <f t="shared" si="64"/>
        <v>43635</v>
      </c>
      <c r="K194" s="94">
        <f t="shared" si="65"/>
        <v>27</v>
      </c>
      <c r="L194" s="95">
        <f t="shared" si="66"/>
        <v>27</v>
      </c>
      <c r="M194" s="96">
        <f t="shared" si="57"/>
        <v>1.003692668</v>
      </c>
      <c r="N194" s="96">
        <f t="shared" ca="1" si="58"/>
        <v>1.010386013</v>
      </c>
      <c r="O194" s="95">
        <f t="shared" si="74"/>
        <v>0</v>
      </c>
      <c r="P194" s="89">
        <f t="shared" ca="1" si="59"/>
        <v>1014.71347</v>
      </c>
      <c r="Q194" s="97">
        <f t="shared" si="67"/>
        <v>0</v>
      </c>
      <c r="R194" s="98" t="str">
        <f t="shared" si="68"/>
        <v>A+J=</v>
      </c>
      <c r="S194" s="93">
        <f t="shared" si="69"/>
        <v>43727</v>
      </c>
      <c r="T194" s="99" t="str">
        <f t="shared" si="60"/>
        <v>-</v>
      </c>
      <c r="U194" s="16"/>
      <c r="V194" s="157">
        <v>48499</v>
      </c>
      <c r="W194" s="159" t="s">
        <v>62</v>
      </c>
      <c r="X194" s="16"/>
      <c r="Y194" s="18"/>
      <c r="Z194" s="16"/>
      <c r="AA194" s="16"/>
      <c r="AB194" s="16"/>
      <c r="AC194" s="16"/>
      <c r="AD194" s="16"/>
      <c r="AE194" s="19"/>
      <c r="AF194" s="16"/>
      <c r="AG194" s="17"/>
      <c r="AH194" s="17"/>
      <c r="AI194" s="17"/>
      <c r="AJ194" s="17"/>
      <c r="AK194" s="17"/>
      <c r="AL194" s="17"/>
      <c r="AM194" s="17"/>
      <c r="AN194" s="17"/>
      <c r="AO194" s="17"/>
      <c r="AP194" s="17"/>
      <c r="AQ194" s="17"/>
      <c r="AR194" s="17"/>
      <c r="AS194" s="17"/>
      <c r="AT194" s="17"/>
      <c r="AU194" s="17"/>
      <c r="AV194" s="17"/>
      <c r="AW194" s="17"/>
      <c r="AX194" s="17"/>
      <c r="AY194" s="17"/>
      <c r="AZ194" s="17"/>
      <c r="BA194" s="17"/>
      <c r="BB194" s="17"/>
      <c r="BC194" s="17"/>
      <c r="BD194" s="17"/>
      <c r="BE194" s="17"/>
      <c r="BF194" s="17"/>
      <c r="BG194" s="17"/>
      <c r="BH194" s="17"/>
      <c r="BI194" s="17"/>
      <c r="BJ194" s="17"/>
      <c r="BK194" s="17"/>
      <c r="BL194" s="17"/>
      <c r="BM194" s="17"/>
      <c r="BN194" s="17"/>
      <c r="BO194" s="17"/>
      <c r="BP194" s="17"/>
      <c r="BQ194" s="17"/>
      <c r="BR194" s="17"/>
      <c r="BS194" s="17"/>
      <c r="BT194" s="17"/>
      <c r="BU194" s="17"/>
      <c r="BV194" s="17"/>
      <c r="BW194" s="17"/>
      <c r="BX194" s="17"/>
      <c r="BY194" s="17"/>
      <c r="BZ194" s="17"/>
      <c r="CA194" s="17"/>
      <c r="CB194" s="17"/>
      <c r="CC194" s="17"/>
      <c r="CD194" s="17"/>
      <c r="CE194" s="17"/>
      <c r="CF194" s="17"/>
      <c r="CG194" s="17"/>
      <c r="CH194" s="17"/>
      <c r="CI194" s="17"/>
      <c r="CJ194" s="17"/>
      <c r="CK194" s="17"/>
      <c r="CL194" s="17"/>
      <c r="CM194" s="17"/>
      <c r="CN194" s="17"/>
      <c r="CO194" s="17"/>
      <c r="CP194" s="17"/>
      <c r="CQ194" s="17"/>
      <c r="CR194" s="17"/>
      <c r="CS194" s="17"/>
      <c r="CT194" s="17"/>
      <c r="CU194" s="17"/>
      <c r="CV194" s="17"/>
      <c r="CW194" s="17"/>
      <c r="CX194" s="17"/>
      <c r="CY194" s="17"/>
      <c r="CZ194" s="17"/>
      <c r="DA194" s="17"/>
      <c r="DB194" s="17"/>
      <c r="DC194" s="17"/>
      <c r="DD194" s="17"/>
      <c r="DE194" s="17"/>
      <c r="DF194" s="17"/>
      <c r="DG194" s="17"/>
      <c r="DH194" s="17"/>
      <c r="DI194" s="17"/>
      <c r="DJ194" s="17"/>
      <c r="DK194" s="17"/>
      <c r="DL194" s="17"/>
      <c r="DM194" s="17"/>
      <c r="DN194" s="17"/>
      <c r="DO194" s="17"/>
      <c r="DP194" s="17"/>
      <c r="DQ194" s="17"/>
      <c r="DR194" s="17"/>
      <c r="DS194" s="17"/>
      <c r="DT194" s="17"/>
      <c r="DU194" s="17"/>
      <c r="DV194" s="17"/>
      <c r="DW194" s="17"/>
      <c r="DX194" s="17"/>
      <c r="DY194" s="17"/>
      <c r="DZ194" s="17"/>
      <c r="EA194" s="17"/>
      <c r="EB194" s="17"/>
      <c r="EC194" s="17"/>
      <c r="ED194" s="17"/>
      <c r="EE194" s="17"/>
      <c r="EF194" s="17"/>
      <c r="EG194" s="17"/>
      <c r="EH194" s="17"/>
      <c r="EI194" s="17"/>
      <c r="EJ194" s="17"/>
      <c r="EK194" s="17"/>
      <c r="EL194" s="17"/>
      <c r="EM194" s="17"/>
      <c r="EN194" s="17"/>
      <c r="EO194" s="17"/>
      <c r="EP194" s="17"/>
      <c r="EQ194" s="17"/>
      <c r="ER194" s="17"/>
      <c r="ES194" s="17"/>
      <c r="ET194" s="17"/>
      <c r="EU194" s="17"/>
      <c r="EV194" s="17"/>
      <c r="EW194" s="17"/>
      <c r="EX194" s="17"/>
      <c r="EY194" s="18"/>
      <c r="EZ194" s="18"/>
      <c r="FA194" s="18"/>
      <c r="FB194" s="18"/>
      <c r="FC194" s="18"/>
      <c r="FD194" s="18"/>
      <c r="FE194" s="18"/>
      <c r="FF194" s="18"/>
      <c r="FG194" s="18"/>
      <c r="FH194" s="18"/>
      <c r="FI194" s="18"/>
      <c r="FJ194" s="18"/>
      <c r="FK194" s="18"/>
      <c r="FL194" s="18"/>
      <c r="FM194" s="18"/>
      <c r="FN194" s="18"/>
      <c r="FO194" s="18"/>
      <c r="FP194" s="18"/>
      <c r="FQ194" s="18"/>
    </row>
    <row r="195" spans="1:173" x14ac:dyDescent="0.15">
      <c r="A195" s="74">
        <f t="shared" si="61"/>
        <v>43676</v>
      </c>
      <c r="B195" s="75">
        <f t="shared" ca="1" si="70"/>
        <v>98752.496990999993</v>
      </c>
      <c r="C195" s="78">
        <f t="shared" si="62"/>
        <v>97700</v>
      </c>
      <c r="D195" s="77">
        <f ca="1">IF(A195&lt;$B$1,VLOOKUP(A195,[1]DI!$A$4:$B$15000,2),0)</f>
        <v>6.4000000000000001E-2</v>
      </c>
      <c r="E195" s="78">
        <f t="shared" ca="1" si="71"/>
        <v>1.0002462000000001</v>
      </c>
      <c r="F195" s="78">
        <f ca="1">(TRUNC(PRODUCT($E$12:$E194),16))</f>
        <v>1.03150343323771</v>
      </c>
      <c r="G195" s="78">
        <f t="shared" ca="1" si="72"/>
        <v>1.0244179835373599</v>
      </c>
      <c r="H195" s="78">
        <f t="shared" ca="1" si="73"/>
        <v>1.0069165600000001</v>
      </c>
      <c r="I195" s="77">
        <f t="shared" si="63"/>
        <v>3.5000000000000003E-2</v>
      </c>
      <c r="J195" s="79">
        <f t="shared" si="64"/>
        <v>43635</v>
      </c>
      <c r="K195" s="80">
        <f t="shared" si="65"/>
        <v>28</v>
      </c>
      <c r="L195" s="81">
        <f t="shared" si="66"/>
        <v>28</v>
      </c>
      <c r="M195" s="82">
        <f t="shared" si="57"/>
        <v>1.0038296950000001</v>
      </c>
      <c r="N195" s="82">
        <f t="shared" ca="1" si="58"/>
        <v>1.010772743</v>
      </c>
      <c r="O195" s="81">
        <f t="shared" si="74"/>
        <v>0</v>
      </c>
      <c r="P195" s="78">
        <f t="shared" ca="1" si="59"/>
        <v>1052.496991</v>
      </c>
      <c r="Q195" s="76">
        <f t="shared" si="67"/>
        <v>0</v>
      </c>
      <c r="R195" s="83" t="str">
        <f t="shared" si="68"/>
        <v>A+J=</v>
      </c>
      <c r="S195" s="79">
        <f t="shared" si="69"/>
        <v>43727</v>
      </c>
      <c r="T195" s="84" t="str">
        <f t="shared" si="60"/>
        <v>-</v>
      </c>
      <c r="U195" s="8"/>
      <c r="V195" s="157">
        <v>48520</v>
      </c>
      <c r="W195" s="158" t="s">
        <v>66</v>
      </c>
      <c r="X195" s="8"/>
      <c r="Y195" s="1"/>
      <c r="Z195" s="8"/>
      <c r="AA195" s="8"/>
      <c r="AB195" s="8"/>
      <c r="AC195" s="8"/>
      <c r="AD195" s="8"/>
      <c r="AE195" s="9"/>
      <c r="AF195" s="8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  <c r="BO195" s="3"/>
      <c r="BP195" s="3"/>
      <c r="BQ195" s="3"/>
      <c r="BR195" s="3"/>
      <c r="BS195" s="3"/>
      <c r="BT195" s="3"/>
      <c r="BU195" s="3"/>
      <c r="BV195" s="3"/>
      <c r="BW195" s="3"/>
      <c r="BX195" s="3"/>
      <c r="BY195" s="3"/>
      <c r="BZ195" s="3"/>
      <c r="CA195" s="3"/>
      <c r="CB195" s="3"/>
      <c r="CC195" s="3"/>
      <c r="CD195" s="3"/>
      <c r="CE195" s="3"/>
      <c r="CF195" s="3"/>
      <c r="CG195" s="3"/>
      <c r="CH195" s="3"/>
      <c r="CI195" s="3"/>
      <c r="CJ195" s="3"/>
      <c r="CK195" s="3"/>
      <c r="CL195" s="3"/>
      <c r="CM195" s="3"/>
      <c r="CN195" s="3"/>
      <c r="CO195" s="3"/>
      <c r="CP195" s="3"/>
      <c r="CQ195" s="3"/>
      <c r="CR195" s="3"/>
      <c r="CS195" s="3"/>
      <c r="CT195" s="3"/>
      <c r="CU195" s="3"/>
      <c r="CV195" s="3"/>
      <c r="CW195" s="3"/>
      <c r="CX195" s="3"/>
      <c r="CY195" s="3"/>
      <c r="CZ195" s="3"/>
      <c r="DA195" s="3"/>
      <c r="DB195" s="3"/>
      <c r="DC195" s="3"/>
      <c r="DD195" s="3"/>
      <c r="DE195" s="3"/>
      <c r="DF195" s="3"/>
      <c r="DG195" s="3"/>
      <c r="DH195" s="3"/>
      <c r="DI195" s="3"/>
      <c r="DJ195" s="3"/>
      <c r="DK195" s="3"/>
      <c r="DL195" s="3"/>
      <c r="DM195" s="3"/>
      <c r="DN195" s="3"/>
      <c r="DO195" s="3"/>
      <c r="DP195" s="3"/>
      <c r="DQ195" s="3"/>
      <c r="DR195" s="3"/>
      <c r="DS195" s="3"/>
      <c r="DT195" s="3"/>
      <c r="DU195" s="3"/>
      <c r="DV195" s="3"/>
      <c r="DW195" s="3"/>
      <c r="DX195" s="3"/>
      <c r="DY195" s="3"/>
      <c r="DZ195" s="3"/>
      <c r="EA195" s="3"/>
      <c r="EB195" s="3"/>
      <c r="EC195" s="3"/>
      <c r="ED195" s="3"/>
      <c r="EE195" s="3"/>
      <c r="EF195" s="3"/>
      <c r="EG195" s="3"/>
      <c r="EH195" s="3"/>
      <c r="EI195" s="3"/>
      <c r="EJ195" s="3"/>
      <c r="EK195" s="3"/>
      <c r="EL195" s="3"/>
      <c r="EM195" s="3"/>
      <c r="EN195" s="3"/>
      <c r="EO195" s="3"/>
      <c r="EP195" s="3"/>
      <c r="EQ195" s="3"/>
      <c r="ER195" s="3"/>
      <c r="ES195" s="3"/>
      <c r="ET195" s="3"/>
      <c r="EU195" s="3"/>
      <c r="EV195" s="3"/>
      <c r="EW195" s="3"/>
      <c r="EX195" s="3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</row>
    <row r="196" spans="1:173" x14ac:dyDescent="0.15">
      <c r="A196" s="74">
        <f t="shared" si="61"/>
        <v>43677</v>
      </c>
      <c r="B196" s="75">
        <f t="shared" ca="1" si="70"/>
        <v>98790.294970999996</v>
      </c>
      <c r="C196" s="78">
        <f t="shared" si="62"/>
        <v>97700</v>
      </c>
      <c r="D196" s="77">
        <f ca="1">IF(A196&lt;$B$1,VLOOKUP(A196,[1]DI!$A$4:$B$15000,2),0)</f>
        <v>6.4000000000000001E-2</v>
      </c>
      <c r="E196" s="78">
        <f t="shared" ca="1" si="71"/>
        <v>1.0002462000000001</v>
      </c>
      <c r="F196" s="78">
        <f ca="1">(TRUNC(PRODUCT($E$12:$E195),16))</f>
        <v>1.0317573893829699</v>
      </c>
      <c r="G196" s="78">
        <f t="shared" ca="1" si="72"/>
        <v>1.0244179835373599</v>
      </c>
      <c r="H196" s="78">
        <f t="shared" ca="1" si="73"/>
        <v>1.00716446</v>
      </c>
      <c r="I196" s="77">
        <f t="shared" si="63"/>
        <v>3.5000000000000003E-2</v>
      </c>
      <c r="J196" s="79">
        <f t="shared" si="64"/>
        <v>43635</v>
      </c>
      <c r="K196" s="80">
        <f t="shared" si="65"/>
        <v>29</v>
      </c>
      <c r="L196" s="81">
        <f t="shared" si="66"/>
        <v>29</v>
      </c>
      <c r="M196" s="82">
        <f t="shared" si="57"/>
        <v>1.0039667409999999</v>
      </c>
      <c r="N196" s="82">
        <f t="shared" ca="1" si="58"/>
        <v>1.011159621</v>
      </c>
      <c r="O196" s="81">
        <f t="shared" si="74"/>
        <v>0</v>
      </c>
      <c r="P196" s="78">
        <f t="shared" ca="1" si="59"/>
        <v>1090.294971</v>
      </c>
      <c r="Q196" s="76">
        <f t="shared" si="67"/>
        <v>0</v>
      </c>
      <c r="R196" s="83" t="str">
        <f t="shared" si="68"/>
        <v>A+J=</v>
      </c>
      <c r="S196" s="79">
        <f t="shared" si="69"/>
        <v>43727</v>
      </c>
      <c r="T196" s="84" t="str">
        <f t="shared" si="60"/>
        <v>-</v>
      </c>
      <c r="U196" s="8"/>
      <c r="V196" s="157">
        <v>48533</v>
      </c>
      <c r="W196" s="158" t="s">
        <v>74</v>
      </c>
      <c r="X196" s="8"/>
      <c r="Y196" s="1"/>
      <c r="Z196" s="8"/>
      <c r="AA196" s="8"/>
      <c r="AB196" s="8"/>
      <c r="AC196" s="8"/>
      <c r="AD196" s="8"/>
      <c r="AE196" s="9"/>
      <c r="AF196" s="8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  <c r="BO196" s="3"/>
      <c r="BP196" s="3"/>
      <c r="BQ196" s="3"/>
      <c r="BR196" s="3"/>
      <c r="BS196" s="3"/>
      <c r="BT196" s="3"/>
      <c r="BU196" s="3"/>
      <c r="BV196" s="3"/>
      <c r="BW196" s="3"/>
      <c r="BX196" s="3"/>
      <c r="BY196" s="3"/>
      <c r="BZ196" s="3"/>
      <c r="CA196" s="3"/>
      <c r="CB196" s="3"/>
      <c r="CC196" s="3"/>
      <c r="CD196" s="3"/>
      <c r="CE196" s="3"/>
      <c r="CF196" s="3"/>
      <c r="CG196" s="3"/>
      <c r="CH196" s="3"/>
      <c r="CI196" s="3"/>
      <c r="CJ196" s="3"/>
      <c r="CK196" s="3"/>
      <c r="CL196" s="3"/>
      <c r="CM196" s="3"/>
      <c r="CN196" s="3"/>
      <c r="CO196" s="3"/>
      <c r="CP196" s="3"/>
      <c r="CQ196" s="3"/>
      <c r="CR196" s="3"/>
      <c r="CS196" s="3"/>
      <c r="CT196" s="3"/>
      <c r="CU196" s="3"/>
      <c r="CV196" s="3"/>
      <c r="CW196" s="3"/>
      <c r="CX196" s="3"/>
      <c r="CY196" s="3"/>
      <c r="CZ196" s="3"/>
      <c r="DA196" s="3"/>
      <c r="DB196" s="3"/>
      <c r="DC196" s="3"/>
      <c r="DD196" s="3"/>
      <c r="DE196" s="3"/>
      <c r="DF196" s="3"/>
      <c r="DG196" s="3"/>
      <c r="DH196" s="3"/>
      <c r="DI196" s="3"/>
      <c r="DJ196" s="3"/>
      <c r="DK196" s="3"/>
      <c r="DL196" s="3"/>
      <c r="DM196" s="3"/>
      <c r="DN196" s="3"/>
      <c r="DO196" s="3"/>
      <c r="DP196" s="3"/>
      <c r="DQ196" s="3"/>
      <c r="DR196" s="3"/>
      <c r="DS196" s="3"/>
      <c r="DT196" s="3"/>
      <c r="DU196" s="3"/>
      <c r="DV196" s="3"/>
      <c r="DW196" s="3"/>
      <c r="DX196" s="3"/>
      <c r="DY196" s="3"/>
      <c r="DZ196" s="3"/>
      <c r="EA196" s="3"/>
      <c r="EB196" s="3"/>
      <c r="EC196" s="3"/>
      <c r="ED196" s="3"/>
      <c r="EE196" s="3"/>
      <c r="EF196" s="3"/>
      <c r="EG196" s="3"/>
      <c r="EH196" s="3"/>
      <c r="EI196" s="3"/>
      <c r="EJ196" s="3"/>
      <c r="EK196" s="3"/>
      <c r="EL196" s="3"/>
      <c r="EM196" s="3"/>
      <c r="EN196" s="3"/>
      <c r="EO196" s="3"/>
      <c r="EP196" s="3"/>
      <c r="EQ196" s="3"/>
      <c r="ER196" s="3"/>
      <c r="ES196" s="3"/>
      <c r="ET196" s="3"/>
      <c r="EU196" s="3"/>
      <c r="EV196" s="3"/>
      <c r="EW196" s="3"/>
      <c r="EX196" s="3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</row>
    <row r="197" spans="1:173" x14ac:dyDescent="0.15">
      <c r="A197" s="74">
        <f t="shared" si="61"/>
        <v>43678</v>
      </c>
      <c r="B197" s="75">
        <f t="shared" ca="1" si="70"/>
        <v>98828.108192999993</v>
      </c>
      <c r="C197" s="78">
        <f t="shared" si="62"/>
        <v>97700</v>
      </c>
      <c r="D197" s="77">
        <f ca="1">IF(A197&lt;$B$1,VLOOKUP(A197,[1]DI!$A$4:$B$15000,2),0)</f>
        <v>5.8999999999999997E-2</v>
      </c>
      <c r="E197" s="78">
        <f t="shared" ca="1" si="71"/>
        <v>1.00022751</v>
      </c>
      <c r="F197" s="78">
        <f ca="1">(TRUNC(PRODUCT($E$12:$E196),16))</f>
        <v>1.03201140805224</v>
      </c>
      <c r="G197" s="78">
        <f t="shared" ca="1" si="72"/>
        <v>1.0244179835373599</v>
      </c>
      <c r="H197" s="78">
        <f t="shared" ca="1" si="73"/>
        <v>1.00741243</v>
      </c>
      <c r="I197" s="77">
        <f t="shared" si="63"/>
        <v>3.5000000000000003E-2</v>
      </c>
      <c r="J197" s="79">
        <f t="shared" si="64"/>
        <v>43635</v>
      </c>
      <c r="K197" s="80">
        <f t="shared" si="65"/>
        <v>30</v>
      </c>
      <c r="L197" s="81">
        <f t="shared" si="66"/>
        <v>30</v>
      </c>
      <c r="M197" s="82">
        <f t="shared" si="57"/>
        <v>1.004103806</v>
      </c>
      <c r="N197" s="82">
        <f t="shared" ca="1" si="58"/>
        <v>1.0115466550000001</v>
      </c>
      <c r="O197" s="81">
        <f t="shared" si="74"/>
        <v>0</v>
      </c>
      <c r="P197" s="78">
        <f t="shared" ca="1" si="59"/>
        <v>1128.108193</v>
      </c>
      <c r="Q197" s="76">
        <f t="shared" si="67"/>
        <v>0</v>
      </c>
      <c r="R197" s="83" t="str">
        <f t="shared" si="68"/>
        <v>A+J=</v>
      </c>
      <c r="S197" s="79">
        <f t="shared" si="69"/>
        <v>43727</v>
      </c>
      <c r="T197" s="84" t="str">
        <f t="shared" si="60"/>
        <v>-</v>
      </c>
      <c r="U197" s="16"/>
      <c r="V197" s="157">
        <v>48638</v>
      </c>
      <c r="W197" s="158" t="s">
        <v>60</v>
      </c>
      <c r="X197" s="16"/>
      <c r="Y197" s="18"/>
      <c r="Z197" s="16"/>
      <c r="AA197" s="16"/>
      <c r="AB197" s="16"/>
      <c r="AC197" s="16"/>
      <c r="AD197" s="16"/>
      <c r="AE197" s="19"/>
      <c r="AF197" s="16"/>
      <c r="AG197" s="17"/>
      <c r="AH197" s="17"/>
      <c r="AI197" s="17"/>
      <c r="AJ197" s="17"/>
      <c r="AK197" s="17"/>
      <c r="AL197" s="17"/>
      <c r="AM197" s="17"/>
      <c r="AN197" s="17"/>
      <c r="AO197" s="17"/>
      <c r="AP197" s="17"/>
      <c r="AQ197" s="17"/>
      <c r="AR197" s="17"/>
      <c r="AS197" s="17"/>
      <c r="AT197" s="17"/>
      <c r="AU197" s="17"/>
      <c r="AV197" s="17"/>
      <c r="AW197" s="17"/>
      <c r="AX197" s="17"/>
      <c r="AY197" s="17"/>
      <c r="AZ197" s="17"/>
      <c r="BA197" s="17"/>
      <c r="BB197" s="17"/>
      <c r="BC197" s="17"/>
      <c r="BD197" s="17"/>
      <c r="BE197" s="17"/>
      <c r="BF197" s="17"/>
      <c r="BG197" s="17"/>
      <c r="BH197" s="17"/>
      <c r="BI197" s="17"/>
      <c r="BJ197" s="17"/>
      <c r="BK197" s="17"/>
      <c r="BL197" s="17"/>
      <c r="BM197" s="17"/>
      <c r="BN197" s="17"/>
      <c r="BO197" s="17"/>
      <c r="BP197" s="17"/>
      <c r="BQ197" s="17"/>
      <c r="BR197" s="17"/>
      <c r="BS197" s="17"/>
      <c r="BT197" s="17"/>
      <c r="BU197" s="17"/>
      <c r="BV197" s="17"/>
      <c r="BW197" s="17"/>
      <c r="BX197" s="17"/>
      <c r="BY197" s="17"/>
      <c r="BZ197" s="17"/>
      <c r="CA197" s="17"/>
      <c r="CB197" s="17"/>
      <c r="CC197" s="17"/>
      <c r="CD197" s="17"/>
      <c r="CE197" s="17"/>
      <c r="CF197" s="17"/>
      <c r="CG197" s="17"/>
      <c r="CH197" s="17"/>
      <c r="CI197" s="17"/>
      <c r="CJ197" s="17"/>
      <c r="CK197" s="17"/>
      <c r="CL197" s="17"/>
      <c r="CM197" s="17"/>
      <c r="CN197" s="17"/>
      <c r="CO197" s="17"/>
      <c r="CP197" s="17"/>
      <c r="CQ197" s="17"/>
      <c r="CR197" s="17"/>
      <c r="CS197" s="17"/>
      <c r="CT197" s="17"/>
      <c r="CU197" s="17"/>
      <c r="CV197" s="17"/>
      <c r="CW197" s="17"/>
      <c r="CX197" s="17"/>
      <c r="CY197" s="17"/>
      <c r="CZ197" s="17"/>
      <c r="DA197" s="17"/>
      <c r="DB197" s="17"/>
      <c r="DC197" s="17"/>
      <c r="DD197" s="17"/>
      <c r="DE197" s="17"/>
      <c r="DF197" s="17"/>
      <c r="DG197" s="17"/>
      <c r="DH197" s="17"/>
      <c r="DI197" s="17"/>
      <c r="DJ197" s="17"/>
      <c r="DK197" s="17"/>
      <c r="DL197" s="17"/>
      <c r="DM197" s="17"/>
      <c r="DN197" s="17"/>
      <c r="DO197" s="17"/>
      <c r="DP197" s="17"/>
      <c r="DQ197" s="17"/>
      <c r="DR197" s="17"/>
      <c r="DS197" s="17"/>
      <c r="DT197" s="17"/>
      <c r="DU197" s="17"/>
      <c r="DV197" s="17"/>
      <c r="DW197" s="17"/>
      <c r="DX197" s="17"/>
      <c r="DY197" s="17"/>
      <c r="DZ197" s="17"/>
      <c r="EA197" s="17"/>
      <c r="EB197" s="17"/>
      <c r="EC197" s="17"/>
      <c r="ED197" s="17"/>
      <c r="EE197" s="17"/>
      <c r="EF197" s="17"/>
      <c r="EG197" s="17"/>
      <c r="EH197" s="17"/>
      <c r="EI197" s="17"/>
      <c r="EJ197" s="17"/>
      <c r="EK197" s="17"/>
      <c r="EL197" s="17"/>
      <c r="EM197" s="17"/>
      <c r="EN197" s="17"/>
      <c r="EO197" s="17"/>
      <c r="EP197" s="17"/>
      <c r="EQ197" s="17"/>
      <c r="ER197" s="17"/>
      <c r="ES197" s="17"/>
      <c r="ET197" s="17"/>
      <c r="EU197" s="17"/>
      <c r="EV197" s="17"/>
      <c r="EW197" s="17"/>
      <c r="EX197" s="17"/>
      <c r="EY197" s="18"/>
      <c r="EZ197" s="18"/>
      <c r="FA197" s="18"/>
      <c r="FB197" s="18"/>
      <c r="FC197" s="18"/>
      <c r="FD197" s="18"/>
      <c r="FE197" s="18"/>
      <c r="FF197" s="18"/>
      <c r="FG197" s="18"/>
      <c r="FH197" s="18"/>
      <c r="FI197" s="18"/>
      <c r="FJ197" s="18"/>
      <c r="FK197" s="18"/>
      <c r="FL197" s="18"/>
      <c r="FM197" s="18"/>
      <c r="FN197" s="18"/>
      <c r="FO197" s="18"/>
      <c r="FP197" s="18"/>
      <c r="FQ197" s="18"/>
    </row>
    <row r="198" spans="1:173" x14ac:dyDescent="0.15">
      <c r="A198" s="74">
        <f t="shared" si="61"/>
        <v>43679</v>
      </c>
      <c r="B198" s="75">
        <f t="shared" ca="1" si="70"/>
        <v>98864.087293000004</v>
      </c>
      <c r="C198" s="78">
        <f t="shared" si="62"/>
        <v>97700</v>
      </c>
      <c r="D198" s="77">
        <f ca="1">IF(A198&lt;$B$1,VLOOKUP(A198,[1]DI!$A$4:$B$15000,2),0)</f>
        <v>5.8999999999999997E-2</v>
      </c>
      <c r="E198" s="78">
        <f t="shared" ca="1" si="71"/>
        <v>1.00022751</v>
      </c>
      <c r="F198" s="78">
        <f ca="1">(TRUNC(PRODUCT($E$12:$E197),16))</f>
        <v>1.03224620096769</v>
      </c>
      <c r="G198" s="78">
        <f t="shared" ca="1" si="72"/>
        <v>1.0244179835373599</v>
      </c>
      <c r="H198" s="78">
        <f t="shared" ca="1" si="73"/>
        <v>1.00764162</v>
      </c>
      <c r="I198" s="77">
        <f t="shared" si="63"/>
        <v>3.5000000000000003E-2</v>
      </c>
      <c r="J198" s="79">
        <f t="shared" si="64"/>
        <v>43635</v>
      </c>
      <c r="K198" s="80">
        <f t="shared" si="65"/>
        <v>31</v>
      </c>
      <c r="L198" s="81">
        <f t="shared" si="66"/>
        <v>31</v>
      </c>
      <c r="M198" s="82">
        <f t="shared" si="57"/>
        <v>1.0042408890000001</v>
      </c>
      <c r="N198" s="82">
        <f t="shared" ca="1" si="58"/>
        <v>1.0119149160000001</v>
      </c>
      <c r="O198" s="81">
        <f t="shared" si="74"/>
        <v>0</v>
      </c>
      <c r="P198" s="78">
        <f t="shared" ca="1" si="59"/>
        <v>1164.087293</v>
      </c>
      <c r="Q198" s="76">
        <f t="shared" si="67"/>
        <v>0</v>
      </c>
      <c r="R198" s="83" t="str">
        <f t="shared" si="68"/>
        <v>A+J=</v>
      </c>
      <c r="S198" s="79">
        <f t="shared" si="69"/>
        <v>43727</v>
      </c>
      <c r="T198" s="84" t="str">
        <f t="shared" si="60"/>
        <v>-</v>
      </c>
      <c r="U198" s="8"/>
      <c r="V198" s="157">
        <v>48639</v>
      </c>
      <c r="W198" s="158" t="s">
        <v>60</v>
      </c>
      <c r="X198" s="8"/>
      <c r="Y198" s="1"/>
      <c r="Z198" s="8"/>
      <c r="AA198" s="8"/>
      <c r="AB198" s="8"/>
      <c r="AC198" s="8"/>
      <c r="AD198" s="8"/>
      <c r="AE198" s="9"/>
      <c r="AF198" s="8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  <c r="BO198" s="3"/>
      <c r="BP198" s="3"/>
      <c r="BQ198" s="3"/>
      <c r="BR198" s="3"/>
      <c r="BS198" s="3"/>
      <c r="BT198" s="3"/>
      <c r="BU198" s="3"/>
      <c r="BV198" s="3"/>
      <c r="BW198" s="3"/>
      <c r="BX198" s="3"/>
      <c r="BY198" s="3"/>
      <c r="BZ198" s="3"/>
      <c r="CA198" s="3"/>
      <c r="CB198" s="3"/>
      <c r="CC198" s="3"/>
      <c r="CD198" s="3"/>
      <c r="CE198" s="3"/>
      <c r="CF198" s="3"/>
      <c r="CG198" s="3"/>
      <c r="CH198" s="3"/>
      <c r="CI198" s="3"/>
      <c r="CJ198" s="3"/>
      <c r="CK198" s="3"/>
      <c r="CL198" s="3"/>
      <c r="CM198" s="3"/>
      <c r="CN198" s="3"/>
      <c r="CO198" s="3"/>
      <c r="CP198" s="3"/>
      <c r="CQ198" s="3"/>
      <c r="CR198" s="3"/>
      <c r="CS198" s="3"/>
      <c r="CT198" s="3"/>
      <c r="CU198" s="3"/>
      <c r="CV198" s="3"/>
      <c r="CW198" s="3"/>
      <c r="CX198" s="3"/>
      <c r="CY198" s="3"/>
      <c r="CZ198" s="3"/>
      <c r="DA198" s="3"/>
      <c r="DB198" s="3"/>
      <c r="DC198" s="3"/>
      <c r="DD198" s="3"/>
      <c r="DE198" s="3"/>
      <c r="DF198" s="3"/>
      <c r="DG198" s="3"/>
      <c r="DH198" s="3"/>
      <c r="DI198" s="3"/>
      <c r="DJ198" s="3"/>
      <c r="DK198" s="3"/>
      <c r="DL198" s="3"/>
      <c r="DM198" s="3"/>
      <c r="DN198" s="3"/>
      <c r="DO198" s="3"/>
      <c r="DP198" s="3"/>
      <c r="DQ198" s="3"/>
      <c r="DR198" s="3"/>
      <c r="DS198" s="3"/>
      <c r="DT198" s="3"/>
      <c r="DU198" s="3"/>
      <c r="DV198" s="3"/>
      <c r="DW198" s="3"/>
      <c r="DX198" s="3"/>
      <c r="DY198" s="3"/>
      <c r="DZ198" s="3"/>
      <c r="EA198" s="3"/>
      <c r="EB198" s="3"/>
      <c r="EC198" s="3"/>
      <c r="ED198" s="3"/>
      <c r="EE198" s="3"/>
      <c r="EF198" s="3"/>
      <c r="EG198" s="3"/>
      <c r="EH198" s="3"/>
      <c r="EI198" s="3"/>
      <c r="EJ198" s="3"/>
      <c r="EK198" s="3"/>
      <c r="EL198" s="3"/>
      <c r="EM198" s="3"/>
      <c r="EN198" s="3"/>
      <c r="EO198" s="3"/>
      <c r="EP198" s="3"/>
      <c r="EQ198" s="3"/>
      <c r="ER198" s="3"/>
      <c r="ES198" s="3"/>
      <c r="ET198" s="3"/>
      <c r="EU198" s="3"/>
      <c r="EV198" s="3"/>
      <c r="EW198" s="3"/>
      <c r="EX198" s="3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</row>
    <row r="199" spans="1:173" x14ac:dyDescent="0.15">
      <c r="A199" s="74">
        <f t="shared" si="61"/>
        <v>43680</v>
      </c>
      <c r="B199" s="75">
        <f t="shared" ca="1" si="70"/>
        <v>98900.080363999994</v>
      </c>
      <c r="C199" s="78">
        <f t="shared" si="62"/>
        <v>97700</v>
      </c>
      <c r="D199" s="77">
        <f ca="1">IF(A199&lt;$B$1,VLOOKUP(A199,[1]DI!$A$4:$B$15000,2),0)</f>
        <v>0</v>
      </c>
      <c r="E199" s="78">
        <f t="shared" ca="1" si="71"/>
        <v>1</v>
      </c>
      <c r="F199" s="78">
        <f ca="1">(TRUNC(PRODUCT($E$12:$E198),16))</f>
        <v>1.0324810473008701</v>
      </c>
      <c r="G199" s="78">
        <f t="shared" ca="1" si="72"/>
        <v>1.0244179835373599</v>
      </c>
      <c r="H199" s="78">
        <f t="shared" ca="1" si="73"/>
        <v>1.0078708700000001</v>
      </c>
      <c r="I199" s="77">
        <f t="shared" si="63"/>
        <v>3.5000000000000003E-2</v>
      </c>
      <c r="J199" s="79">
        <f t="shared" si="64"/>
        <v>43635</v>
      </c>
      <c r="K199" s="80">
        <f t="shared" si="65"/>
        <v>31</v>
      </c>
      <c r="L199" s="81">
        <f t="shared" si="66"/>
        <v>32</v>
      </c>
      <c r="M199" s="82">
        <f t="shared" si="57"/>
        <v>1.0043779909999999</v>
      </c>
      <c r="N199" s="82">
        <f t="shared" ca="1" si="58"/>
        <v>1.0122833200000001</v>
      </c>
      <c r="O199" s="81">
        <f t="shared" si="74"/>
        <v>0</v>
      </c>
      <c r="P199" s="78">
        <f t="shared" ca="1" si="59"/>
        <v>1200.0803639999999</v>
      </c>
      <c r="Q199" s="76">
        <f t="shared" si="67"/>
        <v>0</v>
      </c>
      <c r="R199" s="83" t="str">
        <f t="shared" si="68"/>
        <v>A+J=</v>
      </c>
      <c r="S199" s="79">
        <f t="shared" si="69"/>
        <v>43727</v>
      </c>
      <c r="T199" s="84" t="str">
        <f t="shared" si="60"/>
        <v>-</v>
      </c>
      <c r="U199" s="8"/>
      <c r="V199" s="157">
        <v>48684</v>
      </c>
      <c r="W199" s="158" t="s">
        <v>70</v>
      </c>
      <c r="X199" s="8"/>
      <c r="Y199" s="1"/>
      <c r="Z199" s="8"/>
      <c r="AA199" s="8"/>
      <c r="AB199" s="8"/>
      <c r="AC199" s="8"/>
      <c r="AD199" s="8"/>
      <c r="AE199" s="9"/>
      <c r="AF199" s="8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  <c r="BO199" s="3"/>
      <c r="BP199" s="3"/>
      <c r="BQ199" s="3"/>
      <c r="BR199" s="3"/>
      <c r="BS199" s="3"/>
      <c r="BT199" s="3"/>
      <c r="BU199" s="3"/>
      <c r="BV199" s="3"/>
      <c r="BW199" s="3"/>
      <c r="BX199" s="3"/>
      <c r="BY199" s="3"/>
      <c r="BZ199" s="3"/>
      <c r="CA199" s="3"/>
      <c r="CB199" s="3"/>
      <c r="CC199" s="3"/>
      <c r="CD199" s="3"/>
      <c r="CE199" s="3"/>
      <c r="CF199" s="3"/>
      <c r="CG199" s="3"/>
      <c r="CH199" s="3"/>
      <c r="CI199" s="3"/>
      <c r="CJ199" s="3"/>
      <c r="CK199" s="3"/>
      <c r="CL199" s="3"/>
      <c r="CM199" s="3"/>
      <c r="CN199" s="3"/>
      <c r="CO199" s="3"/>
      <c r="CP199" s="3"/>
      <c r="CQ199" s="3"/>
      <c r="CR199" s="3"/>
      <c r="CS199" s="3"/>
      <c r="CT199" s="3"/>
      <c r="CU199" s="3"/>
      <c r="CV199" s="3"/>
      <c r="CW199" s="3"/>
      <c r="CX199" s="3"/>
      <c r="CY199" s="3"/>
      <c r="CZ199" s="3"/>
      <c r="DA199" s="3"/>
      <c r="DB199" s="3"/>
      <c r="DC199" s="3"/>
      <c r="DD199" s="3"/>
      <c r="DE199" s="3"/>
      <c r="DF199" s="3"/>
      <c r="DG199" s="3"/>
      <c r="DH199" s="3"/>
      <c r="DI199" s="3"/>
      <c r="DJ199" s="3"/>
      <c r="DK199" s="3"/>
      <c r="DL199" s="3"/>
      <c r="DM199" s="3"/>
      <c r="DN199" s="3"/>
      <c r="DO199" s="3"/>
      <c r="DP199" s="3"/>
      <c r="DQ199" s="3"/>
      <c r="DR199" s="3"/>
      <c r="DS199" s="3"/>
      <c r="DT199" s="3"/>
      <c r="DU199" s="3"/>
      <c r="DV199" s="3"/>
      <c r="DW199" s="3"/>
      <c r="DX199" s="3"/>
      <c r="DY199" s="3"/>
      <c r="DZ199" s="3"/>
      <c r="EA199" s="3"/>
      <c r="EB199" s="3"/>
      <c r="EC199" s="3"/>
      <c r="ED199" s="3"/>
      <c r="EE199" s="3"/>
      <c r="EF199" s="3"/>
      <c r="EG199" s="3"/>
      <c r="EH199" s="3"/>
      <c r="EI199" s="3"/>
      <c r="EJ199" s="3"/>
      <c r="EK199" s="3"/>
      <c r="EL199" s="3"/>
      <c r="EM199" s="3"/>
      <c r="EN199" s="3"/>
      <c r="EO199" s="3"/>
      <c r="EP199" s="3"/>
      <c r="EQ199" s="3"/>
      <c r="ER199" s="3"/>
      <c r="ES199" s="3"/>
      <c r="ET199" s="3"/>
      <c r="EU199" s="3"/>
      <c r="EV199" s="3"/>
      <c r="EW199" s="3"/>
      <c r="EX199" s="3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</row>
    <row r="200" spans="1:173" x14ac:dyDescent="0.15">
      <c r="A200" s="74">
        <f t="shared" si="61"/>
        <v>43681</v>
      </c>
      <c r="B200" s="75">
        <f t="shared" ca="1" si="70"/>
        <v>98900.080363999994</v>
      </c>
      <c r="C200" s="78">
        <f t="shared" si="62"/>
        <v>97700</v>
      </c>
      <c r="D200" s="77">
        <f ca="1">IF(A200&lt;$B$1,VLOOKUP(A200,[1]DI!$A$4:$B$15000,2),0)</f>
        <v>0</v>
      </c>
      <c r="E200" s="78">
        <f t="shared" ca="1" si="71"/>
        <v>1</v>
      </c>
      <c r="F200" s="78">
        <f ca="1">(TRUNC(PRODUCT($E$12:$E199),16))</f>
        <v>1.0324810473008701</v>
      </c>
      <c r="G200" s="78">
        <f t="shared" ca="1" si="72"/>
        <v>1.0244179835373599</v>
      </c>
      <c r="H200" s="78">
        <f t="shared" ca="1" si="73"/>
        <v>1.0078708700000001</v>
      </c>
      <c r="I200" s="77">
        <f t="shared" si="63"/>
        <v>3.5000000000000003E-2</v>
      </c>
      <c r="J200" s="79">
        <f t="shared" si="64"/>
        <v>43635</v>
      </c>
      <c r="K200" s="80">
        <f t="shared" si="65"/>
        <v>31</v>
      </c>
      <c r="L200" s="81">
        <f t="shared" si="66"/>
        <v>32</v>
      </c>
      <c r="M200" s="82">
        <f t="shared" si="57"/>
        <v>1.0043779909999999</v>
      </c>
      <c r="N200" s="82">
        <f t="shared" ca="1" si="58"/>
        <v>1.0122833200000001</v>
      </c>
      <c r="O200" s="81">
        <f t="shared" si="74"/>
        <v>0</v>
      </c>
      <c r="P200" s="78">
        <f t="shared" ca="1" si="59"/>
        <v>1200.0803639999999</v>
      </c>
      <c r="Q200" s="76">
        <f t="shared" si="67"/>
        <v>0</v>
      </c>
      <c r="R200" s="83" t="str">
        <f t="shared" si="68"/>
        <v>A+J=</v>
      </c>
      <c r="S200" s="79">
        <f t="shared" si="69"/>
        <v>43727</v>
      </c>
      <c r="T200" s="84" t="str">
        <f t="shared" si="60"/>
        <v>-</v>
      </c>
      <c r="U200" s="8"/>
      <c r="V200" s="157">
        <v>48690</v>
      </c>
      <c r="W200" s="158" t="s">
        <v>61</v>
      </c>
      <c r="X200" s="8"/>
      <c r="Y200" s="1"/>
      <c r="Z200" s="8"/>
      <c r="AA200" s="8"/>
      <c r="AB200" s="8"/>
      <c r="AC200" s="8"/>
      <c r="AD200" s="8"/>
      <c r="AE200" s="9"/>
      <c r="AF200" s="8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  <c r="BO200" s="3"/>
      <c r="BP200" s="3"/>
      <c r="BQ200" s="3"/>
      <c r="BR200" s="3"/>
      <c r="BS200" s="3"/>
      <c r="BT200" s="3"/>
      <c r="BU200" s="3"/>
      <c r="BV200" s="3"/>
      <c r="BW200" s="3"/>
      <c r="BX200" s="3"/>
      <c r="BY200" s="3"/>
      <c r="BZ200" s="3"/>
      <c r="CA200" s="3"/>
      <c r="CB200" s="3"/>
      <c r="CC200" s="3"/>
      <c r="CD200" s="3"/>
      <c r="CE200" s="3"/>
      <c r="CF200" s="3"/>
      <c r="CG200" s="3"/>
      <c r="CH200" s="3"/>
      <c r="CI200" s="3"/>
      <c r="CJ200" s="3"/>
      <c r="CK200" s="3"/>
      <c r="CL200" s="3"/>
      <c r="CM200" s="3"/>
      <c r="CN200" s="3"/>
      <c r="CO200" s="3"/>
      <c r="CP200" s="3"/>
      <c r="CQ200" s="3"/>
      <c r="CR200" s="3"/>
      <c r="CS200" s="3"/>
      <c r="CT200" s="3"/>
      <c r="CU200" s="3"/>
      <c r="CV200" s="3"/>
      <c r="CW200" s="3"/>
      <c r="CX200" s="3"/>
      <c r="CY200" s="3"/>
      <c r="CZ200" s="3"/>
      <c r="DA200" s="3"/>
      <c r="DB200" s="3"/>
      <c r="DC200" s="3"/>
      <c r="DD200" s="3"/>
      <c r="DE200" s="3"/>
      <c r="DF200" s="3"/>
      <c r="DG200" s="3"/>
      <c r="DH200" s="3"/>
      <c r="DI200" s="3"/>
      <c r="DJ200" s="3"/>
      <c r="DK200" s="3"/>
      <c r="DL200" s="3"/>
      <c r="DM200" s="3"/>
      <c r="DN200" s="3"/>
      <c r="DO200" s="3"/>
      <c r="DP200" s="3"/>
      <c r="DQ200" s="3"/>
      <c r="DR200" s="3"/>
      <c r="DS200" s="3"/>
      <c r="DT200" s="3"/>
      <c r="DU200" s="3"/>
      <c r="DV200" s="3"/>
      <c r="DW200" s="3"/>
      <c r="DX200" s="3"/>
      <c r="DY200" s="3"/>
      <c r="DZ200" s="3"/>
      <c r="EA200" s="3"/>
      <c r="EB200" s="3"/>
      <c r="EC200" s="3"/>
      <c r="ED200" s="3"/>
      <c r="EE200" s="3"/>
      <c r="EF200" s="3"/>
      <c r="EG200" s="3"/>
      <c r="EH200" s="3"/>
      <c r="EI200" s="3"/>
      <c r="EJ200" s="3"/>
      <c r="EK200" s="3"/>
      <c r="EL200" s="3"/>
      <c r="EM200" s="3"/>
      <c r="EN200" s="3"/>
      <c r="EO200" s="3"/>
      <c r="EP200" s="3"/>
      <c r="EQ200" s="3"/>
      <c r="ER200" s="3"/>
      <c r="ES200" s="3"/>
      <c r="ET200" s="3"/>
      <c r="EU200" s="3"/>
      <c r="EV200" s="3"/>
      <c r="EW200" s="3"/>
      <c r="EX200" s="3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</row>
    <row r="201" spans="1:173" x14ac:dyDescent="0.15">
      <c r="A201" s="74">
        <f t="shared" si="61"/>
        <v>43682</v>
      </c>
      <c r="B201" s="75">
        <f t="shared" ca="1" si="70"/>
        <v>98900.080363999994</v>
      </c>
      <c r="C201" s="78">
        <f t="shared" si="62"/>
        <v>97700</v>
      </c>
      <c r="D201" s="77">
        <f ca="1">IF(A201&lt;$B$1,VLOOKUP(A201,[1]DI!$A$4:$B$15000,2),0)</f>
        <v>5.8999999999999997E-2</v>
      </c>
      <c r="E201" s="78">
        <f t="shared" ca="1" si="71"/>
        <v>1.00022751</v>
      </c>
      <c r="F201" s="78">
        <f ca="1">(TRUNC(PRODUCT($E$12:$E200),16))</f>
        <v>1.0324810473008701</v>
      </c>
      <c r="G201" s="78">
        <f t="shared" ca="1" si="72"/>
        <v>1.0244179835373599</v>
      </c>
      <c r="H201" s="78">
        <f t="shared" ca="1" si="73"/>
        <v>1.0078708700000001</v>
      </c>
      <c r="I201" s="77">
        <f t="shared" si="63"/>
        <v>3.5000000000000003E-2</v>
      </c>
      <c r="J201" s="79">
        <f t="shared" si="64"/>
        <v>43635</v>
      </c>
      <c r="K201" s="80">
        <f t="shared" si="65"/>
        <v>32</v>
      </c>
      <c r="L201" s="81">
        <f t="shared" si="66"/>
        <v>32</v>
      </c>
      <c r="M201" s="82">
        <f t="shared" si="57"/>
        <v>1.0043779909999999</v>
      </c>
      <c r="N201" s="82">
        <f t="shared" ca="1" si="58"/>
        <v>1.0122833200000001</v>
      </c>
      <c r="O201" s="81">
        <f t="shared" si="74"/>
        <v>0</v>
      </c>
      <c r="P201" s="78">
        <f t="shared" ca="1" si="59"/>
        <v>1200.0803639999999</v>
      </c>
      <c r="Q201" s="76">
        <f t="shared" si="67"/>
        <v>0</v>
      </c>
      <c r="R201" s="83" t="str">
        <f t="shared" si="68"/>
        <v>A+J=</v>
      </c>
      <c r="S201" s="79">
        <f t="shared" si="69"/>
        <v>43727</v>
      </c>
      <c r="T201" s="84" t="str">
        <f t="shared" si="60"/>
        <v>-</v>
      </c>
      <c r="U201" s="8"/>
      <c r="V201" s="157">
        <v>48746</v>
      </c>
      <c r="W201" s="158" t="s">
        <v>71</v>
      </c>
      <c r="X201" s="8"/>
      <c r="Y201" s="1"/>
      <c r="Z201" s="8"/>
      <c r="AA201" s="8"/>
      <c r="AB201" s="8"/>
      <c r="AC201" s="8"/>
      <c r="AD201" s="8"/>
      <c r="AE201" s="9"/>
      <c r="AF201" s="8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  <c r="BO201" s="3"/>
      <c r="BP201" s="3"/>
      <c r="BQ201" s="3"/>
      <c r="BR201" s="3"/>
      <c r="BS201" s="3"/>
      <c r="BT201" s="3"/>
      <c r="BU201" s="3"/>
      <c r="BV201" s="3"/>
      <c r="BW201" s="3"/>
      <c r="BX201" s="3"/>
      <c r="BY201" s="3"/>
      <c r="BZ201" s="3"/>
      <c r="CA201" s="3"/>
      <c r="CB201" s="3"/>
      <c r="CC201" s="3"/>
      <c r="CD201" s="3"/>
      <c r="CE201" s="3"/>
      <c r="CF201" s="3"/>
      <c r="CG201" s="3"/>
      <c r="CH201" s="3"/>
      <c r="CI201" s="3"/>
      <c r="CJ201" s="3"/>
      <c r="CK201" s="3"/>
      <c r="CL201" s="3"/>
      <c r="CM201" s="3"/>
      <c r="CN201" s="3"/>
      <c r="CO201" s="3"/>
      <c r="CP201" s="3"/>
      <c r="CQ201" s="3"/>
      <c r="CR201" s="3"/>
      <c r="CS201" s="3"/>
      <c r="CT201" s="3"/>
      <c r="CU201" s="3"/>
      <c r="CV201" s="3"/>
      <c r="CW201" s="3"/>
      <c r="CX201" s="3"/>
      <c r="CY201" s="3"/>
      <c r="CZ201" s="3"/>
      <c r="DA201" s="3"/>
      <c r="DB201" s="3"/>
      <c r="DC201" s="3"/>
      <c r="DD201" s="3"/>
      <c r="DE201" s="3"/>
      <c r="DF201" s="3"/>
      <c r="DG201" s="3"/>
      <c r="DH201" s="3"/>
      <c r="DI201" s="3"/>
      <c r="DJ201" s="3"/>
      <c r="DK201" s="3"/>
      <c r="DL201" s="3"/>
      <c r="DM201" s="3"/>
      <c r="DN201" s="3"/>
      <c r="DO201" s="3"/>
      <c r="DP201" s="3"/>
      <c r="DQ201" s="3"/>
      <c r="DR201" s="3"/>
      <c r="DS201" s="3"/>
      <c r="DT201" s="3"/>
      <c r="DU201" s="3"/>
      <c r="DV201" s="3"/>
      <c r="DW201" s="3"/>
      <c r="DX201" s="3"/>
      <c r="DY201" s="3"/>
      <c r="DZ201" s="3"/>
      <c r="EA201" s="3"/>
      <c r="EB201" s="3"/>
      <c r="EC201" s="3"/>
      <c r="ED201" s="3"/>
      <c r="EE201" s="3"/>
      <c r="EF201" s="3"/>
      <c r="EG201" s="3"/>
      <c r="EH201" s="3"/>
      <c r="EI201" s="3"/>
      <c r="EJ201" s="3"/>
      <c r="EK201" s="3"/>
      <c r="EL201" s="3"/>
      <c r="EM201" s="3"/>
      <c r="EN201" s="3"/>
      <c r="EO201" s="3"/>
      <c r="EP201" s="3"/>
      <c r="EQ201" s="3"/>
      <c r="ER201" s="3"/>
      <c r="ES201" s="3"/>
      <c r="ET201" s="3"/>
      <c r="EU201" s="3"/>
      <c r="EV201" s="3"/>
      <c r="EW201" s="3"/>
      <c r="EX201" s="3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</row>
    <row r="202" spans="1:173" x14ac:dyDescent="0.15">
      <c r="A202" s="74">
        <f t="shared" si="61"/>
        <v>43683</v>
      </c>
      <c r="B202" s="75">
        <f t="shared" ca="1" si="70"/>
        <v>98936.086135000005</v>
      </c>
      <c r="C202" s="78">
        <f t="shared" si="62"/>
        <v>97700</v>
      </c>
      <c r="D202" s="77">
        <f ca="1">IF(A202&lt;$B$1,VLOOKUP(A202,[1]DI!$A$4:$B$15000,2),0)</f>
        <v>5.8999999999999997E-2</v>
      </c>
      <c r="E202" s="78">
        <f t="shared" ca="1" si="71"/>
        <v>1.00022751</v>
      </c>
      <c r="F202" s="78">
        <f ca="1">(TRUNC(PRODUCT($E$12:$E201),16))</f>
        <v>1.03271594706394</v>
      </c>
      <c r="G202" s="78">
        <f t="shared" ca="1" si="72"/>
        <v>1.0244179835373599</v>
      </c>
      <c r="H202" s="78">
        <f t="shared" ca="1" si="73"/>
        <v>1.0081001700000001</v>
      </c>
      <c r="I202" s="77">
        <f t="shared" si="63"/>
        <v>3.5000000000000003E-2</v>
      </c>
      <c r="J202" s="79">
        <f t="shared" si="64"/>
        <v>43635</v>
      </c>
      <c r="K202" s="80">
        <f t="shared" si="65"/>
        <v>33</v>
      </c>
      <c r="L202" s="81">
        <f t="shared" si="66"/>
        <v>33</v>
      </c>
      <c r="M202" s="82">
        <f t="shared" si="57"/>
        <v>1.0045151109999999</v>
      </c>
      <c r="N202" s="82">
        <f t="shared" ca="1" si="58"/>
        <v>1.012651854</v>
      </c>
      <c r="O202" s="81">
        <f t="shared" si="74"/>
        <v>0</v>
      </c>
      <c r="P202" s="78">
        <f t="shared" ca="1" si="59"/>
        <v>1236.086135</v>
      </c>
      <c r="Q202" s="76">
        <f t="shared" si="67"/>
        <v>0</v>
      </c>
      <c r="R202" s="83" t="str">
        <f t="shared" si="68"/>
        <v>A+J=</v>
      </c>
      <c r="S202" s="79">
        <f t="shared" si="69"/>
        <v>43727</v>
      </c>
      <c r="T202" s="84" t="str">
        <f t="shared" si="60"/>
        <v>-</v>
      </c>
      <c r="U202" s="8"/>
      <c r="V202" s="157">
        <v>48829</v>
      </c>
      <c r="W202" s="158" t="s">
        <v>73</v>
      </c>
      <c r="X202" s="8"/>
      <c r="Y202" s="1"/>
      <c r="Z202" s="8"/>
      <c r="AA202" s="8"/>
      <c r="AB202" s="8"/>
      <c r="AC202" s="8"/>
      <c r="AD202" s="8"/>
      <c r="AE202" s="9"/>
      <c r="AF202" s="8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  <c r="BO202" s="3"/>
      <c r="BP202" s="3"/>
      <c r="BQ202" s="3"/>
      <c r="BR202" s="3"/>
      <c r="BS202" s="3"/>
      <c r="BT202" s="3"/>
      <c r="BU202" s="3"/>
      <c r="BV202" s="3"/>
      <c r="BW202" s="3"/>
      <c r="BX202" s="3"/>
      <c r="BY202" s="3"/>
      <c r="BZ202" s="3"/>
      <c r="CA202" s="3"/>
      <c r="CB202" s="3"/>
      <c r="CC202" s="3"/>
      <c r="CD202" s="3"/>
      <c r="CE202" s="3"/>
      <c r="CF202" s="3"/>
      <c r="CG202" s="3"/>
      <c r="CH202" s="3"/>
      <c r="CI202" s="3"/>
      <c r="CJ202" s="3"/>
      <c r="CK202" s="3"/>
      <c r="CL202" s="3"/>
      <c r="CM202" s="3"/>
      <c r="CN202" s="3"/>
      <c r="CO202" s="3"/>
      <c r="CP202" s="3"/>
      <c r="CQ202" s="3"/>
      <c r="CR202" s="3"/>
      <c r="CS202" s="3"/>
      <c r="CT202" s="3"/>
      <c r="CU202" s="3"/>
      <c r="CV202" s="3"/>
      <c r="CW202" s="3"/>
      <c r="CX202" s="3"/>
      <c r="CY202" s="3"/>
      <c r="CZ202" s="3"/>
      <c r="DA202" s="3"/>
      <c r="DB202" s="3"/>
      <c r="DC202" s="3"/>
      <c r="DD202" s="3"/>
      <c r="DE202" s="3"/>
      <c r="DF202" s="3"/>
      <c r="DG202" s="3"/>
      <c r="DH202" s="3"/>
      <c r="DI202" s="3"/>
      <c r="DJ202" s="3"/>
      <c r="DK202" s="3"/>
      <c r="DL202" s="3"/>
      <c r="DM202" s="3"/>
      <c r="DN202" s="3"/>
      <c r="DO202" s="3"/>
      <c r="DP202" s="3"/>
      <c r="DQ202" s="3"/>
      <c r="DR202" s="3"/>
      <c r="DS202" s="3"/>
      <c r="DT202" s="3"/>
      <c r="DU202" s="3"/>
      <c r="DV202" s="3"/>
      <c r="DW202" s="3"/>
      <c r="DX202" s="3"/>
      <c r="DY202" s="3"/>
      <c r="DZ202" s="3"/>
      <c r="EA202" s="3"/>
      <c r="EB202" s="3"/>
      <c r="EC202" s="3"/>
      <c r="ED202" s="3"/>
      <c r="EE202" s="3"/>
      <c r="EF202" s="3"/>
      <c r="EG202" s="3"/>
      <c r="EH202" s="3"/>
      <c r="EI202" s="3"/>
      <c r="EJ202" s="3"/>
      <c r="EK202" s="3"/>
      <c r="EL202" s="3"/>
      <c r="EM202" s="3"/>
      <c r="EN202" s="3"/>
      <c r="EO202" s="3"/>
      <c r="EP202" s="3"/>
      <c r="EQ202" s="3"/>
      <c r="ER202" s="3"/>
      <c r="ES202" s="3"/>
      <c r="ET202" s="3"/>
      <c r="EU202" s="3"/>
      <c r="EV202" s="3"/>
      <c r="EW202" s="3"/>
      <c r="EX202" s="3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</row>
    <row r="203" spans="1:173" x14ac:dyDescent="0.15">
      <c r="A203" s="74">
        <f t="shared" si="61"/>
        <v>43684</v>
      </c>
      <c r="B203" s="75">
        <f t="shared" ca="1" si="70"/>
        <v>98972.105976000006</v>
      </c>
      <c r="C203" s="78">
        <f t="shared" si="62"/>
        <v>97700</v>
      </c>
      <c r="D203" s="77">
        <f ca="1">IF(A203&lt;$B$1,VLOOKUP(A203,[1]DI!$A$4:$B$15000,2),0)</f>
        <v>5.8999999999999997E-2</v>
      </c>
      <c r="E203" s="78">
        <f t="shared" ca="1" si="71"/>
        <v>1.00022751</v>
      </c>
      <c r="F203" s="78">
        <f ca="1">(TRUNC(PRODUCT($E$12:$E202),16))</f>
        <v>1.03295090026906</v>
      </c>
      <c r="G203" s="78">
        <f t="shared" ca="1" si="72"/>
        <v>1.0244179835373599</v>
      </c>
      <c r="H203" s="78">
        <f t="shared" ca="1" si="73"/>
        <v>1.0083295299999999</v>
      </c>
      <c r="I203" s="77">
        <f t="shared" si="63"/>
        <v>3.5000000000000003E-2</v>
      </c>
      <c r="J203" s="79">
        <f t="shared" si="64"/>
        <v>43635</v>
      </c>
      <c r="K203" s="80">
        <f t="shared" si="65"/>
        <v>34</v>
      </c>
      <c r="L203" s="81">
        <f t="shared" si="66"/>
        <v>34</v>
      </c>
      <c r="M203" s="82">
        <f t="shared" si="57"/>
        <v>1.004652251</v>
      </c>
      <c r="N203" s="82">
        <f t="shared" ca="1" si="58"/>
        <v>1.0130205320000001</v>
      </c>
      <c r="O203" s="81">
        <f t="shared" si="74"/>
        <v>0</v>
      </c>
      <c r="P203" s="78">
        <f t="shared" ca="1" si="59"/>
        <v>1272.1059760000001</v>
      </c>
      <c r="Q203" s="76">
        <f t="shared" si="67"/>
        <v>0</v>
      </c>
      <c r="R203" s="83" t="str">
        <f t="shared" si="68"/>
        <v>A+J=</v>
      </c>
      <c r="S203" s="79">
        <f t="shared" si="69"/>
        <v>43727</v>
      </c>
      <c r="T203" s="84" t="str">
        <f t="shared" si="60"/>
        <v>-</v>
      </c>
      <c r="U203" s="8"/>
      <c r="V203" s="157">
        <v>48864</v>
      </c>
      <c r="W203" s="159" t="s">
        <v>62</v>
      </c>
      <c r="X203" s="8"/>
      <c r="Y203" s="1"/>
      <c r="Z203" s="8"/>
      <c r="AA203" s="8"/>
      <c r="AB203" s="8"/>
      <c r="AC203" s="8"/>
      <c r="AD203" s="8"/>
      <c r="AE203" s="9"/>
      <c r="AF203" s="8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  <c r="BO203" s="3"/>
      <c r="BP203" s="3"/>
      <c r="BQ203" s="3"/>
      <c r="BR203" s="3"/>
      <c r="BS203" s="3"/>
      <c r="BT203" s="3"/>
      <c r="BU203" s="3"/>
      <c r="BV203" s="3"/>
      <c r="BW203" s="3"/>
      <c r="BX203" s="3"/>
      <c r="BY203" s="3"/>
      <c r="BZ203" s="3"/>
      <c r="CA203" s="3"/>
      <c r="CB203" s="3"/>
      <c r="CC203" s="3"/>
      <c r="CD203" s="3"/>
      <c r="CE203" s="3"/>
      <c r="CF203" s="3"/>
      <c r="CG203" s="3"/>
      <c r="CH203" s="3"/>
      <c r="CI203" s="3"/>
      <c r="CJ203" s="3"/>
      <c r="CK203" s="3"/>
      <c r="CL203" s="3"/>
      <c r="CM203" s="3"/>
      <c r="CN203" s="3"/>
      <c r="CO203" s="3"/>
      <c r="CP203" s="3"/>
      <c r="CQ203" s="3"/>
      <c r="CR203" s="3"/>
      <c r="CS203" s="3"/>
      <c r="CT203" s="3"/>
      <c r="CU203" s="3"/>
      <c r="CV203" s="3"/>
      <c r="CW203" s="3"/>
      <c r="CX203" s="3"/>
      <c r="CY203" s="3"/>
      <c r="CZ203" s="3"/>
      <c r="DA203" s="3"/>
      <c r="DB203" s="3"/>
      <c r="DC203" s="3"/>
      <c r="DD203" s="3"/>
      <c r="DE203" s="3"/>
      <c r="DF203" s="3"/>
      <c r="DG203" s="3"/>
      <c r="DH203" s="3"/>
      <c r="DI203" s="3"/>
      <c r="DJ203" s="3"/>
      <c r="DK203" s="3"/>
      <c r="DL203" s="3"/>
      <c r="DM203" s="3"/>
      <c r="DN203" s="3"/>
      <c r="DO203" s="3"/>
      <c r="DP203" s="3"/>
      <c r="DQ203" s="3"/>
      <c r="DR203" s="3"/>
      <c r="DS203" s="3"/>
      <c r="DT203" s="3"/>
      <c r="DU203" s="3"/>
      <c r="DV203" s="3"/>
      <c r="DW203" s="3"/>
      <c r="DX203" s="3"/>
      <c r="DY203" s="3"/>
      <c r="DZ203" s="3"/>
      <c r="EA203" s="3"/>
      <c r="EB203" s="3"/>
      <c r="EC203" s="3"/>
      <c r="ED203" s="3"/>
      <c r="EE203" s="3"/>
      <c r="EF203" s="3"/>
      <c r="EG203" s="3"/>
      <c r="EH203" s="3"/>
      <c r="EI203" s="3"/>
      <c r="EJ203" s="3"/>
      <c r="EK203" s="3"/>
      <c r="EL203" s="3"/>
      <c r="EM203" s="3"/>
      <c r="EN203" s="3"/>
      <c r="EO203" s="3"/>
      <c r="EP203" s="3"/>
      <c r="EQ203" s="3"/>
      <c r="ER203" s="3"/>
      <c r="ES203" s="3"/>
      <c r="ET203" s="3"/>
      <c r="EU203" s="3"/>
      <c r="EV203" s="3"/>
      <c r="EW203" s="3"/>
      <c r="EX203" s="3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</row>
    <row r="204" spans="1:173" x14ac:dyDescent="0.15">
      <c r="A204" s="74">
        <f t="shared" si="61"/>
        <v>43685</v>
      </c>
      <c r="B204" s="75">
        <f t="shared" ca="1" si="70"/>
        <v>99008.137638</v>
      </c>
      <c r="C204" s="78">
        <f t="shared" si="62"/>
        <v>97700</v>
      </c>
      <c r="D204" s="77">
        <f ca="1">IF(A204&lt;$B$1,VLOOKUP(A204,[1]DI!$A$4:$B$15000,2),0)</f>
        <v>5.8999999999999997E-2</v>
      </c>
      <c r="E204" s="78">
        <f t="shared" ca="1" si="71"/>
        <v>1.00022751</v>
      </c>
      <c r="F204" s="78">
        <f ca="1">(TRUNC(PRODUCT($E$12:$E203),16))</f>
        <v>1.03318590692838</v>
      </c>
      <c r="G204" s="78">
        <f t="shared" ca="1" si="72"/>
        <v>1.0244179835373599</v>
      </c>
      <c r="H204" s="78">
        <f t="shared" ca="1" si="73"/>
        <v>1.00855893</v>
      </c>
      <c r="I204" s="77">
        <f t="shared" si="63"/>
        <v>3.5000000000000003E-2</v>
      </c>
      <c r="J204" s="79">
        <f t="shared" si="64"/>
        <v>43635</v>
      </c>
      <c r="K204" s="80">
        <f t="shared" si="65"/>
        <v>35</v>
      </c>
      <c r="L204" s="81">
        <f t="shared" si="66"/>
        <v>35</v>
      </c>
      <c r="M204" s="82">
        <f t="shared" ref="M204:M267" si="75">ROUND((I204+1)^(L204/252),9)</f>
        <v>1.004789409</v>
      </c>
      <c r="N204" s="82">
        <f t="shared" ref="N204:N267" ca="1" si="76">ROUND(H204*M204,9)</f>
        <v>1.0133893309999999</v>
      </c>
      <c r="O204" s="81">
        <f t="shared" si="74"/>
        <v>0</v>
      </c>
      <c r="P204" s="78">
        <f t="shared" ref="P204:P267" ca="1" si="77">TRUNC(((N204-1)*C204),6)</f>
        <v>1308.1376379999999</v>
      </c>
      <c r="Q204" s="76">
        <f t="shared" si="67"/>
        <v>0</v>
      </c>
      <c r="R204" s="83" t="str">
        <f t="shared" si="68"/>
        <v>A+J=</v>
      </c>
      <c r="S204" s="79">
        <f t="shared" si="69"/>
        <v>43727</v>
      </c>
      <c r="T204" s="84" t="str">
        <f t="shared" ref="T204:T267" si="78">IF(O204&gt;0,(P204+Q204)*T$9,"-")</f>
        <v>-</v>
      </c>
      <c r="U204" s="8"/>
      <c r="V204" s="157">
        <v>48885</v>
      </c>
      <c r="W204" s="158" t="s">
        <v>66</v>
      </c>
      <c r="X204" s="8"/>
      <c r="Y204" s="1"/>
      <c r="Z204" s="8"/>
      <c r="AA204" s="8"/>
      <c r="AB204" s="8"/>
      <c r="AC204" s="8"/>
      <c r="AD204" s="8"/>
      <c r="AE204" s="9"/>
      <c r="AF204" s="8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  <c r="BO204" s="3"/>
      <c r="BP204" s="3"/>
      <c r="BQ204" s="3"/>
      <c r="BR204" s="3"/>
      <c r="BS204" s="3"/>
      <c r="BT204" s="3"/>
      <c r="BU204" s="3"/>
      <c r="BV204" s="3"/>
      <c r="BW204" s="3"/>
      <c r="BX204" s="3"/>
      <c r="BY204" s="3"/>
      <c r="BZ204" s="3"/>
      <c r="CA204" s="3"/>
      <c r="CB204" s="3"/>
      <c r="CC204" s="3"/>
      <c r="CD204" s="3"/>
      <c r="CE204" s="3"/>
      <c r="CF204" s="3"/>
      <c r="CG204" s="3"/>
      <c r="CH204" s="3"/>
      <c r="CI204" s="3"/>
      <c r="CJ204" s="3"/>
      <c r="CK204" s="3"/>
      <c r="CL204" s="3"/>
      <c r="CM204" s="3"/>
      <c r="CN204" s="3"/>
      <c r="CO204" s="3"/>
      <c r="CP204" s="3"/>
      <c r="CQ204" s="3"/>
      <c r="CR204" s="3"/>
      <c r="CS204" s="3"/>
      <c r="CT204" s="3"/>
      <c r="CU204" s="3"/>
      <c r="CV204" s="3"/>
      <c r="CW204" s="3"/>
      <c r="CX204" s="3"/>
      <c r="CY204" s="3"/>
      <c r="CZ204" s="3"/>
      <c r="DA204" s="3"/>
      <c r="DB204" s="3"/>
      <c r="DC204" s="3"/>
      <c r="DD204" s="3"/>
      <c r="DE204" s="3"/>
      <c r="DF204" s="3"/>
      <c r="DG204" s="3"/>
      <c r="DH204" s="3"/>
      <c r="DI204" s="3"/>
      <c r="DJ204" s="3"/>
      <c r="DK204" s="3"/>
      <c r="DL204" s="3"/>
      <c r="DM204" s="3"/>
      <c r="DN204" s="3"/>
      <c r="DO204" s="3"/>
      <c r="DP204" s="3"/>
      <c r="DQ204" s="3"/>
      <c r="DR204" s="3"/>
      <c r="DS204" s="3"/>
      <c r="DT204" s="3"/>
      <c r="DU204" s="3"/>
      <c r="DV204" s="3"/>
      <c r="DW204" s="3"/>
      <c r="DX204" s="3"/>
      <c r="DY204" s="3"/>
      <c r="DZ204" s="3"/>
      <c r="EA204" s="3"/>
      <c r="EB204" s="3"/>
      <c r="EC204" s="3"/>
      <c r="ED204" s="3"/>
      <c r="EE204" s="3"/>
      <c r="EF204" s="3"/>
      <c r="EG204" s="3"/>
      <c r="EH204" s="3"/>
      <c r="EI204" s="3"/>
      <c r="EJ204" s="3"/>
      <c r="EK204" s="3"/>
      <c r="EL204" s="3"/>
      <c r="EM204" s="3"/>
      <c r="EN204" s="3"/>
      <c r="EO204" s="3"/>
      <c r="EP204" s="3"/>
      <c r="EQ204" s="3"/>
      <c r="ER204" s="3"/>
      <c r="ES204" s="3"/>
      <c r="ET204" s="3"/>
      <c r="EU204" s="3"/>
      <c r="EV204" s="3"/>
      <c r="EW204" s="3"/>
      <c r="EX204" s="3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</row>
    <row r="205" spans="1:173" x14ac:dyDescent="0.15">
      <c r="A205" s="74">
        <f t="shared" ref="A205:A268" si="79">(A204+1)</f>
        <v>43686</v>
      </c>
      <c r="B205" s="75">
        <f t="shared" ca="1" si="70"/>
        <v>99044.183174000005</v>
      </c>
      <c r="C205" s="78">
        <f t="shared" ref="C205:C268" si="80">(C204-Q204)</f>
        <v>97700</v>
      </c>
      <c r="D205" s="77">
        <f ca="1">IF(A205&lt;$B$1,VLOOKUP(A205,[1]DI!$A$4:$B$15000,2),0)</f>
        <v>5.8999999999999997E-2</v>
      </c>
      <c r="E205" s="78">
        <f t="shared" ca="1" si="71"/>
        <v>1.00022751</v>
      </c>
      <c r="F205" s="78">
        <f ca="1">(TRUNC(PRODUCT($E$12:$E204),16))</f>
        <v>1.0334209670540599</v>
      </c>
      <c r="G205" s="78">
        <f t="shared" ca="1" si="72"/>
        <v>1.0244179835373599</v>
      </c>
      <c r="H205" s="78">
        <f t="shared" ca="1" si="73"/>
        <v>1.0087883900000001</v>
      </c>
      <c r="I205" s="77">
        <f t="shared" ref="I205:I268" si="81">I204</f>
        <v>3.5000000000000003E-2</v>
      </c>
      <c r="J205" s="79">
        <f t="shared" ref="J205:J268" si="82">IF(O204&gt;0,VLOOKUP(O204,V$12:AF$48,2),J204)</f>
        <v>43635</v>
      </c>
      <c r="K205" s="80">
        <f t="shared" ref="K205:K268" si="83">IF(A205&gt;J205,IF(NETWORKDAYS(J205,A205,$V$52:$V$436)-1=0,1,NETWORKDAYS(J205,A205,$V$52:$V$436)-1),0)</f>
        <v>36</v>
      </c>
      <c r="L205" s="81">
        <f t="shared" ref="L205:L268" si="84">IF(AND(K205=1,K204=1),1,IF(K205&gt;0,IF(K205=K204,K205+1,K205),0))</f>
        <v>36</v>
      </c>
      <c r="M205" s="82">
        <f t="shared" si="75"/>
        <v>1.004926585</v>
      </c>
      <c r="N205" s="82">
        <f t="shared" ca="1" si="76"/>
        <v>1.013758272</v>
      </c>
      <c r="O205" s="81">
        <f t="shared" si="74"/>
        <v>0</v>
      </c>
      <c r="P205" s="78">
        <f t="shared" ca="1" si="77"/>
        <v>1344.183174</v>
      </c>
      <c r="Q205" s="76">
        <f t="shared" ref="Q205:Q268" si="85">IF(O205&gt;0,VLOOKUP(O205,$V$12:$AA$48,6),0)</f>
        <v>0</v>
      </c>
      <c r="R205" s="83" t="str">
        <f t="shared" ref="R205:R268" si="86">IF(O204&gt;0,VLOOKUP(O204,V$12:AF$48,10),R204)</f>
        <v>A+J=</v>
      </c>
      <c r="S205" s="79">
        <f t="shared" ref="S205:S268" si="87">IF(O204&gt;0,VLOOKUP(O204,V$12:AF$48,11),S204)</f>
        <v>43727</v>
      </c>
      <c r="T205" s="84" t="str">
        <f t="shared" si="78"/>
        <v>-</v>
      </c>
      <c r="U205" s="8"/>
      <c r="V205" s="157">
        <v>48898</v>
      </c>
      <c r="W205" s="158" t="s">
        <v>67</v>
      </c>
      <c r="X205" s="8"/>
      <c r="Y205" s="1"/>
      <c r="Z205" s="8"/>
      <c r="AA205" s="8"/>
      <c r="AB205" s="8"/>
      <c r="AC205" s="8"/>
      <c r="AD205" s="8"/>
      <c r="AE205" s="9"/>
      <c r="AF205" s="8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  <c r="BO205" s="3"/>
      <c r="BP205" s="3"/>
      <c r="BQ205" s="3"/>
      <c r="BR205" s="3"/>
      <c r="BS205" s="3"/>
      <c r="BT205" s="3"/>
      <c r="BU205" s="3"/>
      <c r="BV205" s="3"/>
      <c r="BW205" s="3"/>
      <c r="BX205" s="3"/>
      <c r="BY205" s="3"/>
      <c r="BZ205" s="3"/>
      <c r="CA205" s="3"/>
      <c r="CB205" s="3"/>
      <c r="CC205" s="3"/>
      <c r="CD205" s="3"/>
      <c r="CE205" s="3"/>
      <c r="CF205" s="3"/>
      <c r="CG205" s="3"/>
      <c r="CH205" s="3"/>
      <c r="CI205" s="3"/>
      <c r="CJ205" s="3"/>
      <c r="CK205" s="3"/>
      <c r="CL205" s="3"/>
      <c r="CM205" s="3"/>
      <c r="CN205" s="3"/>
      <c r="CO205" s="3"/>
      <c r="CP205" s="3"/>
      <c r="CQ205" s="3"/>
      <c r="CR205" s="3"/>
      <c r="CS205" s="3"/>
      <c r="CT205" s="3"/>
      <c r="CU205" s="3"/>
      <c r="CV205" s="3"/>
      <c r="CW205" s="3"/>
      <c r="CX205" s="3"/>
      <c r="CY205" s="3"/>
      <c r="CZ205" s="3"/>
      <c r="DA205" s="3"/>
      <c r="DB205" s="3"/>
      <c r="DC205" s="3"/>
      <c r="DD205" s="3"/>
      <c r="DE205" s="3"/>
      <c r="DF205" s="3"/>
      <c r="DG205" s="3"/>
      <c r="DH205" s="3"/>
      <c r="DI205" s="3"/>
      <c r="DJ205" s="3"/>
      <c r="DK205" s="3"/>
      <c r="DL205" s="3"/>
      <c r="DM205" s="3"/>
      <c r="DN205" s="3"/>
      <c r="DO205" s="3"/>
      <c r="DP205" s="3"/>
      <c r="DQ205" s="3"/>
      <c r="DR205" s="3"/>
      <c r="DS205" s="3"/>
      <c r="DT205" s="3"/>
      <c r="DU205" s="3"/>
      <c r="DV205" s="3"/>
      <c r="DW205" s="3"/>
      <c r="DX205" s="3"/>
      <c r="DY205" s="3"/>
      <c r="DZ205" s="3"/>
      <c r="EA205" s="3"/>
      <c r="EB205" s="3"/>
      <c r="EC205" s="3"/>
      <c r="ED205" s="3"/>
      <c r="EE205" s="3"/>
      <c r="EF205" s="3"/>
      <c r="EG205" s="3"/>
      <c r="EH205" s="3"/>
      <c r="EI205" s="3"/>
      <c r="EJ205" s="3"/>
      <c r="EK205" s="3"/>
      <c r="EL205" s="3"/>
      <c r="EM205" s="3"/>
      <c r="EN205" s="3"/>
      <c r="EO205" s="3"/>
      <c r="EP205" s="3"/>
      <c r="EQ205" s="3"/>
      <c r="ER205" s="3"/>
      <c r="ES205" s="3"/>
      <c r="ET205" s="3"/>
      <c r="EU205" s="3"/>
      <c r="EV205" s="3"/>
      <c r="EW205" s="3"/>
      <c r="EX205" s="3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</row>
    <row r="206" spans="1:173" x14ac:dyDescent="0.15">
      <c r="A206" s="74">
        <f t="shared" si="79"/>
        <v>43687</v>
      </c>
      <c r="B206" s="75">
        <f t="shared" ref="B206:B269" ca="1" si="88">IF(A206&lt;=TODAY(),C206+P206,IF(AND(A206&gt;TODAY(),A206&lt;=$B$1),IF(VLOOKUP(TODAY(),$A$10:$D$10000,4,FALSE)=0,"n.d",C206+P206),"n.d"))</f>
        <v>99080.241704</v>
      </c>
      <c r="C206" s="78">
        <f t="shared" si="80"/>
        <v>97700</v>
      </c>
      <c r="D206" s="77">
        <f ca="1">IF(A206&lt;$B$1,VLOOKUP(A206,[1]DI!$A$4:$B$15000,2),0)</f>
        <v>0</v>
      </c>
      <c r="E206" s="78">
        <f t="shared" ref="E206:E269" ca="1" si="89">IF(A206&lt;A$10,1,ROUND(((1+D206)^(1/252)),8))</f>
        <v>1</v>
      </c>
      <c r="F206" s="78">
        <f ca="1">(TRUNC(PRODUCT($E$12:$E205),16))</f>
        <v>1.03365608065828</v>
      </c>
      <c r="G206" s="78">
        <f t="shared" ref="G206:G269" ca="1" si="90">IF(O205&gt;0,F205,G205)</f>
        <v>1.0244179835373599</v>
      </c>
      <c r="H206" s="78">
        <f t="shared" ref="H206:H269" ca="1" si="91">ROUND(F206/G206,8)</f>
        <v>1.0090178999999999</v>
      </c>
      <c r="I206" s="77">
        <f t="shared" si="81"/>
        <v>3.5000000000000003E-2</v>
      </c>
      <c r="J206" s="79">
        <f t="shared" si="82"/>
        <v>43635</v>
      </c>
      <c r="K206" s="80">
        <f t="shared" si="83"/>
        <v>36</v>
      </c>
      <c r="L206" s="81">
        <f t="shared" si="84"/>
        <v>37</v>
      </c>
      <c r="M206" s="82">
        <f t="shared" si="75"/>
        <v>1.005063781</v>
      </c>
      <c r="N206" s="82">
        <f t="shared" ca="1" si="76"/>
        <v>1.014127346</v>
      </c>
      <c r="O206" s="81">
        <f t="shared" ref="O206:O269" si="92">IF(VLOOKUP(A206,W$12:AD$48,8)=VLOOKUP(A205,W$12:AD$48,8),0,VLOOKUP(A206,W$12:AD$48,8))</f>
        <v>0</v>
      </c>
      <c r="P206" s="78">
        <f t="shared" ca="1" si="77"/>
        <v>1380.241704</v>
      </c>
      <c r="Q206" s="76">
        <f t="shared" si="85"/>
        <v>0</v>
      </c>
      <c r="R206" s="83" t="str">
        <f t="shared" si="86"/>
        <v>A+J=</v>
      </c>
      <c r="S206" s="79">
        <f t="shared" si="87"/>
        <v>43727</v>
      </c>
      <c r="T206" s="84" t="str">
        <f t="shared" si="78"/>
        <v>-</v>
      </c>
      <c r="U206" s="8"/>
      <c r="V206" s="65"/>
      <c r="W206" s="66"/>
      <c r="X206" s="8"/>
      <c r="Y206" s="1"/>
      <c r="Z206" s="8"/>
      <c r="AA206" s="8"/>
      <c r="AB206" s="8"/>
      <c r="AC206" s="8"/>
      <c r="AD206" s="8"/>
      <c r="AE206" s="9"/>
      <c r="AF206" s="8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  <c r="BO206" s="3"/>
      <c r="BP206" s="3"/>
      <c r="BQ206" s="3"/>
      <c r="BR206" s="3"/>
      <c r="BS206" s="3"/>
      <c r="BT206" s="3"/>
      <c r="BU206" s="3"/>
      <c r="BV206" s="3"/>
      <c r="BW206" s="3"/>
      <c r="BX206" s="3"/>
      <c r="BY206" s="3"/>
      <c r="BZ206" s="3"/>
      <c r="CA206" s="3"/>
      <c r="CB206" s="3"/>
      <c r="CC206" s="3"/>
      <c r="CD206" s="3"/>
      <c r="CE206" s="3"/>
      <c r="CF206" s="3"/>
      <c r="CG206" s="3"/>
      <c r="CH206" s="3"/>
      <c r="CI206" s="3"/>
      <c r="CJ206" s="3"/>
      <c r="CK206" s="3"/>
      <c r="CL206" s="3"/>
      <c r="CM206" s="3"/>
      <c r="CN206" s="3"/>
      <c r="CO206" s="3"/>
      <c r="CP206" s="3"/>
      <c r="CQ206" s="3"/>
      <c r="CR206" s="3"/>
      <c r="CS206" s="3"/>
      <c r="CT206" s="3"/>
      <c r="CU206" s="3"/>
      <c r="CV206" s="3"/>
      <c r="CW206" s="3"/>
      <c r="CX206" s="3"/>
      <c r="CY206" s="3"/>
      <c r="CZ206" s="3"/>
      <c r="DA206" s="3"/>
      <c r="DB206" s="3"/>
      <c r="DC206" s="3"/>
      <c r="DD206" s="3"/>
      <c r="DE206" s="3"/>
      <c r="DF206" s="3"/>
      <c r="DG206" s="3"/>
      <c r="DH206" s="3"/>
      <c r="DI206" s="3"/>
      <c r="DJ206" s="3"/>
      <c r="DK206" s="3"/>
      <c r="DL206" s="3"/>
      <c r="DM206" s="3"/>
      <c r="DN206" s="3"/>
      <c r="DO206" s="3"/>
      <c r="DP206" s="3"/>
      <c r="DQ206" s="3"/>
      <c r="DR206" s="3"/>
      <c r="DS206" s="3"/>
      <c r="DT206" s="3"/>
      <c r="DU206" s="3"/>
      <c r="DV206" s="3"/>
      <c r="DW206" s="3"/>
      <c r="DX206" s="3"/>
      <c r="DY206" s="3"/>
      <c r="DZ206" s="3"/>
      <c r="EA206" s="3"/>
      <c r="EB206" s="3"/>
      <c r="EC206" s="3"/>
      <c r="ED206" s="3"/>
      <c r="EE206" s="3"/>
      <c r="EF206" s="3"/>
      <c r="EG206" s="3"/>
      <c r="EH206" s="3"/>
      <c r="EI206" s="3"/>
      <c r="EJ206" s="3"/>
      <c r="EK206" s="3"/>
      <c r="EL206" s="3"/>
      <c r="EM206" s="3"/>
      <c r="EN206" s="3"/>
      <c r="EO206" s="3"/>
      <c r="EP206" s="3"/>
      <c r="EQ206" s="3"/>
      <c r="ER206" s="3"/>
      <c r="ES206" s="3"/>
      <c r="ET206" s="3"/>
      <c r="EU206" s="3"/>
      <c r="EV206" s="3"/>
      <c r="EW206" s="3"/>
      <c r="EX206" s="3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</row>
    <row r="207" spans="1:173" x14ac:dyDescent="0.15">
      <c r="A207" s="74">
        <f t="shared" si="79"/>
        <v>43688</v>
      </c>
      <c r="B207" s="75">
        <f t="shared" ca="1" si="88"/>
        <v>99080.241704</v>
      </c>
      <c r="C207" s="78">
        <f t="shared" si="80"/>
        <v>97700</v>
      </c>
      <c r="D207" s="77">
        <f ca="1">IF(A207&lt;$B$1,VLOOKUP(A207,[1]DI!$A$4:$B$15000,2),0)</f>
        <v>0</v>
      </c>
      <c r="E207" s="78">
        <f t="shared" ca="1" si="89"/>
        <v>1</v>
      </c>
      <c r="F207" s="78">
        <f ca="1">(TRUNC(PRODUCT($E$12:$E206),16))</f>
        <v>1.03365608065828</v>
      </c>
      <c r="G207" s="78">
        <f t="shared" ca="1" si="90"/>
        <v>1.0244179835373599</v>
      </c>
      <c r="H207" s="78">
        <f t="shared" ca="1" si="91"/>
        <v>1.0090178999999999</v>
      </c>
      <c r="I207" s="77">
        <f t="shared" si="81"/>
        <v>3.5000000000000003E-2</v>
      </c>
      <c r="J207" s="79">
        <f t="shared" si="82"/>
        <v>43635</v>
      </c>
      <c r="K207" s="80">
        <f t="shared" si="83"/>
        <v>36</v>
      </c>
      <c r="L207" s="81">
        <f t="shared" si="84"/>
        <v>37</v>
      </c>
      <c r="M207" s="82">
        <f t="shared" si="75"/>
        <v>1.005063781</v>
      </c>
      <c r="N207" s="82">
        <f t="shared" ca="1" si="76"/>
        <v>1.014127346</v>
      </c>
      <c r="O207" s="81">
        <f t="shared" si="92"/>
        <v>0</v>
      </c>
      <c r="P207" s="78">
        <f t="shared" ca="1" si="77"/>
        <v>1380.241704</v>
      </c>
      <c r="Q207" s="76">
        <f t="shared" si="85"/>
        <v>0</v>
      </c>
      <c r="R207" s="83" t="str">
        <f t="shared" si="86"/>
        <v>A+J=</v>
      </c>
      <c r="S207" s="79">
        <f t="shared" si="87"/>
        <v>43727</v>
      </c>
      <c r="T207" s="84" t="str">
        <f t="shared" si="78"/>
        <v>-</v>
      </c>
      <c r="U207" s="8"/>
      <c r="V207" s="65"/>
      <c r="W207" s="66"/>
      <c r="X207" s="8"/>
      <c r="Y207" s="1"/>
      <c r="Z207" s="8"/>
      <c r="AA207" s="8"/>
      <c r="AB207" s="8"/>
      <c r="AC207" s="8"/>
      <c r="AD207" s="8"/>
      <c r="AE207" s="9"/>
      <c r="AF207" s="8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  <c r="BO207" s="3"/>
      <c r="BP207" s="3"/>
      <c r="BQ207" s="3"/>
      <c r="BR207" s="3"/>
      <c r="BS207" s="3"/>
      <c r="BT207" s="3"/>
      <c r="BU207" s="3"/>
      <c r="BV207" s="3"/>
      <c r="BW207" s="3"/>
      <c r="BX207" s="3"/>
      <c r="BY207" s="3"/>
      <c r="BZ207" s="3"/>
      <c r="CA207" s="3"/>
      <c r="CB207" s="3"/>
      <c r="CC207" s="3"/>
      <c r="CD207" s="3"/>
      <c r="CE207" s="3"/>
      <c r="CF207" s="3"/>
      <c r="CG207" s="3"/>
      <c r="CH207" s="3"/>
      <c r="CI207" s="3"/>
      <c r="CJ207" s="3"/>
      <c r="CK207" s="3"/>
      <c r="CL207" s="3"/>
      <c r="CM207" s="3"/>
      <c r="CN207" s="3"/>
      <c r="CO207" s="3"/>
      <c r="CP207" s="3"/>
      <c r="CQ207" s="3"/>
      <c r="CR207" s="3"/>
      <c r="CS207" s="3"/>
      <c r="CT207" s="3"/>
      <c r="CU207" s="3"/>
      <c r="CV207" s="3"/>
      <c r="CW207" s="3"/>
      <c r="CX207" s="3"/>
      <c r="CY207" s="3"/>
      <c r="CZ207" s="3"/>
      <c r="DA207" s="3"/>
      <c r="DB207" s="3"/>
      <c r="DC207" s="3"/>
      <c r="DD207" s="3"/>
      <c r="DE207" s="3"/>
      <c r="DF207" s="3"/>
      <c r="DG207" s="3"/>
      <c r="DH207" s="3"/>
      <c r="DI207" s="3"/>
      <c r="DJ207" s="3"/>
      <c r="DK207" s="3"/>
      <c r="DL207" s="3"/>
      <c r="DM207" s="3"/>
      <c r="DN207" s="3"/>
      <c r="DO207" s="3"/>
      <c r="DP207" s="3"/>
      <c r="DQ207" s="3"/>
      <c r="DR207" s="3"/>
      <c r="DS207" s="3"/>
      <c r="DT207" s="3"/>
      <c r="DU207" s="3"/>
      <c r="DV207" s="3"/>
      <c r="DW207" s="3"/>
      <c r="DX207" s="3"/>
      <c r="DY207" s="3"/>
      <c r="DZ207" s="3"/>
      <c r="EA207" s="3"/>
      <c r="EB207" s="3"/>
      <c r="EC207" s="3"/>
      <c r="ED207" s="3"/>
      <c r="EE207" s="3"/>
      <c r="EF207" s="3"/>
      <c r="EG207" s="3"/>
      <c r="EH207" s="3"/>
      <c r="EI207" s="3"/>
      <c r="EJ207" s="3"/>
      <c r="EK207" s="3"/>
      <c r="EL207" s="3"/>
      <c r="EM207" s="3"/>
      <c r="EN207" s="3"/>
      <c r="EO207" s="3"/>
      <c r="EP207" s="3"/>
      <c r="EQ207" s="3"/>
      <c r="ER207" s="3"/>
      <c r="ES207" s="3"/>
      <c r="ET207" s="3"/>
      <c r="EU207" s="3"/>
      <c r="EV207" s="3"/>
      <c r="EW207" s="3"/>
      <c r="EX207" s="3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</row>
    <row r="208" spans="1:173" x14ac:dyDescent="0.15">
      <c r="A208" s="74">
        <f t="shared" si="79"/>
        <v>43689</v>
      </c>
      <c r="B208" s="75">
        <f t="shared" ca="1" si="88"/>
        <v>99080.241704</v>
      </c>
      <c r="C208" s="78">
        <f t="shared" si="80"/>
        <v>97700</v>
      </c>
      <c r="D208" s="77">
        <f ca="1">IF(A208&lt;$B$1,VLOOKUP(A208,[1]DI!$A$4:$B$15000,2),0)</f>
        <v>5.8999999999999997E-2</v>
      </c>
      <c r="E208" s="78">
        <f t="shared" ca="1" si="89"/>
        <v>1.00022751</v>
      </c>
      <c r="F208" s="78">
        <f ca="1">(TRUNC(PRODUCT($E$12:$E207),16))</f>
        <v>1.03365608065828</v>
      </c>
      <c r="G208" s="78">
        <f t="shared" ca="1" si="90"/>
        <v>1.0244179835373599</v>
      </c>
      <c r="H208" s="78">
        <f t="shared" ca="1" si="91"/>
        <v>1.0090178999999999</v>
      </c>
      <c r="I208" s="77">
        <f t="shared" si="81"/>
        <v>3.5000000000000003E-2</v>
      </c>
      <c r="J208" s="79">
        <f t="shared" si="82"/>
        <v>43635</v>
      </c>
      <c r="K208" s="80">
        <f t="shared" si="83"/>
        <v>37</v>
      </c>
      <c r="L208" s="81">
        <f t="shared" si="84"/>
        <v>37</v>
      </c>
      <c r="M208" s="82">
        <f t="shared" si="75"/>
        <v>1.005063781</v>
      </c>
      <c r="N208" s="82">
        <f t="shared" ca="1" si="76"/>
        <v>1.014127346</v>
      </c>
      <c r="O208" s="81">
        <f t="shared" si="92"/>
        <v>0</v>
      </c>
      <c r="P208" s="78">
        <f t="shared" ca="1" si="77"/>
        <v>1380.241704</v>
      </c>
      <c r="Q208" s="76">
        <f t="shared" si="85"/>
        <v>0</v>
      </c>
      <c r="R208" s="83" t="str">
        <f t="shared" si="86"/>
        <v>A+J=</v>
      </c>
      <c r="S208" s="79">
        <f t="shared" si="87"/>
        <v>43727</v>
      </c>
      <c r="T208" s="84" t="str">
        <f t="shared" si="78"/>
        <v>-</v>
      </c>
      <c r="U208" s="8"/>
      <c r="V208" s="65"/>
      <c r="W208" s="66"/>
      <c r="X208" s="8"/>
      <c r="Y208" s="1"/>
      <c r="Z208" s="8"/>
      <c r="AA208" s="8"/>
      <c r="AB208" s="8"/>
      <c r="AC208" s="8"/>
      <c r="AD208" s="8"/>
      <c r="AE208" s="9"/>
      <c r="AF208" s="8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  <c r="BO208" s="3"/>
      <c r="BP208" s="3"/>
      <c r="BQ208" s="3"/>
      <c r="BR208" s="3"/>
      <c r="BS208" s="3"/>
      <c r="BT208" s="3"/>
      <c r="BU208" s="3"/>
      <c r="BV208" s="3"/>
      <c r="BW208" s="3"/>
      <c r="BX208" s="3"/>
      <c r="BY208" s="3"/>
      <c r="BZ208" s="3"/>
      <c r="CA208" s="3"/>
      <c r="CB208" s="3"/>
      <c r="CC208" s="3"/>
      <c r="CD208" s="3"/>
      <c r="CE208" s="3"/>
      <c r="CF208" s="3"/>
      <c r="CG208" s="3"/>
      <c r="CH208" s="3"/>
      <c r="CI208" s="3"/>
      <c r="CJ208" s="3"/>
      <c r="CK208" s="3"/>
      <c r="CL208" s="3"/>
      <c r="CM208" s="3"/>
      <c r="CN208" s="3"/>
      <c r="CO208" s="3"/>
      <c r="CP208" s="3"/>
      <c r="CQ208" s="3"/>
      <c r="CR208" s="3"/>
      <c r="CS208" s="3"/>
      <c r="CT208" s="3"/>
      <c r="CU208" s="3"/>
      <c r="CV208" s="3"/>
      <c r="CW208" s="3"/>
      <c r="CX208" s="3"/>
      <c r="CY208" s="3"/>
      <c r="CZ208" s="3"/>
      <c r="DA208" s="3"/>
      <c r="DB208" s="3"/>
      <c r="DC208" s="3"/>
      <c r="DD208" s="3"/>
      <c r="DE208" s="3"/>
      <c r="DF208" s="3"/>
      <c r="DG208" s="3"/>
      <c r="DH208" s="3"/>
      <c r="DI208" s="3"/>
      <c r="DJ208" s="3"/>
      <c r="DK208" s="3"/>
      <c r="DL208" s="3"/>
      <c r="DM208" s="3"/>
      <c r="DN208" s="3"/>
      <c r="DO208" s="3"/>
      <c r="DP208" s="3"/>
      <c r="DQ208" s="3"/>
      <c r="DR208" s="3"/>
      <c r="DS208" s="3"/>
      <c r="DT208" s="3"/>
      <c r="DU208" s="3"/>
      <c r="DV208" s="3"/>
      <c r="DW208" s="3"/>
      <c r="DX208" s="3"/>
      <c r="DY208" s="3"/>
      <c r="DZ208" s="3"/>
      <c r="EA208" s="3"/>
      <c r="EB208" s="3"/>
      <c r="EC208" s="3"/>
      <c r="ED208" s="3"/>
      <c r="EE208" s="3"/>
      <c r="EF208" s="3"/>
      <c r="EG208" s="3"/>
      <c r="EH208" s="3"/>
      <c r="EI208" s="3"/>
      <c r="EJ208" s="3"/>
      <c r="EK208" s="3"/>
      <c r="EL208" s="3"/>
      <c r="EM208" s="3"/>
      <c r="EN208" s="3"/>
      <c r="EO208" s="3"/>
      <c r="EP208" s="3"/>
      <c r="EQ208" s="3"/>
      <c r="ER208" s="3"/>
      <c r="ES208" s="3"/>
      <c r="ET208" s="3"/>
      <c r="EU208" s="3"/>
      <c r="EV208" s="3"/>
      <c r="EW208" s="3"/>
      <c r="EX208" s="3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</row>
    <row r="209" spans="1:173" x14ac:dyDescent="0.15">
      <c r="A209" s="74">
        <f t="shared" si="79"/>
        <v>43690</v>
      </c>
      <c r="B209" s="75">
        <f t="shared" ca="1" si="88"/>
        <v>99116.313032000005</v>
      </c>
      <c r="C209" s="78">
        <f t="shared" si="80"/>
        <v>97700</v>
      </c>
      <c r="D209" s="77">
        <f ca="1">IF(A209&lt;$B$1,VLOOKUP(A209,[1]DI!$A$4:$B$15000,2),0)</f>
        <v>5.8999999999999997E-2</v>
      </c>
      <c r="E209" s="78">
        <f t="shared" ca="1" si="89"/>
        <v>1.00022751</v>
      </c>
      <c r="F209" s="78">
        <f ca="1">(TRUNC(PRODUCT($E$12:$E208),16))</f>
        <v>1.0338912477531901</v>
      </c>
      <c r="G209" s="78">
        <f t="shared" ca="1" si="90"/>
        <v>1.0244179835373599</v>
      </c>
      <c r="H209" s="78">
        <f t="shared" ca="1" si="91"/>
        <v>1.0092474600000001</v>
      </c>
      <c r="I209" s="77">
        <f t="shared" si="81"/>
        <v>3.5000000000000003E-2</v>
      </c>
      <c r="J209" s="79">
        <f t="shared" si="82"/>
        <v>43635</v>
      </c>
      <c r="K209" s="80">
        <f t="shared" si="83"/>
        <v>38</v>
      </c>
      <c r="L209" s="81">
        <f t="shared" si="84"/>
        <v>38</v>
      </c>
      <c r="M209" s="82">
        <f t="shared" si="75"/>
        <v>1.005200995</v>
      </c>
      <c r="N209" s="82">
        <f t="shared" ca="1" si="76"/>
        <v>1.0144965509999999</v>
      </c>
      <c r="O209" s="81">
        <f t="shared" si="92"/>
        <v>0</v>
      </c>
      <c r="P209" s="78">
        <f t="shared" ca="1" si="77"/>
        <v>1416.313032</v>
      </c>
      <c r="Q209" s="76">
        <f t="shared" si="85"/>
        <v>0</v>
      </c>
      <c r="R209" s="83" t="str">
        <f t="shared" si="86"/>
        <v>A+J=</v>
      </c>
      <c r="S209" s="79">
        <f t="shared" si="87"/>
        <v>43727</v>
      </c>
      <c r="T209" s="84" t="str">
        <f t="shared" si="78"/>
        <v>-</v>
      </c>
      <c r="U209" s="8"/>
      <c r="V209" s="65"/>
      <c r="W209" s="66"/>
      <c r="X209" s="8"/>
      <c r="Y209" s="1"/>
      <c r="Z209" s="8"/>
      <c r="AA209" s="8"/>
      <c r="AB209" s="8"/>
      <c r="AC209" s="8"/>
      <c r="AD209" s="8"/>
      <c r="AE209" s="9"/>
      <c r="AF209" s="8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  <c r="BO209" s="3"/>
      <c r="BP209" s="3"/>
      <c r="BQ209" s="3"/>
      <c r="BR209" s="3"/>
      <c r="BS209" s="3"/>
      <c r="BT209" s="3"/>
      <c r="BU209" s="3"/>
      <c r="BV209" s="3"/>
      <c r="BW209" s="3"/>
      <c r="BX209" s="3"/>
      <c r="BY209" s="3"/>
      <c r="BZ209" s="3"/>
      <c r="CA209" s="3"/>
      <c r="CB209" s="3"/>
      <c r="CC209" s="3"/>
      <c r="CD209" s="3"/>
      <c r="CE209" s="3"/>
      <c r="CF209" s="3"/>
      <c r="CG209" s="3"/>
      <c r="CH209" s="3"/>
      <c r="CI209" s="3"/>
      <c r="CJ209" s="3"/>
      <c r="CK209" s="3"/>
      <c r="CL209" s="3"/>
      <c r="CM209" s="3"/>
      <c r="CN209" s="3"/>
      <c r="CO209" s="3"/>
      <c r="CP209" s="3"/>
      <c r="CQ209" s="3"/>
      <c r="CR209" s="3"/>
      <c r="CS209" s="3"/>
      <c r="CT209" s="3"/>
      <c r="CU209" s="3"/>
      <c r="CV209" s="3"/>
      <c r="CW209" s="3"/>
      <c r="CX209" s="3"/>
      <c r="CY209" s="3"/>
      <c r="CZ209" s="3"/>
      <c r="DA209" s="3"/>
      <c r="DB209" s="3"/>
      <c r="DC209" s="3"/>
      <c r="DD209" s="3"/>
      <c r="DE209" s="3"/>
      <c r="DF209" s="3"/>
      <c r="DG209" s="3"/>
      <c r="DH209" s="3"/>
      <c r="DI209" s="3"/>
      <c r="DJ209" s="3"/>
      <c r="DK209" s="3"/>
      <c r="DL209" s="3"/>
      <c r="DM209" s="3"/>
      <c r="DN209" s="3"/>
      <c r="DO209" s="3"/>
      <c r="DP209" s="3"/>
      <c r="DQ209" s="3"/>
      <c r="DR209" s="3"/>
      <c r="DS209" s="3"/>
      <c r="DT209" s="3"/>
      <c r="DU209" s="3"/>
      <c r="DV209" s="3"/>
      <c r="DW209" s="3"/>
      <c r="DX209" s="3"/>
      <c r="DY209" s="3"/>
      <c r="DZ209" s="3"/>
      <c r="EA209" s="3"/>
      <c r="EB209" s="3"/>
      <c r="EC209" s="3"/>
      <c r="ED209" s="3"/>
      <c r="EE209" s="3"/>
      <c r="EF209" s="3"/>
      <c r="EG209" s="3"/>
      <c r="EH209" s="3"/>
      <c r="EI209" s="3"/>
      <c r="EJ209" s="3"/>
      <c r="EK209" s="3"/>
      <c r="EL209" s="3"/>
      <c r="EM209" s="3"/>
      <c r="EN209" s="3"/>
      <c r="EO209" s="3"/>
      <c r="EP209" s="3"/>
      <c r="EQ209" s="3"/>
      <c r="ER209" s="3"/>
      <c r="ES209" s="3"/>
      <c r="ET209" s="3"/>
      <c r="EU209" s="3"/>
      <c r="EV209" s="3"/>
      <c r="EW209" s="3"/>
      <c r="EX209" s="3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</row>
    <row r="210" spans="1:173" x14ac:dyDescent="0.15">
      <c r="A210" s="74">
        <f t="shared" si="79"/>
        <v>43691</v>
      </c>
      <c r="B210" s="75">
        <f t="shared" ca="1" si="88"/>
        <v>99152.397354999994</v>
      </c>
      <c r="C210" s="78">
        <f t="shared" si="80"/>
        <v>97700</v>
      </c>
      <c r="D210" s="77">
        <f ca="1">IF(A210&lt;$B$1,VLOOKUP(A210,[1]DI!$A$4:$B$15000,2),0)</f>
        <v>5.8999999999999997E-2</v>
      </c>
      <c r="E210" s="78">
        <f t="shared" ca="1" si="89"/>
        <v>1.00022751</v>
      </c>
      <c r="F210" s="78">
        <f ca="1">(TRUNC(PRODUCT($E$12:$E209),16))</f>
        <v>1.0341264683509599</v>
      </c>
      <c r="G210" s="78">
        <f t="shared" ca="1" si="90"/>
        <v>1.0244179835373599</v>
      </c>
      <c r="H210" s="78">
        <f t="shared" ca="1" si="91"/>
        <v>1.00947707</v>
      </c>
      <c r="I210" s="77">
        <f t="shared" si="81"/>
        <v>3.5000000000000003E-2</v>
      </c>
      <c r="J210" s="79">
        <f t="shared" si="82"/>
        <v>43635</v>
      </c>
      <c r="K210" s="80">
        <f t="shared" si="83"/>
        <v>39</v>
      </c>
      <c r="L210" s="81">
        <f t="shared" si="84"/>
        <v>39</v>
      </c>
      <c r="M210" s="82">
        <f t="shared" si="75"/>
        <v>1.0053382280000001</v>
      </c>
      <c r="N210" s="82">
        <f t="shared" ca="1" si="76"/>
        <v>1.014865889</v>
      </c>
      <c r="O210" s="81">
        <f t="shared" si="92"/>
        <v>0</v>
      </c>
      <c r="P210" s="78">
        <f t="shared" ca="1" si="77"/>
        <v>1452.3973550000001</v>
      </c>
      <c r="Q210" s="76">
        <f t="shared" si="85"/>
        <v>0</v>
      </c>
      <c r="R210" s="83" t="str">
        <f t="shared" si="86"/>
        <v>A+J=</v>
      </c>
      <c r="S210" s="79">
        <f t="shared" si="87"/>
        <v>43727</v>
      </c>
      <c r="T210" s="84" t="str">
        <f t="shared" si="78"/>
        <v>-</v>
      </c>
      <c r="U210" s="8"/>
      <c r="V210" s="65"/>
      <c r="W210" s="66"/>
      <c r="X210" s="8"/>
      <c r="Y210" s="1"/>
      <c r="Z210" s="8"/>
      <c r="AA210" s="8"/>
      <c r="AB210" s="8"/>
      <c r="AC210" s="8"/>
      <c r="AD210" s="8"/>
      <c r="AE210" s="9"/>
      <c r="AF210" s="8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  <c r="BO210" s="3"/>
      <c r="BP210" s="3"/>
      <c r="BQ210" s="3"/>
      <c r="BR210" s="3"/>
      <c r="BS210" s="3"/>
      <c r="BT210" s="3"/>
      <c r="BU210" s="3"/>
      <c r="BV210" s="3"/>
      <c r="BW210" s="3"/>
      <c r="BX210" s="3"/>
      <c r="BY210" s="3"/>
      <c r="BZ210" s="3"/>
      <c r="CA210" s="3"/>
      <c r="CB210" s="3"/>
      <c r="CC210" s="3"/>
      <c r="CD210" s="3"/>
      <c r="CE210" s="3"/>
      <c r="CF210" s="3"/>
      <c r="CG210" s="3"/>
      <c r="CH210" s="3"/>
      <c r="CI210" s="3"/>
      <c r="CJ210" s="3"/>
      <c r="CK210" s="3"/>
      <c r="CL210" s="3"/>
      <c r="CM210" s="3"/>
      <c r="CN210" s="3"/>
      <c r="CO210" s="3"/>
      <c r="CP210" s="3"/>
      <c r="CQ210" s="3"/>
      <c r="CR210" s="3"/>
      <c r="CS210" s="3"/>
      <c r="CT210" s="3"/>
      <c r="CU210" s="3"/>
      <c r="CV210" s="3"/>
      <c r="CW210" s="3"/>
      <c r="CX210" s="3"/>
      <c r="CY210" s="3"/>
      <c r="CZ210" s="3"/>
      <c r="DA210" s="3"/>
      <c r="DB210" s="3"/>
      <c r="DC210" s="3"/>
      <c r="DD210" s="3"/>
      <c r="DE210" s="3"/>
      <c r="DF210" s="3"/>
      <c r="DG210" s="3"/>
      <c r="DH210" s="3"/>
      <c r="DI210" s="3"/>
      <c r="DJ210" s="3"/>
      <c r="DK210" s="3"/>
      <c r="DL210" s="3"/>
      <c r="DM210" s="3"/>
      <c r="DN210" s="3"/>
      <c r="DO210" s="3"/>
      <c r="DP210" s="3"/>
      <c r="DQ210" s="3"/>
      <c r="DR210" s="3"/>
      <c r="DS210" s="3"/>
      <c r="DT210" s="3"/>
      <c r="DU210" s="3"/>
      <c r="DV210" s="3"/>
      <c r="DW210" s="3"/>
      <c r="DX210" s="3"/>
      <c r="DY210" s="3"/>
      <c r="DZ210" s="3"/>
      <c r="EA210" s="3"/>
      <c r="EB210" s="3"/>
      <c r="EC210" s="3"/>
      <c r="ED210" s="3"/>
      <c r="EE210" s="3"/>
      <c r="EF210" s="3"/>
      <c r="EG210" s="3"/>
      <c r="EH210" s="3"/>
      <c r="EI210" s="3"/>
      <c r="EJ210" s="3"/>
      <c r="EK210" s="3"/>
      <c r="EL210" s="3"/>
      <c r="EM210" s="3"/>
      <c r="EN210" s="3"/>
      <c r="EO210" s="3"/>
      <c r="EP210" s="3"/>
      <c r="EQ210" s="3"/>
      <c r="ER210" s="3"/>
      <c r="ES210" s="3"/>
      <c r="ET210" s="3"/>
      <c r="EU210" s="3"/>
      <c r="EV210" s="3"/>
      <c r="EW210" s="3"/>
      <c r="EX210" s="3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</row>
    <row r="211" spans="1:173" x14ac:dyDescent="0.15">
      <c r="A211" s="74">
        <f t="shared" si="79"/>
        <v>43692</v>
      </c>
      <c r="B211" s="75">
        <f t="shared" ca="1" si="88"/>
        <v>99188.495551</v>
      </c>
      <c r="C211" s="78">
        <f t="shared" si="80"/>
        <v>97700</v>
      </c>
      <c r="D211" s="77">
        <f ca="1">IF(A211&lt;$B$1,VLOOKUP(A211,[1]DI!$A$4:$B$15000,2),0)</f>
        <v>5.8999999999999997E-2</v>
      </c>
      <c r="E211" s="78">
        <f t="shared" ca="1" si="89"/>
        <v>1.00022751</v>
      </c>
      <c r="F211" s="78">
        <f ca="1">(TRUNC(PRODUCT($E$12:$E210),16))</f>
        <v>1.0343617424637801</v>
      </c>
      <c r="G211" s="78">
        <f t="shared" ca="1" si="90"/>
        <v>1.0244179835373599</v>
      </c>
      <c r="H211" s="78">
        <f t="shared" ca="1" si="91"/>
        <v>1.0097067399999999</v>
      </c>
      <c r="I211" s="77">
        <f t="shared" si="81"/>
        <v>3.5000000000000003E-2</v>
      </c>
      <c r="J211" s="79">
        <f t="shared" si="82"/>
        <v>43635</v>
      </c>
      <c r="K211" s="80">
        <f t="shared" si="83"/>
        <v>40</v>
      </c>
      <c r="L211" s="81">
        <f t="shared" si="84"/>
        <v>40</v>
      </c>
      <c r="M211" s="82">
        <f t="shared" si="75"/>
        <v>1.0054754800000001</v>
      </c>
      <c r="N211" s="82">
        <f t="shared" ca="1" si="76"/>
        <v>1.015235369</v>
      </c>
      <c r="O211" s="81">
        <f t="shared" si="92"/>
        <v>0</v>
      </c>
      <c r="P211" s="78">
        <f t="shared" ca="1" si="77"/>
        <v>1488.495551</v>
      </c>
      <c r="Q211" s="76">
        <f t="shared" si="85"/>
        <v>0</v>
      </c>
      <c r="R211" s="83" t="str">
        <f t="shared" si="86"/>
        <v>A+J=</v>
      </c>
      <c r="S211" s="79">
        <f t="shared" si="87"/>
        <v>43727</v>
      </c>
      <c r="T211" s="84" t="str">
        <f t="shared" si="78"/>
        <v>-</v>
      </c>
      <c r="U211" s="8"/>
      <c r="V211" s="65"/>
      <c r="W211" s="64"/>
      <c r="X211" s="8"/>
      <c r="Y211" s="1"/>
      <c r="Z211" s="8"/>
      <c r="AA211" s="8"/>
      <c r="AB211" s="8"/>
      <c r="AC211" s="8"/>
      <c r="AD211" s="8"/>
      <c r="AE211" s="9"/>
      <c r="AF211" s="8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  <c r="BO211" s="3"/>
      <c r="BP211" s="3"/>
      <c r="BQ211" s="3"/>
      <c r="BR211" s="3"/>
      <c r="BS211" s="3"/>
      <c r="BT211" s="3"/>
      <c r="BU211" s="3"/>
      <c r="BV211" s="3"/>
      <c r="BW211" s="3"/>
      <c r="BX211" s="3"/>
      <c r="BY211" s="3"/>
      <c r="BZ211" s="3"/>
      <c r="CA211" s="3"/>
      <c r="CB211" s="3"/>
      <c r="CC211" s="3"/>
      <c r="CD211" s="3"/>
      <c r="CE211" s="3"/>
      <c r="CF211" s="3"/>
      <c r="CG211" s="3"/>
      <c r="CH211" s="3"/>
      <c r="CI211" s="3"/>
      <c r="CJ211" s="3"/>
      <c r="CK211" s="3"/>
      <c r="CL211" s="3"/>
      <c r="CM211" s="3"/>
      <c r="CN211" s="3"/>
      <c r="CO211" s="3"/>
      <c r="CP211" s="3"/>
      <c r="CQ211" s="3"/>
      <c r="CR211" s="3"/>
      <c r="CS211" s="3"/>
      <c r="CT211" s="3"/>
      <c r="CU211" s="3"/>
      <c r="CV211" s="3"/>
      <c r="CW211" s="3"/>
      <c r="CX211" s="3"/>
      <c r="CY211" s="3"/>
      <c r="CZ211" s="3"/>
      <c r="DA211" s="3"/>
      <c r="DB211" s="3"/>
      <c r="DC211" s="3"/>
      <c r="DD211" s="3"/>
      <c r="DE211" s="3"/>
      <c r="DF211" s="3"/>
      <c r="DG211" s="3"/>
      <c r="DH211" s="3"/>
      <c r="DI211" s="3"/>
      <c r="DJ211" s="3"/>
      <c r="DK211" s="3"/>
      <c r="DL211" s="3"/>
      <c r="DM211" s="3"/>
      <c r="DN211" s="3"/>
      <c r="DO211" s="3"/>
      <c r="DP211" s="3"/>
      <c r="DQ211" s="3"/>
      <c r="DR211" s="3"/>
      <c r="DS211" s="3"/>
      <c r="DT211" s="3"/>
      <c r="DU211" s="3"/>
      <c r="DV211" s="3"/>
      <c r="DW211" s="3"/>
      <c r="DX211" s="3"/>
      <c r="DY211" s="3"/>
      <c r="DZ211" s="3"/>
      <c r="EA211" s="3"/>
      <c r="EB211" s="3"/>
      <c r="EC211" s="3"/>
      <c r="ED211" s="3"/>
      <c r="EE211" s="3"/>
      <c r="EF211" s="3"/>
      <c r="EG211" s="3"/>
      <c r="EH211" s="3"/>
      <c r="EI211" s="3"/>
      <c r="EJ211" s="3"/>
      <c r="EK211" s="3"/>
      <c r="EL211" s="3"/>
      <c r="EM211" s="3"/>
      <c r="EN211" s="3"/>
      <c r="EO211" s="3"/>
      <c r="EP211" s="3"/>
      <c r="EQ211" s="3"/>
      <c r="ER211" s="3"/>
      <c r="ES211" s="3"/>
      <c r="ET211" s="3"/>
      <c r="EU211" s="3"/>
      <c r="EV211" s="3"/>
      <c r="EW211" s="3"/>
      <c r="EX211" s="3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</row>
    <row r="212" spans="1:173" x14ac:dyDescent="0.15">
      <c r="A212" s="74">
        <f t="shared" si="79"/>
        <v>43693</v>
      </c>
      <c r="B212" s="75">
        <f t="shared" ca="1" si="88"/>
        <v>99224.606643000006</v>
      </c>
      <c r="C212" s="78">
        <f t="shared" si="80"/>
        <v>97700</v>
      </c>
      <c r="D212" s="77">
        <f ca="1">IF(A212&lt;$B$1,VLOOKUP(A212,[1]DI!$A$4:$B$15000,2),0)</f>
        <v>5.8999999999999997E-2</v>
      </c>
      <c r="E212" s="78">
        <f t="shared" ca="1" si="89"/>
        <v>1.00022751</v>
      </c>
      <c r="F212" s="78">
        <f ca="1">(TRUNC(PRODUCT($E$12:$E211),16))</f>
        <v>1.0345970701038101</v>
      </c>
      <c r="G212" s="78">
        <f t="shared" ca="1" si="90"/>
        <v>1.0244179835373599</v>
      </c>
      <c r="H212" s="78">
        <f t="shared" ca="1" si="91"/>
        <v>1.00993646</v>
      </c>
      <c r="I212" s="77">
        <f t="shared" si="81"/>
        <v>3.5000000000000003E-2</v>
      </c>
      <c r="J212" s="79">
        <f t="shared" si="82"/>
        <v>43635</v>
      </c>
      <c r="K212" s="80">
        <f t="shared" si="83"/>
        <v>41</v>
      </c>
      <c r="L212" s="81">
        <f t="shared" si="84"/>
        <v>41</v>
      </c>
      <c r="M212" s="82">
        <f t="shared" si="75"/>
        <v>1.0056127500000001</v>
      </c>
      <c r="N212" s="82">
        <f t="shared" ca="1" si="76"/>
        <v>1.0156049810000001</v>
      </c>
      <c r="O212" s="81">
        <f t="shared" si="92"/>
        <v>0</v>
      </c>
      <c r="P212" s="78">
        <f t="shared" ca="1" si="77"/>
        <v>1524.6066430000001</v>
      </c>
      <c r="Q212" s="76">
        <f t="shared" si="85"/>
        <v>0</v>
      </c>
      <c r="R212" s="83" t="str">
        <f t="shared" si="86"/>
        <v>A+J=</v>
      </c>
      <c r="S212" s="79">
        <f t="shared" si="87"/>
        <v>43727</v>
      </c>
      <c r="T212" s="84" t="str">
        <f t="shared" si="78"/>
        <v>-</v>
      </c>
      <c r="U212" s="8"/>
      <c r="V212" s="65"/>
      <c r="W212" s="66"/>
      <c r="X212" s="8"/>
      <c r="Y212" s="1"/>
      <c r="Z212" s="8"/>
      <c r="AA212" s="8"/>
      <c r="AB212" s="8"/>
      <c r="AC212" s="8"/>
      <c r="AD212" s="8"/>
      <c r="AE212" s="9"/>
      <c r="AF212" s="8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  <c r="BO212" s="3"/>
      <c r="BP212" s="3"/>
      <c r="BQ212" s="3"/>
      <c r="BR212" s="3"/>
      <c r="BS212" s="3"/>
      <c r="BT212" s="3"/>
      <c r="BU212" s="3"/>
      <c r="BV212" s="3"/>
      <c r="BW212" s="3"/>
      <c r="BX212" s="3"/>
      <c r="BY212" s="3"/>
      <c r="BZ212" s="3"/>
      <c r="CA212" s="3"/>
      <c r="CB212" s="3"/>
      <c r="CC212" s="3"/>
      <c r="CD212" s="3"/>
      <c r="CE212" s="3"/>
      <c r="CF212" s="3"/>
      <c r="CG212" s="3"/>
      <c r="CH212" s="3"/>
      <c r="CI212" s="3"/>
      <c r="CJ212" s="3"/>
      <c r="CK212" s="3"/>
      <c r="CL212" s="3"/>
      <c r="CM212" s="3"/>
      <c r="CN212" s="3"/>
      <c r="CO212" s="3"/>
      <c r="CP212" s="3"/>
      <c r="CQ212" s="3"/>
      <c r="CR212" s="3"/>
      <c r="CS212" s="3"/>
      <c r="CT212" s="3"/>
      <c r="CU212" s="3"/>
      <c r="CV212" s="3"/>
      <c r="CW212" s="3"/>
      <c r="CX212" s="3"/>
      <c r="CY212" s="3"/>
      <c r="CZ212" s="3"/>
      <c r="DA212" s="3"/>
      <c r="DB212" s="3"/>
      <c r="DC212" s="3"/>
      <c r="DD212" s="3"/>
      <c r="DE212" s="3"/>
      <c r="DF212" s="3"/>
      <c r="DG212" s="3"/>
      <c r="DH212" s="3"/>
      <c r="DI212" s="3"/>
      <c r="DJ212" s="3"/>
      <c r="DK212" s="3"/>
      <c r="DL212" s="3"/>
      <c r="DM212" s="3"/>
      <c r="DN212" s="3"/>
      <c r="DO212" s="3"/>
      <c r="DP212" s="3"/>
      <c r="DQ212" s="3"/>
      <c r="DR212" s="3"/>
      <c r="DS212" s="3"/>
      <c r="DT212" s="3"/>
      <c r="DU212" s="3"/>
      <c r="DV212" s="3"/>
      <c r="DW212" s="3"/>
      <c r="DX212" s="3"/>
      <c r="DY212" s="3"/>
      <c r="DZ212" s="3"/>
      <c r="EA212" s="3"/>
      <c r="EB212" s="3"/>
      <c r="EC212" s="3"/>
      <c r="ED212" s="3"/>
      <c r="EE212" s="3"/>
      <c r="EF212" s="3"/>
      <c r="EG212" s="3"/>
      <c r="EH212" s="3"/>
      <c r="EI212" s="3"/>
      <c r="EJ212" s="3"/>
      <c r="EK212" s="3"/>
      <c r="EL212" s="3"/>
      <c r="EM212" s="3"/>
      <c r="EN212" s="3"/>
      <c r="EO212" s="3"/>
      <c r="EP212" s="3"/>
      <c r="EQ212" s="3"/>
      <c r="ER212" s="3"/>
      <c r="ES212" s="3"/>
      <c r="ET212" s="3"/>
      <c r="EU212" s="3"/>
      <c r="EV212" s="3"/>
      <c r="EW212" s="3"/>
      <c r="EX212" s="3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</row>
    <row r="213" spans="1:173" x14ac:dyDescent="0.15">
      <c r="A213" s="74">
        <f t="shared" si="79"/>
        <v>43694</v>
      </c>
      <c r="B213" s="75">
        <f t="shared" ca="1" si="88"/>
        <v>99260.730632000006</v>
      </c>
      <c r="C213" s="78">
        <f t="shared" si="80"/>
        <v>97700</v>
      </c>
      <c r="D213" s="77">
        <f ca="1">IF(A213&lt;$B$1,VLOOKUP(A213,[1]DI!$A$4:$B$15000,2),0)</f>
        <v>0</v>
      </c>
      <c r="E213" s="78">
        <f t="shared" ca="1" si="89"/>
        <v>1</v>
      </c>
      <c r="F213" s="78">
        <f ca="1">(TRUNC(PRODUCT($E$12:$E212),16))</f>
        <v>1.0348324512832201</v>
      </c>
      <c r="G213" s="78">
        <f t="shared" ca="1" si="90"/>
        <v>1.0244179835373599</v>
      </c>
      <c r="H213" s="78">
        <f t="shared" ca="1" si="91"/>
        <v>1.0101662300000001</v>
      </c>
      <c r="I213" s="77">
        <f t="shared" si="81"/>
        <v>3.5000000000000003E-2</v>
      </c>
      <c r="J213" s="79">
        <f t="shared" si="82"/>
        <v>43635</v>
      </c>
      <c r="K213" s="80">
        <f t="shared" si="83"/>
        <v>41</v>
      </c>
      <c r="L213" s="81">
        <f t="shared" si="84"/>
        <v>42</v>
      </c>
      <c r="M213" s="82">
        <f t="shared" si="75"/>
        <v>1.005750039</v>
      </c>
      <c r="N213" s="82">
        <f t="shared" ca="1" si="76"/>
        <v>1.015974725</v>
      </c>
      <c r="O213" s="81">
        <f t="shared" si="92"/>
        <v>0</v>
      </c>
      <c r="P213" s="78">
        <f t="shared" ca="1" si="77"/>
        <v>1560.730632</v>
      </c>
      <c r="Q213" s="76">
        <f t="shared" si="85"/>
        <v>0</v>
      </c>
      <c r="R213" s="83" t="str">
        <f t="shared" si="86"/>
        <v>A+J=</v>
      </c>
      <c r="S213" s="79">
        <f t="shared" si="87"/>
        <v>43727</v>
      </c>
      <c r="T213" s="84" t="str">
        <f t="shared" si="78"/>
        <v>-</v>
      </c>
      <c r="U213" s="8"/>
      <c r="V213" s="65"/>
      <c r="W213" s="66"/>
      <c r="X213" s="8"/>
      <c r="Y213" s="1"/>
      <c r="Z213" s="8"/>
      <c r="AA213" s="8"/>
      <c r="AB213" s="8"/>
      <c r="AC213" s="8"/>
      <c r="AD213" s="8"/>
      <c r="AE213" s="9"/>
      <c r="AF213" s="8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</row>
    <row r="214" spans="1:173" x14ac:dyDescent="0.15">
      <c r="A214" s="74">
        <f t="shared" si="79"/>
        <v>43695</v>
      </c>
      <c r="B214" s="75">
        <f t="shared" ca="1" si="88"/>
        <v>99260.730632000006</v>
      </c>
      <c r="C214" s="78">
        <f t="shared" si="80"/>
        <v>97700</v>
      </c>
      <c r="D214" s="77">
        <f ca="1">IF(A214&lt;$B$1,VLOOKUP(A214,[1]DI!$A$4:$B$15000,2),0)</f>
        <v>0</v>
      </c>
      <c r="E214" s="78">
        <f t="shared" ca="1" si="89"/>
        <v>1</v>
      </c>
      <c r="F214" s="78">
        <f ca="1">(TRUNC(PRODUCT($E$12:$E213),16))</f>
        <v>1.0348324512832201</v>
      </c>
      <c r="G214" s="78">
        <f t="shared" ca="1" si="90"/>
        <v>1.0244179835373599</v>
      </c>
      <c r="H214" s="78">
        <f t="shared" ca="1" si="91"/>
        <v>1.0101662300000001</v>
      </c>
      <c r="I214" s="77">
        <f t="shared" si="81"/>
        <v>3.5000000000000003E-2</v>
      </c>
      <c r="J214" s="79">
        <f t="shared" si="82"/>
        <v>43635</v>
      </c>
      <c r="K214" s="80">
        <f t="shared" si="83"/>
        <v>41</v>
      </c>
      <c r="L214" s="81">
        <f t="shared" si="84"/>
        <v>42</v>
      </c>
      <c r="M214" s="82">
        <f t="shared" si="75"/>
        <v>1.005750039</v>
      </c>
      <c r="N214" s="82">
        <f t="shared" ca="1" si="76"/>
        <v>1.015974725</v>
      </c>
      <c r="O214" s="81">
        <f t="shared" si="92"/>
        <v>0</v>
      </c>
      <c r="P214" s="78">
        <f t="shared" ca="1" si="77"/>
        <v>1560.730632</v>
      </c>
      <c r="Q214" s="76">
        <f t="shared" si="85"/>
        <v>0</v>
      </c>
      <c r="R214" s="83" t="str">
        <f t="shared" si="86"/>
        <v>A+J=</v>
      </c>
      <c r="S214" s="79">
        <f t="shared" si="87"/>
        <v>43727</v>
      </c>
      <c r="T214" s="84" t="str">
        <f t="shared" si="78"/>
        <v>-</v>
      </c>
      <c r="U214" s="8"/>
      <c r="V214" s="65"/>
      <c r="W214" s="66"/>
      <c r="X214" s="8"/>
      <c r="Y214" s="1"/>
      <c r="Z214" s="8"/>
      <c r="AA214" s="8"/>
      <c r="AB214" s="8"/>
      <c r="AC214" s="8"/>
      <c r="AD214" s="8"/>
      <c r="AE214" s="9"/>
      <c r="AF214" s="8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  <c r="BO214" s="3"/>
      <c r="BP214" s="3"/>
      <c r="BQ214" s="3"/>
      <c r="BR214" s="3"/>
      <c r="BS214" s="3"/>
      <c r="BT214" s="3"/>
      <c r="BU214" s="3"/>
      <c r="BV214" s="3"/>
      <c r="BW214" s="3"/>
      <c r="BX214" s="3"/>
      <c r="BY214" s="3"/>
      <c r="BZ214" s="3"/>
      <c r="CA214" s="3"/>
      <c r="CB214" s="3"/>
      <c r="CC214" s="3"/>
      <c r="CD214" s="3"/>
      <c r="CE214" s="3"/>
      <c r="CF214" s="3"/>
      <c r="CG214" s="3"/>
      <c r="CH214" s="3"/>
      <c r="CI214" s="3"/>
      <c r="CJ214" s="3"/>
      <c r="CK214" s="3"/>
      <c r="CL214" s="3"/>
      <c r="CM214" s="3"/>
      <c r="CN214" s="3"/>
      <c r="CO214" s="3"/>
      <c r="CP214" s="3"/>
      <c r="CQ214" s="3"/>
      <c r="CR214" s="3"/>
      <c r="CS214" s="3"/>
      <c r="CT214" s="3"/>
      <c r="CU214" s="3"/>
      <c r="CV214" s="3"/>
      <c r="CW214" s="3"/>
      <c r="CX214" s="3"/>
      <c r="CY214" s="3"/>
      <c r="CZ214" s="3"/>
      <c r="DA214" s="3"/>
      <c r="DB214" s="3"/>
      <c r="DC214" s="3"/>
      <c r="DD214" s="3"/>
      <c r="DE214" s="3"/>
      <c r="DF214" s="3"/>
      <c r="DG214" s="3"/>
      <c r="DH214" s="3"/>
      <c r="DI214" s="3"/>
      <c r="DJ214" s="3"/>
      <c r="DK214" s="3"/>
      <c r="DL214" s="3"/>
      <c r="DM214" s="3"/>
      <c r="DN214" s="3"/>
      <c r="DO214" s="3"/>
      <c r="DP214" s="3"/>
      <c r="DQ214" s="3"/>
      <c r="DR214" s="3"/>
      <c r="DS214" s="3"/>
      <c r="DT214" s="3"/>
      <c r="DU214" s="3"/>
      <c r="DV214" s="3"/>
      <c r="DW214" s="3"/>
      <c r="DX214" s="3"/>
      <c r="DY214" s="3"/>
      <c r="DZ214" s="3"/>
      <c r="EA214" s="3"/>
      <c r="EB214" s="3"/>
      <c r="EC214" s="3"/>
      <c r="ED214" s="3"/>
      <c r="EE214" s="3"/>
      <c r="EF214" s="3"/>
      <c r="EG214" s="3"/>
      <c r="EH214" s="3"/>
      <c r="EI214" s="3"/>
      <c r="EJ214" s="3"/>
      <c r="EK214" s="3"/>
      <c r="EL214" s="3"/>
      <c r="EM214" s="3"/>
      <c r="EN214" s="3"/>
      <c r="EO214" s="3"/>
      <c r="EP214" s="3"/>
      <c r="EQ214" s="3"/>
      <c r="ER214" s="3"/>
      <c r="ES214" s="3"/>
      <c r="ET214" s="3"/>
      <c r="EU214" s="3"/>
      <c r="EV214" s="3"/>
      <c r="EW214" s="3"/>
      <c r="EX214" s="3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</row>
    <row r="215" spans="1:173" x14ac:dyDescent="0.15">
      <c r="A215" s="74">
        <f t="shared" si="79"/>
        <v>43696</v>
      </c>
      <c r="B215" s="75">
        <f t="shared" ca="1" si="88"/>
        <v>99260.730632000006</v>
      </c>
      <c r="C215" s="78">
        <f t="shared" si="80"/>
        <v>97700</v>
      </c>
      <c r="D215" s="77">
        <f ca="1">IF(A215&lt;$B$1,VLOOKUP(A215,[1]DI!$A$4:$B$15000,2),0)</f>
        <v>5.8999999999999997E-2</v>
      </c>
      <c r="E215" s="78">
        <f t="shared" ca="1" si="89"/>
        <v>1.00022751</v>
      </c>
      <c r="F215" s="78">
        <f ca="1">(TRUNC(PRODUCT($E$12:$E214),16))</f>
        <v>1.0348324512832201</v>
      </c>
      <c r="G215" s="78">
        <f t="shared" ca="1" si="90"/>
        <v>1.0244179835373599</v>
      </c>
      <c r="H215" s="78">
        <f t="shared" ca="1" si="91"/>
        <v>1.0101662300000001</v>
      </c>
      <c r="I215" s="77">
        <f t="shared" si="81"/>
        <v>3.5000000000000003E-2</v>
      </c>
      <c r="J215" s="79">
        <f t="shared" si="82"/>
        <v>43635</v>
      </c>
      <c r="K215" s="80">
        <f t="shared" si="83"/>
        <v>42</v>
      </c>
      <c r="L215" s="81">
        <f t="shared" si="84"/>
        <v>42</v>
      </c>
      <c r="M215" s="82">
        <f t="shared" si="75"/>
        <v>1.005750039</v>
      </c>
      <c r="N215" s="82">
        <f t="shared" ca="1" si="76"/>
        <v>1.015974725</v>
      </c>
      <c r="O215" s="81">
        <f t="shared" si="92"/>
        <v>0</v>
      </c>
      <c r="P215" s="78">
        <f t="shared" ca="1" si="77"/>
        <v>1560.730632</v>
      </c>
      <c r="Q215" s="76">
        <f t="shared" si="85"/>
        <v>0</v>
      </c>
      <c r="R215" s="83" t="str">
        <f t="shared" si="86"/>
        <v>A+J=</v>
      </c>
      <c r="S215" s="79">
        <f t="shared" si="87"/>
        <v>43727</v>
      </c>
      <c r="T215" s="84" t="str">
        <f t="shared" si="78"/>
        <v>-</v>
      </c>
      <c r="U215" s="8"/>
      <c r="V215" s="65"/>
      <c r="W215" s="66"/>
      <c r="X215" s="8"/>
      <c r="Y215" s="1"/>
      <c r="Z215" s="8"/>
      <c r="AA215" s="8"/>
      <c r="AB215" s="8"/>
      <c r="AC215" s="8"/>
      <c r="AD215" s="8"/>
      <c r="AE215" s="9"/>
      <c r="AF215" s="8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  <c r="BO215" s="3"/>
      <c r="BP215" s="3"/>
      <c r="BQ215" s="3"/>
      <c r="BR215" s="3"/>
      <c r="BS215" s="3"/>
      <c r="BT215" s="3"/>
      <c r="BU215" s="3"/>
      <c r="BV215" s="3"/>
      <c r="BW215" s="3"/>
      <c r="BX215" s="3"/>
      <c r="BY215" s="3"/>
      <c r="BZ215" s="3"/>
      <c r="CA215" s="3"/>
      <c r="CB215" s="3"/>
      <c r="CC215" s="3"/>
      <c r="CD215" s="3"/>
      <c r="CE215" s="3"/>
      <c r="CF215" s="3"/>
      <c r="CG215" s="3"/>
      <c r="CH215" s="3"/>
      <c r="CI215" s="3"/>
      <c r="CJ215" s="3"/>
      <c r="CK215" s="3"/>
      <c r="CL215" s="3"/>
      <c r="CM215" s="3"/>
      <c r="CN215" s="3"/>
      <c r="CO215" s="3"/>
      <c r="CP215" s="3"/>
      <c r="CQ215" s="3"/>
      <c r="CR215" s="3"/>
      <c r="CS215" s="3"/>
      <c r="CT215" s="3"/>
      <c r="CU215" s="3"/>
      <c r="CV215" s="3"/>
      <c r="CW215" s="3"/>
      <c r="CX215" s="3"/>
      <c r="CY215" s="3"/>
      <c r="CZ215" s="3"/>
      <c r="DA215" s="3"/>
      <c r="DB215" s="3"/>
      <c r="DC215" s="3"/>
      <c r="DD215" s="3"/>
      <c r="DE215" s="3"/>
      <c r="DF215" s="3"/>
      <c r="DG215" s="3"/>
      <c r="DH215" s="3"/>
      <c r="DI215" s="3"/>
      <c r="DJ215" s="3"/>
      <c r="DK215" s="3"/>
      <c r="DL215" s="3"/>
      <c r="DM215" s="3"/>
      <c r="DN215" s="3"/>
      <c r="DO215" s="3"/>
      <c r="DP215" s="3"/>
      <c r="DQ215" s="3"/>
      <c r="DR215" s="3"/>
      <c r="DS215" s="3"/>
      <c r="DT215" s="3"/>
      <c r="DU215" s="3"/>
      <c r="DV215" s="3"/>
      <c r="DW215" s="3"/>
      <c r="DX215" s="3"/>
      <c r="DY215" s="3"/>
      <c r="DZ215" s="3"/>
      <c r="EA215" s="3"/>
      <c r="EB215" s="3"/>
      <c r="EC215" s="3"/>
      <c r="ED215" s="3"/>
      <c r="EE215" s="3"/>
      <c r="EF215" s="3"/>
      <c r="EG215" s="3"/>
      <c r="EH215" s="3"/>
      <c r="EI215" s="3"/>
      <c r="EJ215" s="3"/>
      <c r="EK215" s="3"/>
      <c r="EL215" s="3"/>
      <c r="EM215" s="3"/>
      <c r="EN215" s="3"/>
      <c r="EO215" s="3"/>
      <c r="EP215" s="3"/>
      <c r="EQ215" s="3"/>
      <c r="ER215" s="3"/>
      <c r="ES215" s="3"/>
      <c r="ET215" s="3"/>
      <c r="EU215" s="3"/>
      <c r="EV215" s="3"/>
      <c r="EW215" s="3"/>
      <c r="EX215" s="3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</row>
    <row r="216" spans="1:173" x14ac:dyDescent="0.15">
      <c r="A216" s="74">
        <f t="shared" si="79"/>
        <v>43697</v>
      </c>
      <c r="B216" s="75">
        <f t="shared" ca="1" si="88"/>
        <v>99296.867614999996</v>
      </c>
      <c r="C216" s="78">
        <f t="shared" si="80"/>
        <v>97700</v>
      </c>
      <c r="D216" s="77">
        <f ca="1">IF(A216&lt;$B$1,VLOOKUP(A216,[1]DI!$A$4:$B$15000,2),0)</f>
        <v>5.8999999999999997E-2</v>
      </c>
      <c r="E216" s="78">
        <f t="shared" ca="1" si="89"/>
        <v>1.00022751</v>
      </c>
      <c r="F216" s="78">
        <f ca="1">(TRUNC(PRODUCT($E$12:$E215),16))</f>
        <v>1.03506788601422</v>
      </c>
      <c r="G216" s="78">
        <f t="shared" ca="1" si="90"/>
        <v>1.0244179835373599</v>
      </c>
      <c r="H216" s="78">
        <f t="shared" ca="1" si="91"/>
        <v>1.01039605</v>
      </c>
      <c r="I216" s="77">
        <f t="shared" si="81"/>
        <v>3.5000000000000003E-2</v>
      </c>
      <c r="J216" s="79">
        <f t="shared" si="82"/>
        <v>43635</v>
      </c>
      <c r="K216" s="80">
        <f t="shared" si="83"/>
        <v>43</v>
      </c>
      <c r="L216" s="81">
        <f t="shared" si="84"/>
        <v>43</v>
      </c>
      <c r="M216" s="82">
        <f t="shared" si="75"/>
        <v>1.005887347</v>
      </c>
      <c r="N216" s="82">
        <f t="shared" ca="1" si="76"/>
        <v>1.016344602</v>
      </c>
      <c r="O216" s="81">
        <f t="shared" si="92"/>
        <v>0</v>
      </c>
      <c r="P216" s="78">
        <f t="shared" ca="1" si="77"/>
        <v>1596.8676149999999</v>
      </c>
      <c r="Q216" s="76">
        <f t="shared" si="85"/>
        <v>0</v>
      </c>
      <c r="R216" s="83" t="str">
        <f t="shared" si="86"/>
        <v>A+J=</v>
      </c>
      <c r="S216" s="79">
        <f t="shared" si="87"/>
        <v>43727</v>
      </c>
      <c r="T216" s="84" t="str">
        <f t="shared" si="78"/>
        <v>-</v>
      </c>
      <c r="U216" s="8"/>
      <c r="V216" s="65"/>
      <c r="W216" s="66"/>
      <c r="X216" s="8"/>
      <c r="Y216" s="1"/>
      <c r="Z216" s="8"/>
      <c r="AA216" s="8"/>
      <c r="AB216" s="8"/>
      <c r="AC216" s="8"/>
      <c r="AD216" s="8"/>
      <c r="AE216" s="9"/>
      <c r="AF216" s="8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  <c r="BO216" s="3"/>
      <c r="BP216" s="3"/>
      <c r="BQ216" s="3"/>
      <c r="BR216" s="3"/>
      <c r="BS216" s="3"/>
      <c r="BT216" s="3"/>
      <c r="BU216" s="3"/>
      <c r="BV216" s="3"/>
      <c r="BW216" s="3"/>
      <c r="BX216" s="3"/>
      <c r="BY216" s="3"/>
      <c r="BZ216" s="3"/>
      <c r="CA216" s="3"/>
      <c r="CB216" s="3"/>
      <c r="CC216" s="3"/>
      <c r="CD216" s="3"/>
      <c r="CE216" s="3"/>
      <c r="CF216" s="3"/>
      <c r="CG216" s="3"/>
      <c r="CH216" s="3"/>
      <c r="CI216" s="3"/>
      <c r="CJ216" s="3"/>
      <c r="CK216" s="3"/>
      <c r="CL216" s="3"/>
      <c r="CM216" s="3"/>
      <c r="CN216" s="3"/>
      <c r="CO216" s="3"/>
      <c r="CP216" s="3"/>
      <c r="CQ216" s="3"/>
      <c r="CR216" s="3"/>
      <c r="CS216" s="3"/>
      <c r="CT216" s="3"/>
      <c r="CU216" s="3"/>
      <c r="CV216" s="3"/>
      <c r="CW216" s="3"/>
      <c r="CX216" s="3"/>
      <c r="CY216" s="3"/>
      <c r="CZ216" s="3"/>
      <c r="DA216" s="3"/>
      <c r="DB216" s="3"/>
      <c r="DC216" s="3"/>
      <c r="DD216" s="3"/>
      <c r="DE216" s="3"/>
      <c r="DF216" s="3"/>
      <c r="DG216" s="3"/>
      <c r="DH216" s="3"/>
      <c r="DI216" s="3"/>
      <c r="DJ216" s="3"/>
      <c r="DK216" s="3"/>
      <c r="DL216" s="3"/>
      <c r="DM216" s="3"/>
      <c r="DN216" s="3"/>
      <c r="DO216" s="3"/>
      <c r="DP216" s="3"/>
      <c r="DQ216" s="3"/>
      <c r="DR216" s="3"/>
      <c r="DS216" s="3"/>
      <c r="DT216" s="3"/>
      <c r="DU216" s="3"/>
      <c r="DV216" s="3"/>
      <c r="DW216" s="3"/>
      <c r="DX216" s="3"/>
      <c r="DY216" s="3"/>
      <c r="DZ216" s="3"/>
      <c r="EA216" s="3"/>
      <c r="EB216" s="3"/>
      <c r="EC216" s="3"/>
      <c r="ED216" s="3"/>
      <c r="EE216" s="3"/>
      <c r="EF216" s="3"/>
      <c r="EG216" s="3"/>
      <c r="EH216" s="3"/>
      <c r="EI216" s="3"/>
      <c r="EJ216" s="3"/>
      <c r="EK216" s="3"/>
      <c r="EL216" s="3"/>
      <c r="EM216" s="3"/>
      <c r="EN216" s="3"/>
      <c r="EO216" s="3"/>
      <c r="EP216" s="3"/>
      <c r="EQ216" s="3"/>
      <c r="ER216" s="3"/>
      <c r="ES216" s="3"/>
      <c r="ET216" s="3"/>
      <c r="EU216" s="3"/>
      <c r="EV216" s="3"/>
      <c r="EW216" s="3"/>
      <c r="EX216" s="3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</row>
    <row r="217" spans="1:173" x14ac:dyDescent="0.15">
      <c r="A217" s="74">
        <f t="shared" si="79"/>
        <v>43698</v>
      </c>
      <c r="B217" s="75">
        <f t="shared" ca="1" si="88"/>
        <v>99333.018569000007</v>
      </c>
      <c r="C217" s="78">
        <f t="shared" si="80"/>
        <v>97700</v>
      </c>
      <c r="D217" s="77">
        <f ca="1">IF(A217&lt;$B$1,VLOOKUP(A217,[1]DI!$A$4:$B$15000,2),0)</f>
        <v>5.8999999999999997E-2</v>
      </c>
      <c r="E217" s="78">
        <f t="shared" ca="1" si="89"/>
        <v>1.00022751</v>
      </c>
      <c r="F217" s="78">
        <f ca="1">(TRUNC(PRODUCT($E$12:$E216),16))</f>
        <v>1.0353033743089599</v>
      </c>
      <c r="G217" s="78">
        <f t="shared" ca="1" si="90"/>
        <v>1.0244179835373599</v>
      </c>
      <c r="H217" s="78">
        <f t="shared" ca="1" si="91"/>
        <v>1.01062593</v>
      </c>
      <c r="I217" s="77">
        <f t="shared" si="81"/>
        <v>3.5000000000000003E-2</v>
      </c>
      <c r="J217" s="79">
        <f t="shared" si="82"/>
        <v>43635</v>
      </c>
      <c r="K217" s="80">
        <f t="shared" si="83"/>
        <v>44</v>
      </c>
      <c r="L217" s="81">
        <f t="shared" si="84"/>
        <v>44</v>
      </c>
      <c r="M217" s="82">
        <f t="shared" si="75"/>
        <v>1.0060246740000001</v>
      </c>
      <c r="N217" s="82">
        <f t="shared" ca="1" si="76"/>
        <v>1.0167146220000001</v>
      </c>
      <c r="O217" s="81">
        <f t="shared" si="92"/>
        <v>0</v>
      </c>
      <c r="P217" s="78">
        <f t="shared" ca="1" si="77"/>
        <v>1633.0185690000001</v>
      </c>
      <c r="Q217" s="76">
        <f t="shared" si="85"/>
        <v>0</v>
      </c>
      <c r="R217" s="83" t="str">
        <f t="shared" si="86"/>
        <v>A+J=</v>
      </c>
      <c r="S217" s="79">
        <f t="shared" si="87"/>
        <v>43727</v>
      </c>
      <c r="T217" s="84" t="str">
        <f t="shared" si="78"/>
        <v>-</v>
      </c>
      <c r="U217" s="8"/>
      <c r="V217" s="65"/>
      <c r="W217" s="66"/>
      <c r="X217" s="8"/>
      <c r="Y217" s="1"/>
      <c r="Z217" s="8"/>
      <c r="AA217" s="8"/>
      <c r="AB217" s="8"/>
      <c r="AC217" s="8"/>
      <c r="AD217" s="8"/>
      <c r="AE217" s="9"/>
      <c r="AF217" s="8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  <c r="BO217" s="3"/>
      <c r="BP217" s="3"/>
      <c r="BQ217" s="3"/>
      <c r="BR217" s="3"/>
      <c r="BS217" s="3"/>
      <c r="BT217" s="3"/>
      <c r="BU217" s="3"/>
      <c r="BV217" s="3"/>
      <c r="BW217" s="3"/>
      <c r="BX217" s="3"/>
      <c r="BY217" s="3"/>
      <c r="BZ217" s="3"/>
      <c r="CA217" s="3"/>
      <c r="CB217" s="3"/>
      <c r="CC217" s="3"/>
      <c r="CD217" s="3"/>
      <c r="CE217" s="3"/>
      <c r="CF217" s="3"/>
      <c r="CG217" s="3"/>
      <c r="CH217" s="3"/>
      <c r="CI217" s="3"/>
      <c r="CJ217" s="3"/>
      <c r="CK217" s="3"/>
      <c r="CL217" s="3"/>
      <c r="CM217" s="3"/>
      <c r="CN217" s="3"/>
      <c r="CO217" s="3"/>
      <c r="CP217" s="3"/>
      <c r="CQ217" s="3"/>
      <c r="CR217" s="3"/>
      <c r="CS217" s="3"/>
      <c r="CT217" s="3"/>
      <c r="CU217" s="3"/>
      <c r="CV217" s="3"/>
      <c r="CW217" s="3"/>
      <c r="CX217" s="3"/>
      <c r="CY217" s="3"/>
      <c r="CZ217" s="3"/>
      <c r="DA217" s="3"/>
      <c r="DB217" s="3"/>
      <c r="DC217" s="3"/>
      <c r="DD217" s="3"/>
      <c r="DE217" s="3"/>
      <c r="DF217" s="3"/>
      <c r="DG217" s="3"/>
      <c r="DH217" s="3"/>
      <c r="DI217" s="3"/>
      <c r="DJ217" s="3"/>
      <c r="DK217" s="3"/>
      <c r="DL217" s="3"/>
      <c r="DM217" s="3"/>
      <c r="DN217" s="3"/>
      <c r="DO217" s="3"/>
      <c r="DP217" s="3"/>
      <c r="DQ217" s="3"/>
      <c r="DR217" s="3"/>
      <c r="DS217" s="3"/>
      <c r="DT217" s="3"/>
      <c r="DU217" s="3"/>
      <c r="DV217" s="3"/>
      <c r="DW217" s="3"/>
      <c r="DX217" s="3"/>
      <c r="DY217" s="3"/>
      <c r="DZ217" s="3"/>
      <c r="EA217" s="3"/>
      <c r="EB217" s="3"/>
      <c r="EC217" s="3"/>
      <c r="ED217" s="3"/>
      <c r="EE217" s="3"/>
      <c r="EF217" s="3"/>
      <c r="EG217" s="3"/>
      <c r="EH217" s="3"/>
      <c r="EI217" s="3"/>
      <c r="EJ217" s="3"/>
      <c r="EK217" s="3"/>
      <c r="EL217" s="3"/>
      <c r="EM217" s="3"/>
      <c r="EN217" s="3"/>
      <c r="EO217" s="3"/>
      <c r="EP217" s="3"/>
      <c r="EQ217" s="3"/>
      <c r="ER217" s="3"/>
      <c r="ES217" s="3"/>
      <c r="ET217" s="3"/>
      <c r="EU217" s="3"/>
      <c r="EV217" s="3"/>
      <c r="EW217" s="3"/>
      <c r="EX217" s="3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</row>
    <row r="218" spans="1:173" x14ac:dyDescent="0.15">
      <c r="A218" s="74">
        <f t="shared" si="79"/>
        <v>43699</v>
      </c>
      <c r="B218" s="75">
        <f t="shared" ca="1" si="88"/>
        <v>99369.181442000001</v>
      </c>
      <c r="C218" s="78">
        <f t="shared" si="80"/>
        <v>97700</v>
      </c>
      <c r="D218" s="77">
        <f ca="1">IF(A218&lt;$B$1,VLOOKUP(A218,[1]DI!$A$4:$B$15000,2),0)</f>
        <v>5.8999999999999997E-2</v>
      </c>
      <c r="E218" s="78">
        <f t="shared" ca="1" si="89"/>
        <v>1.00022751</v>
      </c>
      <c r="F218" s="78">
        <f ca="1">(TRUNC(PRODUCT($E$12:$E217),16))</f>
        <v>1.03553891617965</v>
      </c>
      <c r="G218" s="78">
        <f t="shared" ca="1" si="90"/>
        <v>1.0244179835373599</v>
      </c>
      <c r="H218" s="78">
        <f t="shared" ca="1" si="91"/>
        <v>1.01085585</v>
      </c>
      <c r="I218" s="77">
        <f t="shared" si="81"/>
        <v>3.5000000000000003E-2</v>
      </c>
      <c r="J218" s="79">
        <f t="shared" si="82"/>
        <v>43635</v>
      </c>
      <c r="K218" s="80">
        <f t="shared" si="83"/>
        <v>45</v>
      </c>
      <c r="L218" s="81">
        <f t="shared" si="84"/>
        <v>45</v>
      </c>
      <c r="M218" s="82">
        <f t="shared" si="75"/>
        <v>1.0061620200000001</v>
      </c>
      <c r="N218" s="82">
        <f t="shared" ca="1" si="76"/>
        <v>1.017084764</v>
      </c>
      <c r="O218" s="81">
        <f t="shared" si="92"/>
        <v>0</v>
      </c>
      <c r="P218" s="78">
        <f t="shared" ca="1" si="77"/>
        <v>1669.1814420000001</v>
      </c>
      <c r="Q218" s="76">
        <f t="shared" si="85"/>
        <v>0</v>
      </c>
      <c r="R218" s="83" t="str">
        <f t="shared" si="86"/>
        <v>A+J=</v>
      </c>
      <c r="S218" s="79">
        <f t="shared" si="87"/>
        <v>43727</v>
      </c>
      <c r="T218" s="84" t="str">
        <f t="shared" si="78"/>
        <v>-</v>
      </c>
      <c r="U218" s="8"/>
      <c r="V218" s="65"/>
      <c r="W218" s="66"/>
      <c r="X218" s="8"/>
      <c r="Y218" s="1"/>
      <c r="Z218" s="8"/>
      <c r="AA218" s="8"/>
      <c r="AB218" s="8"/>
      <c r="AC218" s="8"/>
      <c r="AD218" s="8"/>
      <c r="AE218" s="9"/>
      <c r="AF218" s="8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  <c r="BO218" s="3"/>
      <c r="BP218" s="3"/>
      <c r="BQ218" s="3"/>
      <c r="BR218" s="3"/>
      <c r="BS218" s="3"/>
      <c r="BT218" s="3"/>
      <c r="BU218" s="3"/>
      <c r="BV218" s="3"/>
      <c r="BW218" s="3"/>
      <c r="BX218" s="3"/>
      <c r="BY218" s="3"/>
      <c r="BZ218" s="3"/>
      <c r="CA218" s="3"/>
      <c r="CB218" s="3"/>
      <c r="CC218" s="3"/>
      <c r="CD218" s="3"/>
      <c r="CE218" s="3"/>
      <c r="CF218" s="3"/>
      <c r="CG218" s="3"/>
      <c r="CH218" s="3"/>
      <c r="CI218" s="3"/>
      <c r="CJ218" s="3"/>
      <c r="CK218" s="3"/>
      <c r="CL218" s="3"/>
      <c r="CM218" s="3"/>
      <c r="CN218" s="3"/>
      <c r="CO218" s="3"/>
      <c r="CP218" s="3"/>
      <c r="CQ218" s="3"/>
      <c r="CR218" s="3"/>
      <c r="CS218" s="3"/>
      <c r="CT218" s="3"/>
      <c r="CU218" s="3"/>
      <c r="CV218" s="3"/>
      <c r="CW218" s="3"/>
      <c r="CX218" s="3"/>
      <c r="CY218" s="3"/>
      <c r="CZ218" s="3"/>
      <c r="DA218" s="3"/>
      <c r="DB218" s="3"/>
      <c r="DC218" s="3"/>
      <c r="DD218" s="3"/>
      <c r="DE218" s="3"/>
      <c r="DF218" s="3"/>
      <c r="DG218" s="3"/>
      <c r="DH218" s="3"/>
      <c r="DI218" s="3"/>
      <c r="DJ218" s="3"/>
      <c r="DK218" s="3"/>
      <c r="DL218" s="3"/>
      <c r="DM218" s="3"/>
      <c r="DN218" s="3"/>
      <c r="DO218" s="3"/>
      <c r="DP218" s="3"/>
      <c r="DQ218" s="3"/>
      <c r="DR218" s="3"/>
      <c r="DS218" s="3"/>
      <c r="DT218" s="3"/>
      <c r="DU218" s="3"/>
      <c r="DV218" s="3"/>
      <c r="DW218" s="3"/>
      <c r="DX218" s="3"/>
      <c r="DY218" s="3"/>
      <c r="DZ218" s="3"/>
      <c r="EA218" s="3"/>
      <c r="EB218" s="3"/>
      <c r="EC218" s="3"/>
      <c r="ED218" s="3"/>
      <c r="EE218" s="3"/>
      <c r="EF218" s="3"/>
      <c r="EG218" s="3"/>
      <c r="EH218" s="3"/>
      <c r="EI218" s="3"/>
      <c r="EJ218" s="3"/>
      <c r="EK218" s="3"/>
      <c r="EL218" s="3"/>
      <c r="EM218" s="3"/>
      <c r="EN218" s="3"/>
      <c r="EO218" s="3"/>
      <c r="EP218" s="3"/>
      <c r="EQ218" s="3"/>
      <c r="ER218" s="3"/>
      <c r="ES218" s="3"/>
      <c r="ET218" s="3"/>
      <c r="EU218" s="3"/>
      <c r="EV218" s="3"/>
      <c r="EW218" s="3"/>
      <c r="EX218" s="3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</row>
    <row r="219" spans="1:173" x14ac:dyDescent="0.15">
      <c r="A219" s="74">
        <f t="shared" si="79"/>
        <v>43700</v>
      </c>
      <c r="B219" s="75">
        <f t="shared" ca="1" si="88"/>
        <v>99405.358189000006</v>
      </c>
      <c r="C219" s="78">
        <f t="shared" si="80"/>
        <v>97700</v>
      </c>
      <c r="D219" s="77">
        <f ca="1">IF(A219&lt;$B$1,VLOOKUP(A219,[1]DI!$A$4:$B$15000,2),0)</f>
        <v>5.8999999999999997E-2</v>
      </c>
      <c r="E219" s="78">
        <f t="shared" ca="1" si="89"/>
        <v>1.00022751</v>
      </c>
      <c r="F219" s="78">
        <f ca="1">(TRUNC(PRODUCT($E$12:$E218),16))</f>
        <v>1.03577451163847</v>
      </c>
      <c r="G219" s="78">
        <f t="shared" ca="1" si="90"/>
        <v>1.0244179835373599</v>
      </c>
      <c r="H219" s="78">
        <f t="shared" ca="1" si="91"/>
        <v>1.0110858300000001</v>
      </c>
      <c r="I219" s="77">
        <f t="shared" si="81"/>
        <v>3.5000000000000003E-2</v>
      </c>
      <c r="J219" s="79">
        <f t="shared" si="82"/>
        <v>43635</v>
      </c>
      <c r="K219" s="80">
        <f t="shared" si="83"/>
        <v>46</v>
      </c>
      <c r="L219" s="81">
        <f t="shared" si="84"/>
        <v>46</v>
      </c>
      <c r="M219" s="82">
        <f t="shared" si="75"/>
        <v>1.0062993840000001</v>
      </c>
      <c r="N219" s="82">
        <f t="shared" ca="1" si="76"/>
        <v>1.017455048</v>
      </c>
      <c r="O219" s="81">
        <f t="shared" si="92"/>
        <v>0</v>
      </c>
      <c r="P219" s="78">
        <f t="shared" ca="1" si="77"/>
        <v>1705.358189</v>
      </c>
      <c r="Q219" s="76">
        <f t="shared" si="85"/>
        <v>0</v>
      </c>
      <c r="R219" s="83" t="str">
        <f t="shared" si="86"/>
        <v>A+J=</v>
      </c>
      <c r="S219" s="79">
        <f t="shared" si="87"/>
        <v>43727</v>
      </c>
      <c r="T219" s="84" t="str">
        <f t="shared" si="78"/>
        <v>-</v>
      </c>
      <c r="U219" s="8"/>
      <c r="V219" s="65"/>
      <c r="W219" s="66"/>
      <c r="X219" s="8"/>
      <c r="Y219" s="1"/>
      <c r="Z219" s="8"/>
      <c r="AA219" s="8"/>
      <c r="AB219" s="8"/>
      <c r="AC219" s="8"/>
      <c r="AD219" s="8"/>
      <c r="AE219" s="9"/>
      <c r="AF219" s="8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  <c r="BO219" s="3"/>
      <c r="BP219" s="3"/>
      <c r="BQ219" s="3"/>
      <c r="BR219" s="3"/>
      <c r="BS219" s="3"/>
      <c r="BT219" s="3"/>
      <c r="BU219" s="3"/>
      <c r="BV219" s="3"/>
      <c r="BW219" s="3"/>
      <c r="BX219" s="3"/>
      <c r="BY219" s="3"/>
      <c r="BZ219" s="3"/>
      <c r="CA219" s="3"/>
      <c r="CB219" s="3"/>
      <c r="CC219" s="3"/>
      <c r="CD219" s="3"/>
      <c r="CE219" s="3"/>
      <c r="CF219" s="3"/>
      <c r="CG219" s="3"/>
      <c r="CH219" s="3"/>
      <c r="CI219" s="3"/>
      <c r="CJ219" s="3"/>
      <c r="CK219" s="3"/>
      <c r="CL219" s="3"/>
      <c r="CM219" s="3"/>
      <c r="CN219" s="3"/>
      <c r="CO219" s="3"/>
      <c r="CP219" s="3"/>
      <c r="CQ219" s="3"/>
      <c r="CR219" s="3"/>
      <c r="CS219" s="3"/>
      <c r="CT219" s="3"/>
      <c r="CU219" s="3"/>
      <c r="CV219" s="3"/>
      <c r="CW219" s="3"/>
      <c r="CX219" s="3"/>
      <c r="CY219" s="3"/>
      <c r="CZ219" s="3"/>
      <c r="DA219" s="3"/>
      <c r="DB219" s="3"/>
      <c r="DC219" s="3"/>
      <c r="DD219" s="3"/>
      <c r="DE219" s="3"/>
      <c r="DF219" s="3"/>
      <c r="DG219" s="3"/>
      <c r="DH219" s="3"/>
      <c r="DI219" s="3"/>
      <c r="DJ219" s="3"/>
      <c r="DK219" s="3"/>
      <c r="DL219" s="3"/>
      <c r="DM219" s="3"/>
      <c r="DN219" s="3"/>
      <c r="DO219" s="3"/>
      <c r="DP219" s="3"/>
      <c r="DQ219" s="3"/>
      <c r="DR219" s="3"/>
      <c r="DS219" s="3"/>
      <c r="DT219" s="3"/>
      <c r="DU219" s="3"/>
      <c r="DV219" s="3"/>
      <c r="DW219" s="3"/>
      <c r="DX219" s="3"/>
      <c r="DY219" s="3"/>
      <c r="DZ219" s="3"/>
      <c r="EA219" s="3"/>
      <c r="EB219" s="3"/>
      <c r="EC219" s="3"/>
      <c r="ED219" s="3"/>
      <c r="EE219" s="3"/>
      <c r="EF219" s="3"/>
      <c r="EG219" s="3"/>
      <c r="EH219" s="3"/>
      <c r="EI219" s="3"/>
      <c r="EJ219" s="3"/>
      <c r="EK219" s="3"/>
      <c r="EL219" s="3"/>
      <c r="EM219" s="3"/>
      <c r="EN219" s="3"/>
      <c r="EO219" s="3"/>
      <c r="EP219" s="3"/>
      <c r="EQ219" s="3"/>
      <c r="ER219" s="3"/>
      <c r="ES219" s="3"/>
      <c r="ET219" s="3"/>
      <c r="EU219" s="3"/>
      <c r="EV219" s="3"/>
      <c r="EW219" s="3"/>
      <c r="EX219" s="3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</row>
    <row r="220" spans="1:173" x14ac:dyDescent="0.15">
      <c r="A220" s="74">
        <f t="shared" si="79"/>
        <v>43701</v>
      </c>
      <c r="B220" s="75">
        <f t="shared" ca="1" si="88"/>
        <v>99441.548907000004</v>
      </c>
      <c r="C220" s="78">
        <f t="shared" si="80"/>
        <v>97700</v>
      </c>
      <c r="D220" s="77">
        <f ca="1">IF(A220&lt;$B$1,VLOOKUP(A220,[1]DI!$A$4:$B$15000,2),0)</f>
        <v>0</v>
      </c>
      <c r="E220" s="78">
        <f t="shared" ca="1" si="89"/>
        <v>1</v>
      </c>
      <c r="F220" s="78">
        <f ca="1">(TRUNC(PRODUCT($E$12:$E219),16))</f>
        <v>1.03601016069762</v>
      </c>
      <c r="G220" s="78">
        <f t="shared" ca="1" si="90"/>
        <v>1.0244179835373599</v>
      </c>
      <c r="H220" s="78">
        <f t="shared" ca="1" si="91"/>
        <v>1.01131587</v>
      </c>
      <c r="I220" s="77">
        <f t="shared" si="81"/>
        <v>3.5000000000000003E-2</v>
      </c>
      <c r="J220" s="79">
        <f t="shared" si="82"/>
        <v>43635</v>
      </c>
      <c r="K220" s="80">
        <f t="shared" si="83"/>
        <v>46</v>
      </c>
      <c r="L220" s="81">
        <f t="shared" si="84"/>
        <v>47</v>
      </c>
      <c r="M220" s="82">
        <f t="shared" si="75"/>
        <v>1.0064367670000001</v>
      </c>
      <c r="N220" s="82">
        <f t="shared" ca="1" si="76"/>
        <v>1.017825475</v>
      </c>
      <c r="O220" s="81">
        <f t="shared" si="92"/>
        <v>0</v>
      </c>
      <c r="P220" s="78">
        <f t="shared" ca="1" si="77"/>
        <v>1741.5489070000001</v>
      </c>
      <c r="Q220" s="76">
        <f t="shared" si="85"/>
        <v>0</v>
      </c>
      <c r="R220" s="83" t="str">
        <f t="shared" si="86"/>
        <v>A+J=</v>
      </c>
      <c r="S220" s="79">
        <f t="shared" si="87"/>
        <v>43727</v>
      </c>
      <c r="T220" s="84" t="str">
        <f t="shared" si="78"/>
        <v>-</v>
      </c>
      <c r="U220" s="8"/>
      <c r="V220" s="65"/>
      <c r="W220" s="64"/>
      <c r="X220" s="8"/>
      <c r="Y220" s="1"/>
      <c r="Z220" s="8"/>
      <c r="AA220" s="8"/>
      <c r="AB220" s="8"/>
      <c r="AC220" s="8"/>
      <c r="AD220" s="8"/>
      <c r="AE220" s="9"/>
      <c r="AF220" s="8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  <c r="BO220" s="3"/>
      <c r="BP220" s="3"/>
      <c r="BQ220" s="3"/>
      <c r="BR220" s="3"/>
      <c r="BS220" s="3"/>
      <c r="BT220" s="3"/>
      <c r="BU220" s="3"/>
      <c r="BV220" s="3"/>
      <c r="BW220" s="3"/>
      <c r="BX220" s="3"/>
      <c r="BY220" s="3"/>
      <c r="BZ220" s="3"/>
      <c r="CA220" s="3"/>
      <c r="CB220" s="3"/>
      <c r="CC220" s="3"/>
      <c r="CD220" s="3"/>
      <c r="CE220" s="3"/>
      <c r="CF220" s="3"/>
      <c r="CG220" s="3"/>
      <c r="CH220" s="3"/>
      <c r="CI220" s="3"/>
      <c r="CJ220" s="3"/>
      <c r="CK220" s="3"/>
      <c r="CL220" s="3"/>
      <c r="CM220" s="3"/>
      <c r="CN220" s="3"/>
      <c r="CO220" s="3"/>
      <c r="CP220" s="3"/>
      <c r="CQ220" s="3"/>
      <c r="CR220" s="3"/>
      <c r="CS220" s="3"/>
      <c r="CT220" s="3"/>
      <c r="CU220" s="3"/>
      <c r="CV220" s="3"/>
      <c r="CW220" s="3"/>
      <c r="CX220" s="3"/>
      <c r="CY220" s="3"/>
      <c r="CZ220" s="3"/>
      <c r="DA220" s="3"/>
      <c r="DB220" s="3"/>
      <c r="DC220" s="3"/>
      <c r="DD220" s="3"/>
      <c r="DE220" s="3"/>
      <c r="DF220" s="3"/>
      <c r="DG220" s="3"/>
      <c r="DH220" s="3"/>
      <c r="DI220" s="3"/>
      <c r="DJ220" s="3"/>
      <c r="DK220" s="3"/>
      <c r="DL220" s="3"/>
      <c r="DM220" s="3"/>
      <c r="DN220" s="3"/>
      <c r="DO220" s="3"/>
      <c r="DP220" s="3"/>
      <c r="DQ220" s="3"/>
      <c r="DR220" s="3"/>
      <c r="DS220" s="3"/>
      <c r="DT220" s="3"/>
      <c r="DU220" s="3"/>
      <c r="DV220" s="3"/>
      <c r="DW220" s="3"/>
      <c r="DX220" s="3"/>
      <c r="DY220" s="3"/>
      <c r="DZ220" s="3"/>
      <c r="EA220" s="3"/>
      <c r="EB220" s="3"/>
      <c r="EC220" s="3"/>
      <c r="ED220" s="3"/>
      <c r="EE220" s="3"/>
      <c r="EF220" s="3"/>
      <c r="EG220" s="3"/>
      <c r="EH220" s="3"/>
      <c r="EI220" s="3"/>
      <c r="EJ220" s="3"/>
      <c r="EK220" s="3"/>
      <c r="EL220" s="3"/>
      <c r="EM220" s="3"/>
      <c r="EN220" s="3"/>
      <c r="EO220" s="3"/>
      <c r="EP220" s="3"/>
      <c r="EQ220" s="3"/>
      <c r="ER220" s="3"/>
      <c r="ES220" s="3"/>
      <c r="ET220" s="3"/>
      <c r="EU220" s="3"/>
      <c r="EV220" s="3"/>
      <c r="EW220" s="3"/>
      <c r="EX220" s="3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</row>
    <row r="221" spans="1:173" x14ac:dyDescent="0.15">
      <c r="A221" s="74">
        <f t="shared" si="79"/>
        <v>43702</v>
      </c>
      <c r="B221" s="75">
        <f t="shared" ca="1" si="88"/>
        <v>99441.548907000004</v>
      </c>
      <c r="C221" s="78">
        <f t="shared" si="80"/>
        <v>97700</v>
      </c>
      <c r="D221" s="77">
        <f ca="1">IF(A221&lt;$B$1,VLOOKUP(A221,[1]DI!$A$4:$B$15000,2),0)</f>
        <v>0</v>
      </c>
      <c r="E221" s="78">
        <f t="shared" ca="1" si="89"/>
        <v>1</v>
      </c>
      <c r="F221" s="78">
        <f ca="1">(TRUNC(PRODUCT($E$12:$E220),16))</f>
        <v>1.03601016069762</v>
      </c>
      <c r="G221" s="78">
        <f t="shared" ca="1" si="90"/>
        <v>1.0244179835373599</v>
      </c>
      <c r="H221" s="78">
        <f t="shared" ca="1" si="91"/>
        <v>1.01131587</v>
      </c>
      <c r="I221" s="77">
        <f t="shared" si="81"/>
        <v>3.5000000000000003E-2</v>
      </c>
      <c r="J221" s="79">
        <f t="shared" si="82"/>
        <v>43635</v>
      </c>
      <c r="K221" s="80">
        <f t="shared" si="83"/>
        <v>46</v>
      </c>
      <c r="L221" s="81">
        <f t="shared" si="84"/>
        <v>47</v>
      </c>
      <c r="M221" s="82">
        <f t="shared" si="75"/>
        <v>1.0064367670000001</v>
      </c>
      <c r="N221" s="82">
        <f t="shared" ca="1" si="76"/>
        <v>1.017825475</v>
      </c>
      <c r="O221" s="81">
        <f t="shared" si="92"/>
        <v>0</v>
      </c>
      <c r="P221" s="78">
        <f t="shared" ca="1" si="77"/>
        <v>1741.5489070000001</v>
      </c>
      <c r="Q221" s="76">
        <f t="shared" si="85"/>
        <v>0</v>
      </c>
      <c r="R221" s="83" t="str">
        <f t="shared" si="86"/>
        <v>A+J=</v>
      </c>
      <c r="S221" s="79">
        <f t="shared" si="87"/>
        <v>43727</v>
      </c>
      <c r="T221" s="84" t="str">
        <f t="shared" si="78"/>
        <v>-</v>
      </c>
      <c r="U221" s="8"/>
      <c r="V221" s="65"/>
      <c r="W221" s="66"/>
      <c r="X221" s="8"/>
      <c r="Y221" s="1"/>
      <c r="Z221" s="8"/>
      <c r="AA221" s="8"/>
      <c r="AB221" s="8"/>
      <c r="AC221" s="8"/>
      <c r="AD221" s="8"/>
      <c r="AE221" s="9"/>
      <c r="AF221" s="8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  <c r="BO221" s="3"/>
      <c r="BP221" s="3"/>
      <c r="BQ221" s="3"/>
      <c r="BR221" s="3"/>
      <c r="BS221" s="3"/>
      <c r="BT221" s="3"/>
      <c r="BU221" s="3"/>
      <c r="BV221" s="3"/>
      <c r="BW221" s="3"/>
      <c r="BX221" s="3"/>
      <c r="BY221" s="3"/>
      <c r="BZ221" s="3"/>
      <c r="CA221" s="3"/>
      <c r="CB221" s="3"/>
      <c r="CC221" s="3"/>
      <c r="CD221" s="3"/>
      <c r="CE221" s="3"/>
      <c r="CF221" s="3"/>
      <c r="CG221" s="3"/>
      <c r="CH221" s="3"/>
      <c r="CI221" s="3"/>
      <c r="CJ221" s="3"/>
      <c r="CK221" s="3"/>
      <c r="CL221" s="3"/>
      <c r="CM221" s="3"/>
      <c r="CN221" s="3"/>
      <c r="CO221" s="3"/>
      <c r="CP221" s="3"/>
      <c r="CQ221" s="3"/>
      <c r="CR221" s="3"/>
      <c r="CS221" s="3"/>
      <c r="CT221" s="3"/>
      <c r="CU221" s="3"/>
      <c r="CV221" s="3"/>
      <c r="CW221" s="3"/>
      <c r="CX221" s="3"/>
      <c r="CY221" s="3"/>
      <c r="CZ221" s="3"/>
      <c r="DA221" s="3"/>
      <c r="DB221" s="3"/>
      <c r="DC221" s="3"/>
      <c r="DD221" s="3"/>
      <c r="DE221" s="3"/>
      <c r="DF221" s="3"/>
      <c r="DG221" s="3"/>
      <c r="DH221" s="3"/>
      <c r="DI221" s="3"/>
      <c r="DJ221" s="3"/>
      <c r="DK221" s="3"/>
      <c r="DL221" s="3"/>
      <c r="DM221" s="3"/>
      <c r="DN221" s="3"/>
      <c r="DO221" s="3"/>
      <c r="DP221" s="3"/>
      <c r="DQ221" s="3"/>
      <c r="DR221" s="3"/>
      <c r="DS221" s="3"/>
      <c r="DT221" s="3"/>
      <c r="DU221" s="3"/>
      <c r="DV221" s="3"/>
      <c r="DW221" s="3"/>
      <c r="DX221" s="3"/>
      <c r="DY221" s="3"/>
      <c r="DZ221" s="3"/>
      <c r="EA221" s="3"/>
      <c r="EB221" s="3"/>
      <c r="EC221" s="3"/>
      <c r="ED221" s="3"/>
      <c r="EE221" s="3"/>
      <c r="EF221" s="3"/>
      <c r="EG221" s="3"/>
      <c r="EH221" s="3"/>
      <c r="EI221" s="3"/>
      <c r="EJ221" s="3"/>
      <c r="EK221" s="3"/>
      <c r="EL221" s="3"/>
      <c r="EM221" s="3"/>
      <c r="EN221" s="3"/>
      <c r="EO221" s="3"/>
      <c r="EP221" s="3"/>
      <c r="EQ221" s="3"/>
      <c r="ER221" s="3"/>
      <c r="ES221" s="3"/>
      <c r="ET221" s="3"/>
      <c r="EU221" s="3"/>
      <c r="EV221" s="3"/>
      <c r="EW221" s="3"/>
      <c r="EX221" s="3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</row>
    <row r="222" spans="1:173" x14ac:dyDescent="0.15">
      <c r="A222" s="74">
        <f t="shared" si="79"/>
        <v>43703</v>
      </c>
      <c r="B222" s="75">
        <f t="shared" ca="1" si="88"/>
        <v>99441.548907000004</v>
      </c>
      <c r="C222" s="78">
        <f t="shared" si="80"/>
        <v>97700</v>
      </c>
      <c r="D222" s="77">
        <f ca="1">IF(A222&lt;$B$1,VLOOKUP(A222,[1]DI!$A$4:$B$15000,2),0)</f>
        <v>5.8999999999999997E-2</v>
      </c>
      <c r="E222" s="78">
        <f t="shared" ca="1" si="89"/>
        <v>1.00022751</v>
      </c>
      <c r="F222" s="78">
        <f ca="1">(TRUNC(PRODUCT($E$12:$E221),16))</f>
        <v>1.03601016069762</v>
      </c>
      <c r="G222" s="78">
        <f t="shared" ca="1" si="90"/>
        <v>1.0244179835373599</v>
      </c>
      <c r="H222" s="78">
        <f t="shared" ca="1" si="91"/>
        <v>1.01131587</v>
      </c>
      <c r="I222" s="77">
        <f t="shared" si="81"/>
        <v>3.5000000000000003E-2</v>
      </c>
      <c r="J222" s="79">
        <f t="shared" si="82"/>
        <v>43635</v>
      </c>
      <c r="K222" s="80">
        <f t="shared" si="83"/>
        <v>47</v>
      </c>
      <c r="L222" s="81">
        <f t="shared" si="84"/>
        <v>47</v>
      </c>
      <c r="M222" s="82">
        <f t="shared" si="75"/>
        <v>1.0064367670000001</v>
      </c>
      <c r="N222" s="82">
        <f t="shared" ca="1" si="76"/>
        <v>1.017825475</v>
      </c>
      <c r="O222" s="81">
        <f t="shared" si="92"/>
        <v>0</v>
      </c>
      <c r="P222" s="78">
        <f t="shared" ca="1" si="77"/>
        <v>1741.5489070000001</v>
      </c>
      <c r="Q222" s="76">
        <f t="shared" si="85"/>
        <v>0</v>
      </c>
      <c r="R222" s="83" t="str">
        <f t="shared" si="86"/>
        <v>A+J=</v>
      </c>
      <c r="S222" s="79">
        <f t="shared" si="87"/>
        <v>43727</v>
      </c>
      <c r="T222" s="84" t="str">
        <f t="shared" si="78"/>
        <v>-</v>
      </c>
      <c r="U222" s="8"/>
      <c r="V222" s="65"/>
      <c r="W222" s="66"/>
      <c r="X222" s="8"/>
      <c r="Y222" s="1"/>
      <c r="Z222" s="8"/>
      <c r="AA222" s="8"/>
      <c r="AB222" s="8"/>
      <c r="AC222" s="8"/>
      <c r="AD222" s="8"/>
      <c r="AE222" s="9"/>
      <c r="AF222" s="8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  <c r="BO222" s="3"/>
      <c r="BP222" s="3"/>
      <c r="BQ222" s="3"/>
      <c r="BR222" s="3"/>
      <c r="BS222" s="3"/>
      <c r="BT222" s="3"/>
      <c r="BU222" s="3"/>
      <c r="BV222" s="3"/>
      <c r="BW222" s="3"/>
      <c r="BX222" s="3"/>
      <c r="BY222" s="3"/>
      <c r="BZ222" s="3"/>
      <c r="CA222" s="3"/>
      <c r="CB222" s="3"/>
      <c r="CC222" s="3"/>
      <c r="CD222" s="3"/>
      <c r="CE222" s="3"/>
      <c r="CF222" s="3"/>
      <c r="CG222" s="3"/>
      <c r="CH222" s="3"/>
      <c r="CI222" s="3"/>
      <c r="CJ222" s="3"/>
      <c r="CK222" s="3"/>
      <c r="CL222" s="3"/>
      <c r="CM222" s="3"/>
      <c r="CN222" s="3"/>
      <c r="CO222" s="3"/>
      <c r="CP222" s="3"/>
      <c r="CQ222" s="3"/>
      <c r="CR222" s="3"/>
      <c r="CS222" s="3"/>
      <c r="CT222" s="3"/>
      <c r="CU222" s="3"/>
      <c r="CV222" s="3"/>
      <c r="CW222" s="3"/>
      <c r="CX222" s="3"/>
      <c r="CY222" s="3"/>
      <c r="CZ222" s="3"/>
      <c r="DA222" s="3"/>
      <c r="DB222" s="3"/>
      <c r="DC222" s="3"/>
      <c r="DD222" s="3"/>
      <c r="DE222" s="3"/>
      <c r="DF222" s="3"/>
      <c r="DG222" s="3"/>
      <c r="DH222" s="3"/>
      <c r="DI222" s="3"/>
      <c r="DJ222" s="3"/>
      <c r="DK222" s="3"/>
      <c r="DL222" s="3"/>
      <c r="DM222" s="3"/>
      <c r="DN222" s="3"/>
      <c r="DO222" s="3"/>
      <c r="DP222" s="3"/>
      <c r="DQ222" s="3"/>
      <c r="DR222" s="3"/>
      <c r="DS222" s="3"/>
      <c r="DT222" s="3"/>
      <c r="DU222" s="3"/>
      <c r="DV222" s="3"/>
      <c r="DW222" s="3"/>
      <c r="DX222" s="3"/>
      <c r="DY222" s="3"/>
      <c r="DZ222" s="3"/>
      <c r="EA222" s="3"/>
      <c r="EB222" s="3"/>
      <c r="EC222" s="3"/>
      <c r="ED222" s="3"/>
      <c r="EE222" s="3"/>
      <c r="EF222" s="3"/>
      <c r="EG222" s="3"/>
      <c r="EH222" s="3"/>
      <c r="EI222" s="3"/>
      <c r="EJ222" s="3"/>
      <c r="EK222" s="3"/>
      <c r="EL222" s="3"/>
      <c r="EM222" s="3"/>
      <c r="EN222" s="3"/>
      <c r="EO222" s="3"/>
      <c r="EP222" s="3"/>
      <c r="EQ222" s="3"/>
      <c r="ER222" s="3"/>
      <c r="ES222" s="3"/>
      <c r="ET222" s="3"/>
      <c r="EU222" s="3"/>
      <c r="EV222" s="3"/>
      <c r="EW222" s="3"/>
      <c r="EX222" s="3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</row>
    <row r="223" spans="1:173" x14ac:dyDescent="0.15">
      <c r="A223" s="74">
        <f t="shared" si="79"/>
        <v>43704</v>
      </c>
      <c r="B223" s="75">
        <f t="shared" ca="1" si="88"/>
        <v>99477.751447000002</v>
      </c>
      <c r="C223" s="78">
        <f t="shared" si="80"/>
        <v>97700</v>
      </c>
      <c r="D223" s="77">
        <f ca="1">IF(A223&lt;$B$1,VLOOKUP(A223,[1]DI!$A$4:$B$15000,2),0)</f>
        <v>5.8999999999999997E-2</v>
      </c>
      <c r="E223" s="78">
        <f t="shared" ca="1" si="89"/>
        <v>1.00022751</v>
      </c>
      <c r="F223" s="78">
        <f ca="1">(TRUNC(PRODUCT($E$12:$E222),16))</f>
        <v>1.0362458633692799</v>
      </c>
      <c r="G223" s="78">
        <f t="shared" ca="1" si="90"/>
        <v>1.0244179835373599</v>
      </c>
      <c r="H223" s="78">
        <f t="shared" ca="1" si="91"/>
        <v>1.0115459499999999</v>
      </c>
      <c r="I223" s="77">
        <f t="shared" si="81"/>
        <v>3.5000000000000003E-2</v>
      </c>
      <c r="J223" s="79">
        <f t="shared" si="82"/>
        <v>43635</v>
      </c>
      <c r="K223" s="80">
        <f t="shared" si="83"/>
        <v>48</v>
      </c>
      <c r="L223" s="81">
        <f t="shared" si="84"/>
        <v>48</v>
      </c>
      <c r="M223" s="82">
        <f t="shared" si="75"/>
        <v>1.006574168</v>
      </c>
      <c r="N223" s="82">
        <f t="shared" ca="1" si="76"/>
        <v>1.018196023</v>
      </c>
      <c r="O223" s="81">
        <f t="shared" si="92"/>
        <v>0</v>
      </c>
      <c r="P223" s="78">
        <f t="shared" ca="1" si="77"/>
        <v>1777.7514470000001</v>
      </c>
      <c r="Q223" s="76">
        <f t="shared" si="85"/>
        <v>0</v>
      </c>
      <c r="R223" s="83" t="str">
        <f t="shared" si="86"/>
        <v>A+J=</v>
      </c>
      <c r="S223" s="79">
        <f t="shared" si="87"/>
        <v>43727</v>
      </c>
      <c r="T223" s="84" t="str">
        <f t="shared" si="78"/>
        <v>-</v>
      </c>
      <c r="U223" s="8"/>
      <c r="V223" s="65"/>
      <c r="W223" s="66"/>
      <c r="X223" s="8"/>
      <c r="Y223" s="1"/>
      <c r="Z223" s="8"/>
      <c r="AA223" s="8"/>
      <c r="AB223" s="8"/>
      <c r="AC223" s="8"/>
      <c r="AD223" s="8"/>
      <c r="AE223" s="9"/>
      <c r="AF223" s="8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  <c r="BO223" s="3"/>
      <c r="BP223" s="3"/>
      <c r="BQ223" s="3"/>
      <c r="BR223" s="3"/>
      <c r="BS223" s="3"/>
      <c r="BT223" s="3"/>
      <c r="BU223" s="3"/>
      <c r="BV223" s="3"/>
      <c r="BW223" s="3"/>
      <c r="BX223" s="3"/>
      <c r="BY223" s="3"/>
      <c r="BZ223" s="3"/>
      <c r="CA223" s="3"/>
      <c r="CB223" s="3"/>
      <c r="CC223" s="3"/>
      <c r="CD223" s="3"/>
      <c r="CE223" s="3"/>
      <c r="CF223" s="3"/>
      <c r="CG223" s="3"/>
      <c r="CH223" s="3"/>
      <c r="CI223" s="3"/>
      <c r="CJ223" s="3"/>
      <c r="CK223" s="3"/>
      <c r="CL223" s="3"/>
      <c r="CM223" s="3"/>
      <c r="CN223" s="3"/>
      <c r="CO223" s="3"/>
      <c r="CP223" s="3"/>
      <c r="CQ223" s="3"/>
      <c r="CR223" s="3"/>
      <c r="CS223" s="3"/>
      <c r="CT223" s="3"/>
      <c r="CU223" s="3"/>
      <c r="CV223" s="3"/>
      <c r="CW223" s="3"/>
      <c r="CX223" s="3"/>
      <c r="CY223" s="3"/>
      <c r="CZ223" s="3"/>
      <c r="DA223" s="3"/>
      <c r="DB223" s="3"/>
      <c r="DC223" s="3"/>
      <c r="DD223" s="3"/>
      <c r="DE223" s="3"/>
      <c r="DF223" s="3"/>
      <c r="DG223" s="3"/>
      <c r="DH223" s="3"/>
      <c r="DI223" s="3"/>
      <c r="DJ223" s="3"/>
      <c r="DK223" s="3"/>
      <c r="DL223" s="3"/>
      <c r="DM223" s="3"/>
      <c r="DN223" s="3"/>
      <c r="DO223" s="3"/>
      <c r="DP223" s="3"/>
      <c r="DQ223" s="3"/>
      <c r="DR223" s="3"/>
      <c r="DS223" s="3"/>
      <c r="DT223" s="3"/>
      <c r="DU223" s="3"/>
      <c r="DV223" s="3"/>
      <c r="DW223" s="3"/>
      <c r="DX223" s="3"/>
      <c r="DY223" s="3"/>
      <c r="DZ223" s="3"/>
      <c r="EA223" s="3"/>
      <c r="EB223" s="3"/>
      <c r="EC223" s="3"/>
      <c r="ED223" s="3"/>
      <c r="EE223" s="3"/>
      <c r="EF223" s="3"/>
      <c r="EG223" s="3"/>
      <c r="EH223" s="3"/>
      <c r="EI223" s="3"/>
      <c r="EJ223" s="3"/>
      <c r="EK223" s="3"/>
      <c r="EL223" s="3"/>
      <c r="EM223" s="3"/>
      <c r="EN223" s="3"/>
      <c r="EO223" s="3"/>
      <c r="EP223" s="3"/>
      <c r="EQ223" s="3"/>
      <c r="ER223" s="3"/>
      <c r="ES223" s="3"/>
      <c r="ET223" s="3"/>
      <c r="EU223" s="3"/>
      <c r="EV223" s="3"/>
      <c r="EW223" s="3"/>
      <c r="EX223" s="3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</row>
    <row r="224" spans="1:173" x14ac:dyDescent="0.15">
      <c r="A224" s="74">
        <f t="shared" si="79"/>
        <v>43705</v>
      </c>
      <c r="B224" s="75">
        <f t="shared" ca="1" si="88"/>
        <v>99513.968055000005</v>
      </c>
      <c r="C224" s="78">
        <f t="shared" si="80"/>
        <v>97700</v>
      </c>
      <c r="D224" s="77">
        <f ca="1">IF(A224&lt;$B$1,VLOOKUP(A224,[1]DI!$A$4:$B$15000,2),0)</f>
        <v>5.8999999999999997E-2</v>
      </c>
      <c r="E224" s="78">
        <f t="shared" ca="1" si="89"/>
        <v>1.00022751</v>
      </c>
      <c r="F224" s="78">
        <f ca="1">(TRUNC(PRODUCT($E$12:$E223),16))</f>
        <v>1.0364816196656499</v>
      </c>
      <c r="G224" s="78">
        <f t="shared" ca="1" si="90"/>
        <v>1.0244179835373599</v>
      </c>
      <c r="H224" s="78">
        <f t="shared" ca="1" si="91"/>
        <v>1.0117760899999999</v>
      </c>
      <c r="I224" s="77">
        <f t="shared" si="81"/>
        <v>3.5000000000000003E-2</v>
      </c>
      <c r="J224" s="79">
        <f t="shared" si="82"/>
        <v>43635</v>
      </c>
      <c r="K224" s="80">
        <f t="shared" si="83"/>
        <v>49</v>
      </c>
      <c r="L224" s="81">
        <f t="shared" si="84"/>
        <v>49</v>
      </c>
      <c r="M224" s="82">
        <f t="shared" si="75"/>
        <v>1.006711589</v>
      </c>
      <c r="N224" s="82">
        <f t="shared" ca="1" si="76"/>
        <v>1.018566715</v>
      </c>
      <c r="O224" s="81">
        <f t="shared" si="92"/>
        <v>0</v>
      </c>
      <c r="P224" s="78">
        <f t="shared" ca="1" si="77"/>
        <v>1813.968055</v>
      </c>
      <c r="Q224" s="76">
        <f t="shared" si="85"/>
        <v>0</v>
      </c>
      <c r="R224" s="83" t="str">
        <f t="shared" si="86"/>
        <v>A+J=</v>
      </c>
      <c r="S224" s="79">
        <f t="shared" si="87"/>
        <v>43727</v>
      </c>
      <c r="T224" s="84" t="str">
        <f t="shared" si="78"/>
        <v>-</v>
      </c>
      <c r="U224" s="8"/>
      <c r="V224" s="65"/>
      <c r="W224" s="66"/>
      <c r="X224" s="8"/>
      <c r="Y224" s="1"/>
      <c r="Z224" s="8"/>
      <c r="AA224" s="8"/>
      <c r="AB224" s="8"/>
      <c r="AC224" s="8"/>
      <c r="AD224" s="8"/>
      <c r="AE224" s="9"/>
      <c r="AF224" s="8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  <c r="BO224" s="3"/>
      <c r="BP224" s="3"/>
      <c r="BQ224" s="3"/>
      <c r="BR224" s="3"/>
      <c r="BS224" s="3"/>
      <c r="BT224" s="3"/>
      <c r="BU224" s="3"/>
      <c r="BV224" s="3"/>
      <c r="BW224" s="3"/>
      <c r="BX224" s="3"/>
      <c r="BY224" s="3"/>
      <c r="BZ224" s="3"/>
      <c r="CA224" s="3"/>
      <c r="CB224" s="3"/>
      <c r="CC224" s="3"/>
      <c r="CD224" s="3"/>
      <c r="CE224" s="3"/>
      <c r="CF224" s="3"/>
      <c r="CG224" s="3"/>
      <c r="CH224" s="3"/>
      <c r="CI224" s="3"/>
      <c r="CJ224" s="3"/>
      <c r="CK224" s="3"/>
      <c r="CL224" s="3"/>
      <c r="CM224" s="3"/>
      <c r="CN224" s="3"/>
      <c r="CO224" s="3"/>
      <c r="CP224" s="3"/>
      <c r="CQ224" s="3"/>
      <c r="CR224" s="3"/>
      <c r="CS224" s="3"/>
      <c r="CT224" s="3"/>
      <c r="CU224" s="3"/>
      <c r="CV224" s="3"/>
      <c r="CW224" s="3"/>
      <c r="CX224" s="3"/>
      <c r="CY224" s="3"/>
      <c r="CZ224" s="3"/>
      <c r="DA224" s="3"/>
      <c r="DB224" s="3"/>
      <c r="DC224" s="3"/>
      <c r="DD224" s="3"/>
      <c r="DE224" s="3"/>
      <c r="DF224" s="3"/>
      <c r="DG224" s="3"/>
      <c r="DH224" s="3"/>
      <c r="DI224" s="3"/>
      <c r="DJ224" s="3"/>
      <c r="DK224" s="3"/>
      <c r="DL224" s="3"/>
      <c r="DM224" s="3"/>
      <c r="DN224" s="3"/>
      <c r="DO224" s="3"/>
      <c r="DP224" s="3"/>
      <c r="DQ224" s="3"/>
      <c r="DR224" s="3"/>
      <c r="DS224" s="3"/>
      <c r="DT224" s="3"/>
      <c r="DU224" s="3"/>
      <c r="DV224" s="3"/>
      <c r="DW224" s="3"/>
      <c r="DX224" s="3"/>
      <c r="DY224" s="3"/>
      <c r="DZ224" s="3"/>
      <c r="EA224" s="3"/>
      <c r="EB224" s="3"/>
      <c r="EC224" s="3"/>
      <c r="ED224" s="3"/>
      <c r="EE224" s="3"/>
      <c r="EF224" s="3"/>
      <c r="EG224" s="3"/>
      <c r="EH224" s="3"/>
      <c r="EI224" s="3"/>
      <c r="EJ224" s="3"/>
      <c r="EK224" s="3"/>
      <c r="EL224" s="3"/>
      <c r="EM224" s="3"/>
      <c r="EN224" s="3"/>
      <c r="EO224" s="3"/>
      <c r="EP224" s="3"/>
      <c r="EQ224" s="3"/>
      <c r="ER224" s="3"/>
      <c r="ES224" s="3"/>
      <c r="ET224" s="3"/>
      <c r="EU224" s="3"/>
      <c r="EV224" s="3"/>
      <c r="EW224" s="3"/>
      <c r="EX224" s="3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</row>
    <row r="225" spans="1:176" x14ac:dyDescent="0.15">
      <c r="A225" s="74">
        <f t="shared" si="79"/>
        <v>43706</v>
      </c>
      <c r="B225" s="75">
        <f t="shared" ca="1" si="88"/>
        <v>99550.197560000001</v>
      </c>
      <c r="C225" s="78">
        <f t="shared" si="80"/>
        <v>97700</v>
      </c>
      <c r="D225" s="77">
        <f ca="1">IF(A225&lt;$B$1,VLOOKUP(A225,[1]DI!$A$4:$B$15000,2),0)</f>
        <v>5.8999999999999997E-2</v>
      </c>
      <c r="E225" s="78">
        <f t="shared" ca="1" si="89"/>
        <v>1.00022751</v>
      </c>
      <c r="F225" s="78">
        <f ca="1">(TRUNC(PRODUCT($E$12:$E224),16))</f>
        <v>1.0367174295989401</v>
      </c>
      <c r="G225" s="78">
        <f t="shared" ca="1" si="90"/>
        <v>1.0244179835373599</v>
      </c>
      <c r="H225" s="78">
        <f t="shared" ca="1" si="91"/>
        <v>1.01200628</v>
      </c>
      <c r="I225" s="77">
        <f t="shared" si="81"/>
        <v>3.5000000000000003E-2</v>
      </c>
      <c r="J225" s="79">
        <f t="shared" si="82"/>
        <v>43635</v>
      </c>
      <c r="K225" s="80">
        <f t="shared" si="83"/>
        <v>50</v>
      </c>
      <c r="L225" s="81">
        <f t="shared" si="84"/>
        <v>50</v>
      </c>
      <c r="M225" s="82">
        <f t="shared" si="75"/>
        <v>1.006849028</v>
      </c>
      <c r="N225" s="82">
        <f t="shared" ca="1" si="76"/>
        <v>1.0189375389999999</v>
      </c>
      <c r="O225" s="81">
        <f t="shared" si="92"/>
        <v>0</v>
      </c>
      <c r="P225" s="78">
        <f t="shared" ca="1" si="77"/>
        <v>1850.1975600000001</v>
      </c>
      <c r="Q225" s="76">
        <f t="shared" si="85"/>
        <v>0</v>
      </c>
      <c r="R225" s="83" t="str">
        <f t="shared" si="86"/>
        <v>A+J=</v>
      </c>
      <c r="S225" s="79">
        <f t="shared" si="87"/>
        <v>43727</v>
      </c>
      <c r="T225" s="84" t="str">
        <f t="shared" si="78"/>
        <v>-</v>
      </c>
      <c r="U225" s="16"/>
      <c r="V225" s="65"/>
      <c r="W225" s="66"/>
      <c r="X225" s="16"/>
      <c r="Y225" s="18"/>
      <c r="Z225" s="16"/>
      <c r="AA225" s="16"/>
      <c r="AB225" s="16"/>
      <c r="AC225" s="16"/>
      <c r="AD225" s="16"/>
      <c r="AE225" s="19"/>
      <c r="AF225" s="16"/>
      <c r="AG225" s="17"/>
      <c r="AH225" s="17"/>
      <c r="AI225" s="17"/>
      <c r="AJ225" s="17"/>
      <c r="AK225" s="17"/>
      <c r="AL225" s="17"/>
      <c r="AM225" s="17"/>
      <c r="AN225" s="17"/>
      <c r="AO225" s="17"/>
      <c r="AP225" s="17"/>
      <c r="AQ225" s="17"/>
      <c r="AR225" s="17"/>
      <c r="AS225" s="17"/>
      <c r="AT225" s="17"/>
      <c r="AU225" s="17"/>
      <c r="AV225" s="17"/>
      <c r="AW225" s="17"/>
      <c r="AX225" s="17"/>
      <c r="AY225" s="17"/>
      <c r="AZ225" s="17"/>
      <c r="BA225" s="17"/>
      <c r="BB225" s="17"/>
      <c r="BC225" s="17"/>
      <c r="BD225" s="17"/>
      <c r="BE225" s="17"/>
      <c r="BF225" s="17"/>
      <c r="BG225" s="17"/>
      <c r="BH225" s="17"/>
      <c r="BI225" s="17"/>
      <c r="BJ225" s="17"/>
      <c r="BK225" s="17"/>
      <c r="BL225" s="17"/>
      <c r="BM225" s="17"/>
      <c r="BN225" s="17"/>
      <c r="BO225" s="17"/>
      <c r="BP225" s="17"/>
      <c r="BQ225" s="17"/>
      <c r="BR225" s="17"/>
      <c r="BS225" s="17"/>
      <c r="BT225" s="17"/>
      <c r="BU225" s="17"/>
      <c r="BV225" s="17"/>
      <c r="BW225" s="17"/>
      <c r="BX225" s="17"/>
      <c r="BY225" s="17"/>
      <c r="BZ225" s="17"/>
      <c r="CA225" s="17"/>
      <c r="CB225" s="17"/>
      <c r="CC225" s="17"/>
      <c r="CD225" s="17"/>
      <c r="CE225" s="17"/>
      <c r="CF225" s="17"/>
      <c r="CG225" s="17"/>
      <c r="CH225" s="17"/>
      <c r="CI225" s="17"/>
      <c r="CJ225" s="17"/>
      <c r="CK225" s="17"/>
      <c r="CL225" s="17"/>
      <c r="CM225" s="17"/>
      <c r="CN225" s="17"/>
      <c r="CO225" s="17"/>
      <c r="CP225" s="17"/>
      <c r="CQ225" s="17"/>
      <c r="CR225" s="17"/>
      <c r="CS225" s="17"/>
      <c r="CT225" s="17"/>
      <c r="CU225" s="17"/>
      <c r="CV225" s="17"/>
      <c r="CW225" s="17"/>
      <c r="CX225" s="17"/>
      <c r="CY225" s="17"/>
      <c r="CZ225" s="17"/>
      <c r="DA225" s="17"/>
      <c r="DB225" s="17"/>
      <c r="DC225" s="17"/>
      <c r="DD225" s="17"/>
      <c r="DE225" s="17"/>
      <c r="DF225" s="17"/>
      <c r="DG225" s="17"/>
      <c r="DH225" s="17"/>
      <c r="DI225" s="17"/>
      <c r="DJ225" s="17"/>
      <c r="DK225" s="17"/>
      <c r="DL225" s="17"/>
      <c r="DM225" s="17"/>
      <c r="DN225" s="17"/>
      <c r="DO225" s="17"/>
      <c r="DP225" s="17"/>
      <c r="DQ225" s="17"/>
      <c r="DR225" s="17"/>
      <c r="DS225" s="17"/>
      <c r="DT225" s="17"/>
      <c r="DU225" s="17"/>
      <c r="DV225" s="17"/>
      <c r="DW225" s="17"/>
      <c r="DX225" s="17"/>
      <c r="DY225" s="17"/>
      <c r="DZ225" s="17"/>
      <c r="EA225" s="17"/>
      <c r="EB225" s="17"/>
      <c r="EC225" s="17"/>
      <c r="ED225" s="17"/>
      <c r="EE225" s="17"/>
      <c r="EF225" s="17"/>
      <c r="EG225" s="17"/>
      <c r="EH225" s="17"/>
      <c r="EI225" s="17"/>
      <c r="EJ225" s="17"/>
      <c r="EK225" s="17"/>
      <c r="EL225" s="17"/>
      <c r="EM225" s="17"/>
      <c r="EN225" s="17"/>
      <c r="EO225" s="17"/>
      <c r="EP225" s="17"/>
      <c r="EQ225" s="17"/>
      <c r="ER225" s="17"/>
      <c r="ES225" s="17"/>
      <c r="ET225" s="17"/>
      <c r="EU225" s="17"/>
      <c r="EV225" s="17"/>
      <c r="EW225" s="17"/>
      <c r="EX225" s="17"/>
      <c r="EY225" s="18"/>
      <c r="EZ225" s="18"/>
      <c r="FA225" s="18"/>
      <c r="FB225" s="18"/>
      <c r="FC225" s="18"/>
      <c r="FD225" s="18"/>
      <c r="FE225" s="18"/>
      <c r="FF225" s="18"/>
      <c r="FG225" s="18"/>
      <c r="FH225" s="18"/>
      <c r="FI225" s="18"/>
      <c r="FJ225" s="18"/>
      <c r="FK225" s="18"/>
      <c r="FL225" s="18"/>
      <c r="FM225" s="18"/>
      <c r="FN225" s="18"/>
      <c r="FO225" s="18"/>
      <c r="FP225" s="18"/>
      <c r="FQ225" s="18"/>
      <c r="FR225" s="18"/>
      <c r="FS225" s="18"/>
      <c r="FT225" s="18"/>
    </row>
    <row r="226" spans="1:176" x14ac:dyDescent="0.15">
      <c r="A226" s="74">
        <f t="shared" si="79"/>
        <v>43707</v>
      </c>
      <c r="B226" s="75">
        <f t="shared" ca="1" si="88"/>
        <v>99586.440059</v>
      </c>
      <c r="C226" s="78">
        <f t="shared" si="80"/>
        <v>97700</v>
      </c>
      <c r="D226" s="77">
        <f ca="1">IF(A226&lt;$B$1,VLOOKUP(A226,[1]DI!$A$4:$B$15000,2),0)</f>
        <v>5.8999999999999997E-2</v>
      </c>
      <c r="E226" s="78">
        <f t="shared" ca="1" si="89"/>
        <v>1.00022751</v>
      </c>
      <c r="F226" s="78">
        <f ca="1">(TRUNC(PRODUCT($E$12:$E225),16))</f>
        <v>1.0369532931813501</v>
      </c>
      <c r="G226" s="78">
        <f t="shared" ca="1" si="90"/>
        <v>1.0244179835373599</v>
      </c>
      <c r="H226" s="78">
        <f t="shared" ca="1" si="91"/>
        <v>1.0122365200000001</v>
      </c>
      <c r="I226" s="77">
        <f t="shared" si="81"/>
        <v>3.5000000000000003E-2</v>
      </c>
      <c r="J226" s="79">
        <f t="shared" si="82"/>
        <v>43635</v>
      </c>
      <c r="K226" s="80">
        <f t="shared" si="83"/>
        <v>51</v>
      </c>
      <c r="L226" s="81">
        <f t="shared" si="84"/>
        <v>51</v>
      </c>
      <c r="M226" s="82">
        <f t="shared" si="75"/>
        <v>1.006986486</v>
      </c>
      <c r="N226" s="82">
        <f t="shared" ca="1" si="76"/>
        <v>1.0193084960000001</v>
      </c>
      <c r="O226" s="81">
        <f t="shared" si="92"/>
        <v>0</v>
      </c>
      <c r="P226" s="78">
        <f t="shared" ca="1" si="77"/>
        <v>1886.440059</v>
      </c>
      <c r="Q226" s="76">
        <f t="shared" si="85"/>
        <v>0</v>
      </c>
      <c r="R226" s="83" t="str">
        <f t="shared" si="86"/>
        <v>A+J=</v>
      </c>
      <c r="S226" s="79">
        <f t="shared" si="87"/>
        <v>43727</v>
      </c>
      <c r="T226" s="84" t="str">
        <f t="shared" si="78"/>
        <v>-</v>
      </c>
      <c r="U226" s="8"/>
      <c r="V226" s="65"/>
      <c r="W226" s="66"/>
      <c r="X226" s="8"/>
      <c r="Y226" s="1"/>
      <c r="Z226" s="8"/>
      <c r="AA226" s="8"/>
      <c r="AB226" s="8"/>
      <c r="AC226" s="8"/>
      <c r="AD226" s="8"/>
      <c r="AE226" s="9"/>
      <c r="AF226" s="8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  <c r="BO226" s="3"/>
      <c r="BP226" s="3"/>
      <c r="BQ226" s="3"/>
      <c r="BR226" s="3"/>
      <c r="BS226" s="3"/>
      <c r="BT226" s="3"/>
      <c r="BU226" s="3"/>
      <c r="BV226" s="3"/>
      <c r="BW226" s="3"/>
      <c r="BX226" s="3"/>
      <c r="BY226" s="3"/>
      <c r="BZ226" s="3"/>
      <c r="CA226" s="3"/>
      <c r="CB226" s="3"/>
      <c r="CC226" s="3"/>
      <c r="CD226" s="3"/>
      <c r="CE226" s="3"/>
      <c r="CF226" s="3"/>
      <c r="CG226" s="3"/>
      <c r="CH226" s="3"/>
      <c r="CI226" s="3"/>
      <c r="CJ226" s="3"/>
      <c r="CK226" s="3"/>
      <c r="CL226" s="3"/>
      <c r="CM226" s="3"/>
      <c r="CN226" s="3"/>
      <c r="CO226" s="3"/>
      <c r="CP226" s="3"/>
      <c r="CQ226" s="3"/>
      <c r="CR226" s="3"/>
      <c r="CS226" s="3"/>
      <c r="CT226" s="3"/>
      <c r="CU226" s="3"/>
      <c r="CV226" s="3"/>
      <c r="CW226" s="3"/>
      <c r="CX226" s="3"/>
      <c r="CY226" s="3"/>
      <c r="CZ226" s="3"/>
      <c r="DA226" s="3"/>
      <c r="DB226" s="3"/>
      <c r="DC226" s="3"/>
      <c r="DD226" s="3"/>
      <c r="DE226" s="3"/>
      <c r="DF226" s="3"/>
      <c r="DG226" s="3"/>
      <c r="DH226" s="3"/>
      <c r="DI226" s="3"/>
      <c r="DJ226" s="3"/>
      <c r="DK226" s="3"/>
      <c r="DL226" s="3"/>
      <c r="DM226" s="3"/>
      <c r="DN226" s="3"/>
      <c r="DO226" s="3"/>
      <c r="DP226" s="3"/>
      <c r="DQ226" s="3"/>
      <c r="DR226" s="3"/>
      <c r="DS226" s="3"/>
      <c r="DT226" s="3"/>
      <c r="DU226" s="3"/>
      <c r="DV226" s="3"/>
      <c r="DW226" s="3"/>
      <c r="DX226" s="3"/>
      <c r="DY226" s="3"/>
      <c r="DZ226" s="3"/>
      <c r="EA226" s="3"/>
      <c r="EB226" s="3"/>
      <c r="EC226" s="3"/>
      <c r="ED226" s="3"/>
      <c r="EE226" s="3"/>
      <c r="EF226" s="3"/>
      <c r="EG226" s="3"/>
      <c r="EH226" s="3"/>
      <c r="EI226" s="3"/>
      <c r="EJ226" s="3"/>
      <c r="EK226" s="3"/>
      <c r="EL226" s="3"/>
      <c r="EM226" s="3"/>
      <c r="EN226" s="3"/>
      <c r="EO226" s="3"/>
      <c r="EP226" s="3"/>
      <c r="EQ226" s="3"/>
      <c r="ER226" s="3"/>
      <c r="ES226" s="3"/>
      <c r="ET226" s="3"/>
      <c r="EU226" s="3"/>
      <c r="EV226" s="3"/>
      <c r="EW226" s="3"/>
      <c r="EX226" s="3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</row>
    <row r="227" spans="1:176" x14ac:dyDescent="0.15">
      <c r="A227" s="74">
        <f t="shared" si="79"/>
        <v>43708</v>
      </c>
      <c r="B227" s="75">
        <f t="shared" ca="1" si="88"/>
        <v>99622.695552000005</v>
      </c>
      <c r="C227" s="78">
        <f t="shared" si="80"/>
        <v>97700</v>
      </c>
      <c r="D227" s="77">
        <f ca="1">IF(A227&lt;$B$1,VLOOKUP(A227,[1]DI!$A$4:$B$15000,2),0)</f>
        <v>0</v>
      </c>
      <c r="E227" s="78">
        <f t="shared" ca="1" si="89"/>
        <v>1</v>
      </c>
      <c r="F227" s="78">
        <f ca="1">(TRUNC(PRODUCT($E$12:$E226),16))</f>
        <v>1.0371892104250799</v>
      </c>
      <c r="G227" s="78">
        <f t="shared" ca="1" si="90"/>
        <v>1.0244179835373599</v>
      </c>
      <c r="H227" s="78">
        <f t="shared" ca="1" si="91"/>
        <v>1.0124668100000001</v>
      </c>
      <c r="I227" s="77">
        <f t="shared" si="81"/>
        <v>3.5000000000000003E-2</v>
      </c>
      <c r="J227" s="79">
        <f t="shared" si="82"/>
        <v>43635</v>
      </c>
      <c r="K227" s="80">
        <f t="shared" si="83"/>
        <v>51</v>
      </c>
      <c r="L227" s="81">
        <f t="shared" si="84"/>
        <v>52</v>
      </c>
      <c r="M227" s="82">
        <f t="shared" si="75"/>
        <v>1.007123963</v>
      </c>
      <c r="N227" s="82">
        <f t="shared" ca="1" si="76"/>
        <v>1.0196795860000001</v>
      </c>
      <c r="O227" s="81">
        <f t="shared" si="92"/>
        <v>0</v>
      </c>
      <c r="P227" s="78">
        <f t="shared" ca="1" si="77"/>
        <v>1922.6955519999999</v>
      </c>
      <c r="Q227" s="76">
        <f t="shared" si="85"/>
        <v>0</v>
      </c>
      <c r="R227" s="83" t="str">
        <f t="shared" si="86"/>
        <v>A+J=</v>
      </c>
      <c r="S227" s="79">
        <f t="shared" si="87"/>
        <v>43727</v>
      </c>
      <c r="T227" s="84" t="str">
        <f t="shared" si="78"/>
        <v>-</v>
      </c>
      <c r="U227" s="8"/>
      <c r="V227" s="65"/>
      <c r="W227" s="66"/>
      <c r="X227" s="8"/>
      <c r="Y227" s="1"/>
      <c r="Z227" s="8"/>
      <c r="AA227" s="8"/>
      <c r="AB227" s="8"/>
      <c r="AC227" s="8"/>
      <c r="AD227" s="8"/>
      <c r="AE227" s="9"/>
      <c r="AF227" s="8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  <c r="BO227" s="3"/>
      <c r="BP227" s="3"/>
      <c r="BQ227" s="3"/>
      <c r="BR227" s="3"/>
      <c r="BS227" s="3"/>
      <c r="BT227" s="3"/>
      <c r="BU227" s="3"/>
      <c r="BV227" s="3"/>
      <c r="BW227" s="3"/>
      <c r="BX227" s="3"/>
      <c r="BY227" s="3"/>
      <c r="BZ227" s="3"/>
      <c r="CA227" s="3"/>
      <c r="CB227" s="3"/>
      <c r="CC227" s="3"/>
      <c r="CD227" s="3"/>
      <c r="CE227" s="3"/>
      <c r="CF227" s="3"/>
      <c r="CG227" s="3"/>
      <c r="CH227" s="3"/>
      <c r="CI227" s="3"/>
      <c r="CJ227" s="3"/>
      <c r="CK227" s="3"/>
      <c r="CL227" s="3"/>
      <c r="CM227" s="3"/>
      <c r="CN227" s="3"/>
      <c r="CO227" s="3"/>
      <c r="CP227" s="3"/>
      <c r="CQ227" s="3"/>
      <c r="CR227" s="3"/>
      <c r="CS227" s="3"/>
      <c r="CT227" s="3"/>
      <c r="CU227" s="3"/>
      <c r="CV227" s="3"/>
      <c r="CW227" s="3"/>
      <c r="CX227" s="3"/>
      <c r="CY227" s="3"/>
      <c r="CZ227" s="3"/>
      <c r="DA227" s="3"/>
      <c r="DB227" s="3"/>
      <c r="DC227" s="3"/>
      <c r="DD227" s="3"/>
      <c r="DE227" s="3"/>
      <c r="DF227" s="3"/>
      <c r="DG227" s="3"/>
      <c r="DH227" s="3"/>
      <c r="DI227" s="3"/>
      <c r="DJ227" s="3"/>
      <c r="DK227" s="3"/>
      <c r="DL227" s="3"/>
      <c r="DM227" s="3"/>
      <c r="DN227" s="3"/>
      <c r="DO227" s="3"/>
      <c r="DP227" s="3"/>
      <c r="DQ227" s="3"/>
      <c r="DR227" s="3"/>
      <c r="DS227" s="3"/>
      <c r="DT227" s="3"/>
      <c r="DU227" s="3"/>
      <c r="DV227" s="3"/>
      <c r="DW227" s="3"/>
      <c r="DX227" s="3"/>
      <c r="DY227" s="3"/>
      <c r="DZ227" s="3"/>
      <c r="EA227" s="3"/>
      <c r="EB227" s="3"/>
      <c r="EC227" s="3"/>
      <c r="ED227" s="3"/>
      <c r="EE227" s="3"/>
      <c r="EF227" s="3"/>
      <c r="EG227" s="3"/>
      <c r="EH227" s="3"/>
      <c r="EI227" s="3"/>
      <c r="EJ227" s="3"/>
      <c r="EK227" s="3"/>
      <c r="EL227" s="3"/>
      <c r="EM227" s="3"/>
      <c r="EN227" s="3"/>
      <c r="EO227" s="3"/>
      <c r="EP227" s="3"/>
      <c r="EQ227" s="3"/>
      <c r="ER227" s="3"/>
      <c r="ES227" s="3"/>
      <c r="ET227" s="3"/>
      <c r="EU227" s="3"/>
      <c r="EV227" s="3"/>
      <c r="EW227" s="3"/>
      <c r="EX227" s="3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</row>
    <row r="228" spans="1:176" x14ac:dyDescent="0.15">
      <c r="A228" s="74">
        <f t="shared" si="79"/>
        <v>43709</v>
      </c>
      <c r="B228" s="75">
        <f t="shared" ca="1" si="88"/>
        <v>99622.695552000005</v>
      </c>
      <c r="C228" s="78">
        <f t="shared" si="80"/>
        <v>97700</v>
      </c>
      <c r="D228" s="77">
        <f ca="1">IF(A228&lt;$B$1,VLOOKUP(A228,[1]DI!$A$4:$B$15000,2),0)</f>
        <v>0</v>
      </c>
      <c r="E228" s="78">
        <f t="shared" ca="1" si="89"/>
        <v>1</v>
      </c>
      <c r="F228" s="78">
        <f ca="1">(TRUNC(PRODUCT($E$12:$E227),16))</f>
        <v>1.0371892104250799</v>
      </c>
      <c r="G228" s="78">
        <f t="shared" ca="1" si="90"/>
        <v>1.0244179835373599</v>
      </c>
      <c r="H228" s="78">
        <f t="shared" ca="1" si="91"/>
        <v>1.0124668100000001</v>
      </c>
      <c r="I228" s="77">
        <f t="shared" si="81"/>
        <v>3.5000000000000003E-2</v>
      </c>
      <c r="J228" s="79">
        <f t="shared" si="82"/>
        <v>43635</v>
      </c>
      <c r="K228" s="80">
        <f t="shared" si="83"/>
        <v>51</v>
      </c>
      <c r="L228" s="81">
        <f t="shared" si="84"/>
        <v>52</v>
      </c>
      <c r="M228" s="82">
        <f t="shared" si="75"/>
        <v>1.007123963</v>
      </c>
      <c r="N228" s="82">
        <f t="shared" ca="1" si="76"/>
        <v>1.0196795860000001</v>
      </c>
      <c r="O228" s="81">
        <f t="shared" si="92"/>
        <v>0</v>
      </c>
      <c r="P228" s="78">
        <f t="shared" ca="1" si="77"/>
        <v>1922.6955519999999</v>
      </c>
      <c r="Q228" s="76">
        <f t="shared" si="85"/>
        <v>0</v>
      </c>
      <c r="R228" s="83" t="str">
        <f t="shared" si="86"/>
        <v>A+J=</v>
      </c>
      <c r="S228" s="79">
        <f t="shared" si="87"/>
        <v>43727</v>
      </c>
      <c r="T228" s="84" t="str">
        <f t="shared" si="78"/>
        <v>-</v>
      </c>
      <c r="U228" s="8"/>
      <c r="V228" s="65"/>
      <c r="W228" s="66"/>
      <c r="X228" s="8"/>
      <c r="Y228" s="1"/>
      <c r="Z228" s="8"/>
      <c r="AA228" s="8"/>
      <c r="AB228" s="8"/>
      <c r="AC228" s="8"/>
      <c r="AD228" s="8"/>
      <c r="AE228" s="9"/>
      <c r="AF228" s="8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  <c r="BO228" s="3"/>
      <c r="BP228" s="3"/>
      <c r="BQ228" s="3"/>
      <c r="BR228" s="3"/>
      <c r="BS228" s="3"/>
      <c r="BT228" s="3"/>
      <c r="BU228" s="3"/>
      <c r="BV228" s="3"/>
      <c r="BW228" s="3"/>
      <c r="BX228" s="3"/>
      <c r="BY228" s="3"/>
      <c r="BZ228" s="3"/>
      <c r="CA228" s="3"/>
      <c r="CB228" s="3"/>
      <c r="CC228" s="3"/>
      <c r="CD228" s="3"/>
      <c r="CE228" s="3"/>
      <c r="CF228" s="3"/>
      <c r="CG228" s="3"/>
      <c r="CH228" s="3"/>
      <c r="CI228" s="3"/>
      <c r="CJ228" s="3"/>
      <c r="CK228" s="3"/>
      <c r="CL228" s="3"/>
      <c r="CM228" s="3"/>
      <c r="CN228" s="3"/>
      <c r="CO228" s="3"/>
      <c r="CP228" s="3"/>
      <c r="CQ228" s="3"/>
      <c r="CR228" s="3"/>
      <c r="CS228" s="3"/>
      <c r="CT228" s="3"/>
      <c r="CU228" s="3"/>
      <c r="CV228" s="3"/>
      <c r="CW228" s="3"/>
      <c r="CX228" s="3"/>
      <c r="CY228" s="3"/>
      <c r="CZ228" s="3"/>
      <c r="DA228" s="3"/>
      <c r="DB228" s="3"/>
      <c r="DC228" s="3"/>
      <c r="DD228" s="3"/>
      <c r="DE228" s="3"/>
      <c r="DF228" s="3"/>
      <c r="DG228" s="3"/>
      <c r="DH228" s="3"/>
      <c r="DI228" s="3"/>
      <c r="DJ228" s="3"/>
      <c r="DK228" s="3"/>
      <c r="DL228" s="3"/>
      <c r="DM228" s="3"/>
      <c r="DN228" s="3"/>
      <c r="DO228" s="3"/>
      <c r="DP228" s="3"/>
      <c r="DQ228" s="3"/>
      <c r="DR228" s="3"/>
      <c r="DS228" s="3"/>
      <c r="DT228" s="3"/>
      <c r="DU228" s="3"/>
      <c r="DV228" s="3"/>
      <c r="DW228" s="3"/>
      <c r="DX228" s="3"/>
      <c r="DY228" s="3"/>
      <c r="DZ228" s="3"/>
      <c r="EA228" s="3"/>
      <c r="EB228" s="3"/>
      <c r="EC228" s="3"/>
      <c r="ED228" s="3"/>
      <c r="EE228" s="3"/>
      <c r="EF228" s="3"/>
      <c r="EG228" s="3"/>
      <c r="EH228" s="3"/>
      <c r="EI228" s="3"/>
      <c r="EJ228" s="3"/>
      <c r="EK228" s="3"/>
      <c r="EL228" s="3"/>
      <c r="EM228" s="3"/>
      <c r="EN228" s="3"/>
      <c r="EO228" s="3"/>
      <c r="EP228" s="3"/>
      <c r="EQ228" s="3"/>
      <c r="ER228" s="3"/>
      <c r="ES228" s="3"/>
      <c r="ET228" s="3"/>
      <c r="EU228" s="3"/>
      <c r="EV228" s="3"/>
      <c r="EW228" s="3"/>
      <c r="EX228" s="3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</row>
    <row r="229" spans="1:176" x14ac:dyDescent="0.15">
      <c r="A229" s="74">
        <f t="shared" si="79"/>
        <v>43710</v>
      </c>
      <c r="B229" s="75">
        <f t="shared" ca="1" si="88"/>
        <v>99622.695552000005</v>
      </c>
      <c r="C229" s="78">
        <f t="shared" si="80"/>
        <v>97700</v>
      </c>
      <c r="D229" s="77">
        <f ca="1">IF(A229&lt;$B$1,VLOOKUP(A229,[1]DI!$A$4:$B$15000,2),0)</f>
        <v>5.8999999999999997E-2</v>
      </c>
      <c r="E229" s="78">
        <f t="shared" ca="1" si="89"/>
        <v>1.00022751</v>
      </c>
      <c r="F229" s="78">
        <f ca="1">(TRUNC(PRODUCT($E$12:$E228),16))</f>
        <v>1.0371892104250799</v>
      </c>
      <c r="G229" s="78">
        <f t="shared" ca="1" si="90"/>
        <v>1.0244179835373599</v>
      </c>
      <c r="H229" s="78">
        <f t="shared" ca="1" si="91"/>
        <v>1.0124668100000001</v>
      </c>
      <c r="I229" s="77">
        <f t="shared" si="81"/>
        <v>3.5000000000000003E-2</v>
      </c>
      <c r="J229" s="79">
        <f t="shared" si="82"/>
        <v>43635</v>
      </c>
      <c r="K229" s="80">
        <f t="shared" si="83"/>
        <v>52</v>
      </c>
      <c r="L229" s="81">
        <f t="shared" si="84"/>
        <v>52</v>
      </c>
      <c r="M229" s="82">
        <f t="shared" si="75"/>
        <v>1.007123963</v>
      </c>
      <c r="N229" s="82">
        <f t="shared" ca="1" si="76"/>
        <v>1.0196795860000001</v>
      </c>
      <c r="O229" s="81">
        <f t="shared" si="92"/>
        <v>0</v>
      </c>
      <c r="P229" s="78">
        <f t="shared" ca="1" si="77"/>
        <v>1922.6955519999999</v>
      </c>
      <c r="Q229" s="76">
        <f t="shared" si="85"/>
        <v>0</v>
      </c>
      <c r="R229" s="83" t="str">
        <f t="shared" si="86"/>
        <v>A+J=</v>
      </c>
      <c r="S229" s="79">
        <f t="shared" si="87"/>
        <v>43727</v>
      </c>
      <c r="T229" s="84" t="str">
        <f t="shared" si="78"/>
        <v>-</v>
      </c>
      <c r="U229" s="8"/>
      <c r="V229" s="65"/>
      <c r="W229" s="64"/>
      <c r="X229" s="8"/>
      <c r="Y229" s="1"/>
      <c r="Z229" s="8"/>
      <c r="AA229" s="8"/>
      <c r="AB229" s="8"/>
      <c r="AC229" s="8"/>
      <c r="AD229" s="8"/>
      <c r="AE229" s="9"/>
      <c r="AF229" s="8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  <c r="BO229" s="3"/>
      <c r="BP229" s="3"/>
      <c r="BQ229" s="3"/>
      <c r="BR229" s="3"/>
      <c r="BS229" s="3"/>
      <c r="BT229" s="3"/>
      <c r="BU229" s="3"/>
      <c r="BV229" s="3"/>
      <c r="BW229" s="3"/>
      <c r="BX229" s="3"/>
      <c r="BY229" s="3"/>
      <c r="BZ229" s="3"/>
      <c r="CA229" s="3"/>
      <c r="CB229" s="3"/>
      <c r="CC229" s="3"/>
      <c r="CD229" s="3"/>
      <c r="CE229" s="3"/>
      <c r="CF229" s="3"/>
      <c r="CG229" s="3"/>
      <c r="CH229" s="3"/>
      <c r="CI229" s="3"/>
      <c r="CJ229" s="3"/>
      <c r="CK229" s="3"/>
      <c r="CL229" s="3"/>
      <c r="CM229" s="3"/>
      <c r="CN229" s="3"/>
      <c r="CO229" s="3"/>
      <c r="CP229" s="3"/>
      <c r="CQ229" s="3"/>
      <c r="CR229" s="3"/>
      <c r="CS229" s="3"/>
      <c r="CT229" s="3"/>
      <c r="CU229" s="3"/>
      <c r="CV229" s="3"/>
      <c r="CW229" s="3"/>
      <c r="CX229" s="3"/>
      <c r="CY229" s="3"/>
      <c r="CZ229" s="3"/>
      <c r="DA229" s="3"/>
      <c r="DB229" s="3"/>
      <c r="DC229" s="3"/>
      <c r="DD229" s="3"/>
      <c r="DE229" s="3"/>
      <c r="DF229" s="3"/>
      <c r="DG229" s="3"/>
      <c r="DH229" s="3"/>
      <c r="DI229" s="3"/>
      <c r="DJ229" s="3"/>
      <c r="DK229" s="3"/>
      <c r="DL229" s="3"/>
      <c r="DM229" s="3"/>
      <c r="DN229" s="3"/>
      <c r="DO229" s="3"/>
      <c r="DP229" s="3"/>
      <c r="DQ229" s="3"/>
      <c r="DR229" s="3"/>
      <c r="DS229" s="3"/>
      <c r="DT229" s="3"/>
      <c r="DU229" s="3"/>
      <c r="DV229" s="3"/>
      <c r="DW229" s="3"/>
      <c r="DX229" s="3"/>
      <c r="DY229" s="3"/>
      <c r="DZ229" s="3"/>
      <c r="EA229" s="3"/>
      <c r="EB229" s="3"/>
      <c r="EC229" s="3"/>
      <c r="ED229" s="3"/>
      <c r="EE229" s="3"/>
      <c r="EF229" s="3"/>
      <c r="EG229" s="3"/>
      <c r="EH229" s="3"/>
      <c r="EI229" s="3"/>
      <c r="EJ229" s="3"/>
      <c r="EK229" s="3"/>
      <c r="EL229" s="3"/>
      <c r="EM229" s="3"/>
      <c r="EN229" s="3"/>
      <c r="EO229" s="3"/>
      <c r="EP229" s="3"/>
      <c r="EQ229" s="3"/>
      <c r="ER229" s="3"/>
      <c r="ES229" s="3"/>
      <c r="ET229" s="3"/>
      <c r="EU229" s="3"/>
      <c r="EV229" s="3"/>
      <c r="EW229" s="3"/>
      <c r="EX229" s="3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</row>
    <row r="230" spans="1:176" x14ac:dyDescent="0.15">
      <c r="A230" s="74">
        <f t="shared" si="79"/>
        <v>43711</v>
      </c>
      <c r="B230" s="75">
        <f t="shared" ca="1" si="88"/>
        <v>99658.964917999998</v>
      </c>
      <c r="C230" s="78">
        <f t="shared" si="80"/>
        <v>97700</v>
      </c>
      <c r="D230" s="77">
        <f ca="1">IF(A230&lt;$B$1,VLOOKUP(A230,[1]DI!$A$4:$B$15000,2),0)</f>
        <v>5.8999999999999997E-2</v>
      </c>
      <c r="E230" s="78">
        <f t="shared" ca="1" si="89"/>
        <v>1.00022751</v>
      </c>
      <c r="F230" s="78">
        <f ca="1">(TRUNC(PRODUCT($E$12:$E229),16))</f>
        <v>1.0374251813423401</v>
      </c>
      <c r="G230" s="78">
        <f t="shared" ca="1" si="90"/>
        <v>1.0244179835373599</v>
      </c>
      <c r="H230" s="78">
        <f t="shared" ca="1" si="91"/>
        <v>1.0126971600000001</v>
      </c>
      <c r="I230" s="77">
        <f t="shared" si="81"/>
        <v>3.5000000000000003E-2</v>
      </c>
      <c r="J230" s="79">
        <f t="shared" si="82"/>
        <v>43635</v>
      </c>
      <c r="K230" s="80">
        <f t="shared" si="83"/>
        <v>53</v>
      </c>
      <c r="L230" s="81">
        <f t="shared" si="84"/>
        <v>53</v>
      </c>
      <c r="M230" s="82">
        <f t="shared" si="75"/>
        <v>1.0072614580000001</v>
      </c>
      <c r="N230" s="82">
        <f t="shared" ca="1" si="76"/>
        <v>1.0200508180000001</v>
      </c>
      <c r="O230" s="81">
        <f t="shared" si="92"/>
        <v>0</v>
      </c>
      <c r="P230" s="78">
        <f t="shared" ca="1" si="77"/>
        <v>1958.9649179999999</v>
      </c>
      <c r="Q230" s="76">
        <f t="shared" si="85"/>
        <v>0</v>
      </c>
      <c r="R230" s="83" t="str">
        <f t="shared" si="86"/>
        <v>A+J=</v>
      </c>
      <c r="S230" s="79">
        <f t="shared" si="87"/>
        <v>43727</v>
      </c>
      <c r="T230" s="84" t="str">
        <f t="shared" si="78"/>
        <v>-</v>
      </c>
      <c r="U230" s="8"/>
      <c r="V230" s="65"/>
      <c r="W230" s="66"/>
      <c r="X230" s="8"/>
      <c r="Y230" s="1"/>
      <c r="Z230" s="8"/>
      <c r="AA230" s="8"/>
      <c r="AB230" s="8"/>
      <c r="AC230" s="8"/>
      <c r="AD230" s="8"/>
      <c r="AE230" s="9"/>
      <c r="AF230" s="8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  <c r="BO230" s="3"/>
      <c r="BP230" s="3"/>
      <c r="BQ230" s="3"/>
      <c r="BR230" s="3"/>
      <c r="BS230" s="3"/>
      <c r="BT230" s="3"/>
      <c r="BU230" s="3"/>
      <c r="BV230" s="3"/>
      <c r="BW230" s="3"/>
      <c r="BX230" s="3"/>
      <c r="BY230" s="3"/>
      <c r="BZ230" s="3"/>
      <c r="CA230" s="3"/>
      <c r="CB230" s="3"/>
      <c r="CC230" s="3"/>
      <c r="CD230" s="3"/>
      <c r="CE230" s="3"/>
      <c r="CF230" s="3"/>
      <c r="CG230" s="3"/>
      <c r="CH230" s="3"/>
      <c r="CI230" s="3"/>
      <c r="CJ230" s="3"/>
      <c r="CK230" s="3"/>
      <c r="CL230" s="3"/>
      <c r="CM230" s="3"/>
      <c r="CN230" s="3"/>
      <c r="CO230" s="3"/>
      <c r="CP230" s="3"/>
      <c r="CQ230" s="3"/>
      <c r="CR230" s="3"/>
      <c r="CS230" s="3"/>
      <c r="CT230" s="3"/>
      <c r="CU230" s="3"/>
      <c r="CV230" s="3"/>
      <c r="CW230" s="3"/>
      <c r="CX230" s="3"/>
      <c r="CY230" s="3"/>
      <c r="CZ230" s="3"/>
      <c r="DA230" s="3"/>
      <c r="DB230" s="3"/>
      <c r="DC230" s="3"/>
      <c r="DD230" s="3"/>
      <c r="DE230" s="3"/>
      <c r="DF230" s="3"/>
      <c r="DG230" s="3"/>
      <c r="DH230" s="3"/>
      <c r="DI230" s="3"/>
      <c r="DJ230" s="3"/>
      <c r="DK230" s="3"/>
      <c r="DL230" s="3"/>
      <c r="DM230" s="3"/>
      <c r="DN230" s="3"/>
      <c r="DO230" s="3"/>
      <c r="DP230" s="3"/>
      <c r="DQ230" s="3"/>
      <c r="DR230" s="3"/>
      <c r="DS230" s="3"/>
      <c r="DT230" s="3"/>
      <c r="DU230" s="3"/>
      <c r="DV230" s="3"/>
      <c r="DW230" s="3"/>
      <c r="DX230" s="3"/>
      <c r="DY230" s="3"/>
      <c r="DZ230" s="3"/>
      <c r="EA230" s="3"/>
      <c r="EB230" s="3"/>
      <c r="EC230" s="3"/>
      <c r="ED230" s="3"/>
      <c r="EE230" s="3"/>
      <c r="EF230" s="3"/>
      <c r="EG230" s="3"/>
      <c r="EH230" s="3"/>
      <c r="EI230" s="3"/>
      <c r="EJ230" s="3"/>
      <c r="EK230" s="3"/>
      <c r="EL230" s="3"/>
      <c r="EM230" s="3"/>
      <c r="EN230" s="3"/>
      <c r="EO230" s="3"/>
      <c r="EP230" s="3"/>
      <c r="EQ230" s="3"/>
      <c r="ER230" s="3"/>
      <c r="ES230" s="3"/>
      <c r="ET230" s="3"/>
      <c r="EU230" s="3"/>
      <c r="EV230" s="3"/>
      <c r="EW230" s="3"/>
      <c r="EX230" s="3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</row>
    <row r="231" spans="1:176" x14ac:dyDescent="0.15">
      <c r="A231" s="74">
        <f t="shared" si="79"/>
        <v>43712</v>
      </c>
      <c r="B231" s="75">
        <f t="shared" ca="1" si="88"/>
        <v>99695.247279000003</v>
      </c>
      <c r="C231" s="78">
        <f t="shared" si="80"/>
        <v>97700</v>
      </c>
      <c r="D231" s="77">
        <f ca="1">IF(A231&lt;$B$1,VLOOKUP(A231,[1]DI!$A$4:$B$15000,2),0)</f>
        <v>5.8999999999999997E-2</v>
      </c>
      <c r="E231" s="78">
        <f t="shared" ca="1" si="89"/>
        <v>1.00022751</v>
      </c>
      <c r="F231" s="78">
        <f ca="1">(TRUNC(PRODUCT($E$12:$E230),16))</f>
        <v>1.0376612059453501</v>
      </c>
      <c r="G231" s="78">
        <f t="shared" ca="1" si="90"/>
        <v>1.0244179835373599</v>
      </c>
      <c r="H231" s="78">
        <f t="shared" ca="1" si="91"/>
        <v>1.0129275600000001</v>
      </c>
      <c r="I231" s="77">
        <f t="shared" si="81"/>
        <v>3.5000000000000003E-2</v>
      </c>
      <c r="J231" s="79">
        <f t="shared" si="82"/>
        <v>43635</v>
      </c>
      <c r="K231" s="80">
        <f t="shared" si="83"/>
        <v>54</v>
      </c>
      <c r="L231" s="81">
        <f t="shared" si="84"/>
        <v>54</v>
      </c>
      <c r="M231" s="82">
        <f t="shared" si="75"/>
        <v>1.0073989720000001</v>
      </c>
      <c r="N231" s="82">
        <f t="shared" ca="1" si="76"/>
        <v>1.020422183</v>
      </c>
      <c r="O231" s="81">
        <f t="shared" si="92"/>
        <v>0</v>
      </c>
      <c r="P231" s="78">
        <f t="shared" ca="1" si="77"/>
        <v>1995.2472789999999</v>
      </c>
      <c r="Q231" s="76">
        <f t="shared" si="85"/>
        <v>0</v>
      </c>
      <c r="R231" s="83" t="str">
        <f t="shared" si="86"/>
        <v>A+J=</v>
      </c>
      <c r="S231" s="79">
        <f t="shared" si="87"/>
        <v>43727</v>
      </c>
      <c r="T231" s="84" t="str">
        <f t="shared" si="78"/>
        <v>-</v>
      </c>
      <c r="U231" s="8"/>
      <c r="V231" s="65"/>
      <c r="W231" s="66"/>
      <c r="X231" s="8"/>
      <c r="Y231" s="1"/>
      <c r="Z231" s="8"/>
      <c r="AA231" s="8"/>
      <c r="AB231" s="8"/>
      <c r="AC231" s="8"/>
      <c r="AD231" s="8"/>
      <c r="AE231" s="9"/>
      <c r="AF231" s="8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  <c r="BO231" s="3"/>
      <c r="BP231" s="3"/>
      <c r="BQ231" s="3"/>
      <c r="BR231" s="3"/>
      <c r="BS231" s="3"/>
      <c r="BT231" s="3"/>
      <c r="BU231" s="3"/>
      <c r="BV231" s="3"/>
      <c r="BW231" s="3"/>
      <c r="BX231" s="3"/>
      <c r="BY231" s="3"/>
      <c r="BZ231" s="3"/>
      <c r="CA231" s="3"/>
      <c r="CB231" s="3"/>
      <c r="CC231" s="3"/>
      <c r="CD231" s="3"/>
      <c r="CE231" s="3"/>
      <c r="CF231" s="3"/>
      <c r="CG231" s="3"/>
      <c r="CH231" s="3"/>
      <c r="CI231" s="3"/>
      <c r="CJ231" s="3"/>
      <c r="CK231" s="3"/>
      <c r="CL231" s="3"/>
      <c r="CM231" s="3"/>
      <c r="CN231" s="3"/>
      <c r="CO231" s="3"/>
      <c r="CP231" s="3"/>
      <c r="CQ231" s="3"/>
      <c r="CR231" s="3"/>
      <c r="CS231" s="3"/>
      <c r="CT231" s="3"/>
      <c r="CU231" s="3"/>
      <c r="CV231" s="3"/>
      <c r="CW231" s="3"/>
      <c r="CX231" s="3"/>
      <c r="CY231" s="3"/>
      <c r="CZ231" s="3"/>
      <c r="DA231" s="3"/>
      <c r="DB231" s="3"/>
      <c r="DC231" s="3"/>
      <c r="DD231" s="3"/>
      <c r="DE231" s="3"/>
      <c r="DF231" s="3"/>
      <c r="DG231" s="3"/>
      <c r="DH231" s="3"/>
      <c r="DI231" s="3"/>
      <c r="DJ231" s="3"/>
      <c r="DK231" s="3"/>
      <c r="DL231" s="3"/>
      <c r="DM231" s="3"/>
      <c r="DN231" s="3"/>
      <c r="DO231" s="3"/>
      <c r="DP231" s="3"/>
      <c r="DQ231" s="3"/>
      <c r="DR231" s="3"/>
      <c r="DS231" s="3"/>
      <c r="DT231" s="3"/>
      <c r="DU231" s="3"/>
      <c r="DV231" s="3"/>
      <c r="DW231" s="3"/>
      <c r="DX231" s="3"/>
      <c r="DY231" s="3"/>
      <c r="DZ231" s="3"/>
      <c r="EA231" s="3"/>
      <c r="EB231" s="3"/>
      <c r="EC231" s="3"/>
      <c r="ED231" s="3"/>
      <c r="EE231" s="3"/>
      <c r="EF231" s="3"/>
      <c r="EG231" s="3"/>
      <c r="EH231" s="3"/>
      <c r="EI231" s="3"/>
      <c r="EJ231" s="3"/>
      <c r="EK231" s="3"/>
      <c r="EL231" s="3"/>
      <c r="EM231" s="3"/>
      <c r="EN231" s="3"/>
      <c r="EO231" s="3"/>
      <c r="EP231" s="3"/>
      <c r="EQ231" s="3"/>
      <c r="ER231" s="3"/>
      <c r="ES231" s="3"/>
      <c r="ET231" s="3"/>
      <c r="EU231" s="3"/>
      <c r="EV231" s="3"/>
      <c r="EW231" s="3"/>
      <c r="EX231" s="3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</row>
    <row r="232" spans="1:176" x14ac:dyDescent="0.15">
      <c r="A232" s="74">
        <f t="shared" si="79"/>
        <v>43713</v>
      </c>
      <c r="B232" s="75">
        <f t="shared" ca="1" si="88"/>
        <v>99731.542535</v>
      </c>
      <c r="C232" s="78">
        <f t="shared" si="80"/>
        <v>97700</v>
      </c>
      <c r="D232" s="77">
        <f ca="1">IF(A232&lt;$B$1,VLOOKUP(A232,[1]DI!$A$4:$B$15000,2),0)</f>
        <v>5.8999999999999997E-2</v>
      </c>
      <c r="E232" s="78">
        <f t="shared" ca="1" si="89"/>
        <v>1.00022751</v>
      </c>
      <c r="F232" s="78">
        <f ca="1">(TRUNC(PRODUCT($E$12:$E231),16))</f>
        <v>1.0378972842463201</v>
      </c>
      <c r="G232" s="78">
        <f t="shared" ca="1" si="90"/>
        <v>1.0244179835373599</v>
      </c>
      <c r="H232" s="78">
        <f t="shared" ca="1" si="91"/>
        <v>1.0131580099999999</v>
      </c>
      <c r="I232" s="77">
        <f t="shared" si="81"/>
        <v>3.5000000000000003E-2</v>
      </c>
      <c r="J232" s="79">
        <f t="shared" si="82"/>
        <v>43635</v>
      </c>
      <c r="K232" s="80">
        <f t="shared" si="83"/>
        <v>55</v>
      </c>
      <c r="L232" s="81">
        <f t="shared" si="84"/>
        <v>55</v>
      </c>
      <c r="M232" s="82">
        <f t="shared" si="75"/>
        <v>1.007536505</v>
      </c>
      <c r="N232" s="82">
        <f t="shared" ca="1" si="76"/>
        <v>1.0207936799999999</v>
      </c>
      <c r="O232" s="81">
        <f t="shared" si="92"/>
        <v>0</v>
      </c>
      <c r="P232" s="78">
        <f t="shared" ca="1" si="77"/>
        <v>2031.542535</v>
      </c>
      <c r="Q232" s="76">
        <f t="shared" si="85"/>
        <v>0</v>
      </c>
      <c r="R232" s="83" t="str">
        <f t="shared" si="86"/>
        <v>A+J=</v>
      </c>
      <c r="S232" s="79">
        <f t="shared" si="87"/>
        <v>43727</v>
      </c>
      <c r="T232" s="84" t="str">
        <f t="shared" si="78"/>
        <v>-</v>
      </c>
      <c r="U232" s="8"/>
      <c r="V232" s="65"/>
      <c r="W232" s="66"/>
      <c r="X232" s="8"/>
      <c r="Y232" s="1"/>
      <c r="Z232" s="8"/>
      <c r="AA232" s="8"/>
      <c r="AB232" s="8"/>
      <c r="AC232" s="8"/>
      <c r="AD232" s="8"/>
      <c r="AE232" s="9"/>
      <c r="AF232" s="8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  <c r="BO232" s="3"/>
      <c r="BP232" s="3"/>
      <c r="BQ232" s="3"/>
      <c r="BR232" s="3"/>
      <c r="BS232" s="3"/>
      <c r="BT232" s="3"/>
      <c r="BU232" s="3"/>
      <c r="BV232" s="3"/>
      <c r="BW232" s="3"/>
      <c r="BX232" s="3"/>
      <c r="BY232" s="3"/>
      <c r="BZ232" s="3"/>
      <c r="CA232" s="3"/>
      <c r="CB232" s="3"/>
      <c r="CC232" s="3"/>
      <c r="CD232" s="3"/>
      <c r="CE232" s="3"/>
      <c r="CF232" s="3"/>
      <c r="CG232" s="3"/>
      <c r="CH232" s="3"/>
      <c r="CI232" s="3"/>
      <c r="CJ232" s="3"/>
      <c r="CK232" s="3"/>
      <c r="CL232" s="3"/>
      <c r="CM232" s="3"/>
      <c r="CN232" s="3"/>
      <c r="CO232" s="3"/>
      <c r="CP232" s="3"/>
      <c r="CQ232" s="3"/>
      <c r="CR232" s="3"/>
      <c r="CS232" s="3"/>
      <c r="CT232" s="3"/>
      <c r="CU232" s="3"/>
      <c r="CV232" s="3"/>
      <c r="CW232" s="3"/>
      <c r="CX232" s="3"/>
      <c r="CY232" s="3"/>
      <c r="CZ232" s="3"/>
      <c r="DA232" s="3"/>
      <c r="DB232" s="3"/>
      <c r="DC232" s="3"/>
      <c r="DD232" s="3"/>
      <c r="DE232" s="3"/>
      <c r="DF232" s="3"/>
      <c r="DG232" s="3"/>
      <c r="DH232" s="3"/>
      <c r="DI232" s="3"/>
      <c r="DJ232" s="3"/>
      <c r="DK232" s="3"/>
      <c r="DL232" s="3"/>
      <c r="DM232" s="3"/>
      <c r="DN232" s="3"/>
      <c r="DO232" s="3"/>
      <c r="DP232" s="3"/>
      <c r="DQ232" s="3"/>
      <c r="DR232" s="3"/>
      <c r="DS232" s="3"/>
      <c r="DT232" s="3"/>
      <c r="DU232" s="3"/>
      <c r="DV232" s="3"/>
      <c r="DW232" s="3"/>
      <c r="DX232" s="3"/>
      <c r="DY232" s="3"/>
      <c r="DZ232" s="3"/>
      <c r="EA232" s="3"/>
      <c r="EB232" s="3"/>
      <c r="EC232" s="3"/>
      <c r="ED232" s="3"/>
      <c r="EE232" s="3"/>
      <c r="EF232" s="3"/>
      <c r="EG232" s="3"/>
      <c r="EH232" s="3"/>
      <c r="EI232" s="3"/>
      <c r="EJ232" s="3"/>
      <c r="EK232" s="3"/>
      <c r="EL232" s="3"/>
      <c r="EM232" s="3"/>
      <c r="EN232" s="3"/>
      <c r="EO232" s="3"/>
      <c r="EP232" s="3"/>
      <c r="EQ232" s="3"/>
      <c r="ER232" s="3"/>
      <c r="ES232" s="3"/>
      <c r="ET232" s="3"/>
      <c r="EU232" s="3"/>
      <c r="EV232" s="3"/>
      <c r="EW232" s="3"/>
      <c r="EX232" s="3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</row>
    <row r="233" spans="1:176" x14ac:dyDescent="0.15">
      <c r="A233" s="74">
        <f t="shared" si="79"/>
        <v>43714</v>
      </c>
      <c r="B233" s="75">
        <f t="shared" ca="1" si="88"/>
        <v>99767.850883999999</v>
      </c>
      <c r="C233" s="78">
        <f t="shared" si="80"/>
        <v>97700</v>
      </c>
      <c r="D233" s="77">
        <f ca="1">IF(A233&lt;$B$1,VLOOKUP(A233,[1]DI!$A$4:$B$15000,2),0)</f>
        <v>5.8999999999999997E-2</v>
      </c>
      <c r="E233" s="78">
        <f t="shared" ca="1" si="89"/>
        <v>1.00022751</v>
      </c>
      <c r="F233" s="78">
        <f ca="1">(TRUNC(PRODUCT($E$12:$E232),16))</f>
        <v>1.03813341625745</v>
      </c>
      <c r="G233" s="78">
        <f t="shared" ca="1" si="90"/>
        <v>1.0244179835373599</v>
      </c>
      <c r="H233" s="78">
        <f t="shared" ca="1" si="91"/>
        <v>1.01338851</v>
      </c>
      <c r="I233" s="77">
        <f t="shared" si="81"/>
        <v>3.5000000000000003E-2</v>
      </c>
      <c r="J233" s="79">
        <f t="shared" si="82"/>
        <v>43635</v>
      </c>
      <c r="K233" s="80">
        <f t="shared" si="83"/>
        <v>56</v>
      </c>
      <c r="L233" s="81">
        <f t="shared" si="84"/>
        <v>56</v>
      </c>
      <c r="M233" s="82">
        <f t="shared" si="75"/>
        <v>1.007674057</v>
      </c>
      <c r="N233" s="82">
        <f t="shared" ca="1" si="76"/>
        <v>1.0211653110000001</v>
      </c>
      <c r="O233" s="81">
        <f t="shared" si="92"/>
        <v>0</v>
      </c>
      <c r="P233" s="78">
        <f t="shared" ca="1" si="77"/>
        <v>2067.850884</v>
      </c>
      <c r="Q233" s="76">
        <f t="shared" si="85"/>
        <v>0</v>
      </c>
      <c r="R233" s="83" t="str">
        <f t="shared" si="86"/>
        <v>A+J=</v>
      </c>
      <c r="S233" s="79">
        <f t="shared" si="87"/>
        <v>43727</v>
      </c>
      <c r="T233" s="84" t="str">
        <f t="shared" si="78"/>
        <v>-</v>
      </c>
      <c r="U233" s="8"/>
      <c r="V233" s="65"/>
      <c r="W233" s="66"/>
      <c r="X233" s="8"/>
      <c r="Y233" s="1"/>
      <c r="Z233" s="8"/>
      <c r="AA233" s="8"/>
      <c r="AB233" s="8"/>
      <c r="AC233" s="8"/>
      <c r="AD233" s="8"/>
      <c r="AE233" s="9"/>
      <c r="AF233" s="8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  <c r="BO233" s="3"/>
      <c r="BP233" s="3"/>
      <c r="BQ233" s="3"/>
      <c r="BR233" s="3"/>
      <c r="BS233" s="3"/>
      <c r="BT233" s="3"/>
      <c r="BU233" s="3"/>
      <c r="BV233" s="3"/>
      <c r="BW233" s="3"/>
      <c r="BX233" s="3"/>
      <c r="BY233" s="3"/>
      <c r="BZ233" s="3"/>
      <c r="CA233" s="3"/>
      <c r="CB233" s="3"/>
      <c r="CC233" s="3"/>
      <c r="CD233" s="3"/>
      <c r="CE233" s="3"/>
      <c r="CF233" s="3"/>
      <c r="CG233" s="3"/>
      <c r="CH233" s="3"/>
      <c r="CI233" s="3"/>
      <c r="CJ233" s="3"/>
      <c r="CK233" s="3"/>
      <c r="CL233" s="3"/>
      <c r="CM233" s="3"/>
      <c r="CN233" s="3"/>
      <c r="CO233" s="3"/>
      <c r="CP233" s="3"/>
      <c r="CQ233" s="3"/>
      <c r="CR233" s="3"/>
      <c r="CS233" s="3"/>
      <c r="CT233" s="3"/>
      <c r="CU233" s="3"/>
      <c r="CV233" s="3"/>
      <c r="CW233" s="3"/>
      <c r="CX233" s="3"/>
      <c r="CY233" s="3"/>
      <c r="CZ233" s="3"/>
      <c r="DA233" s="3"/>
      <c r="DB233" s="3"/>
      <c r="DC233" s="3"/>
      <c r="DD233" s="3"/>
      <c r="DE233" s="3"/>
      <c r="DF233" s="3"/>
      <c r="DG233" s="3"/>
      <c r="DH233" s="3"/>
      <c r="DI233" s="3"/>
      <c r="DJ233" s="3"/>
      <c r="DK233" s="3"/>
      <c r="DL233" s="3"/>
      <c r="DM233" s="3"/>
      <c r="DN233" s="3"/>
      <c r="DO233" s="3"/>
      <c r="DP233" s="3"/>
      <c r="DQ233" s="3"/>
      <c r="DR233" s="3"/>
      <c r="DS233" s="3"/>
      <c r="DT233" s="3"/>
      <c r="DU233" s="3"/>
      <c r="DV233" s="3"/>
      <c r="DW233" s="3"/>
      <c r="DX233" s="3"/>
      <c r="DY233" s="3"/>
      <c r="DZ233" s="3"/>
      <c r="EA233" s="3"/>
      <c r="EB233" s="3"/>
      <c r="EC233" s="3"/>
      <c r="ED233" s="3"/>
      <c r="EE233" s="3"/>
      <c r="EF233" s="3"/>
      <c r="EG233" s="3"/>
      <c r="EH233" s="3"/>
      <c r="EI233" s="3"/>
      <c r="EJ233" s="3"/>
      <c r="EK233" s="3"/>
      <c r="EL233" s="3"/>
      <c r="EM233" s="3"/>
      <c r="EN233" s="3"/>
      <c r="EO233" s="3"/>
      <c r="EP233" s="3"/>
      <c r="EQ233" s="3"/>
      <c r="ER233" s="3"/>
      <c r="ES233" s="3"/>
      <c r="ET233" s="3"/>
      <c r="EU233" s="3"/>
      <c r="EV233" s="3"/>
      <c r="EW233" s="3"/>
      <c r="EX233" s="3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</row>
    <row r="234" spans="1:176" x14ac:dyDescent="0.15">
      <c r="A234" s="74">
        <f t="shared" si="79"/>
        <v>43715</v>
      </c>
      <c r="B234" s="75">
        <f t="shared" ca="1" si="88"/>
        <v>99804.173204000006</v>
      </c>
      <c r="C234" s="78">
        <f t="shared" si="80"/>
        <v>97700</v>
      </c>
      <c r="D234" s="77">
        <f ca="1">IF(A234&lt;$B$1,VLOOKUP(A234,[1]DI!$A$4:$B$15000,2),0)</f>
        <v>0</v>
      </c>
      <c r="E234" s="78">
        <f t="shared" ca="1" si="89"/>
        <v>1</v>
      </c>
      <c r="F234" s="78">
        <f ca="1">(TRUNC(PRODUCT($E$12:$E233),16))</f>
        <v>1.03836960199099</v>
      </c>
      <c r="G234" s="78">
        <f t="shared" ca="1" si="90"/>
        <v>1.0244179835373599</v>
      </c>
      <c r="H234" s="78">
        <f t="shared" ca="1" si="91"/>
        <v>1.0136190700000001</v>
      </c>
      <c r="I234" s="77">
        <f t="shared" si="81"/>
        <v>3.5000000000000003E-2</v>
      </c>
      <c r="J234" s="79">
        <f t="shared" si="82"/>
        <v>43635</v>
      </c>
      <c r="K234" s="80">
        <f t="shared" si="83"/>
        <v>56</v>
      </c>
      <c r="L234" s="81">
        <f t="shared" si="84"/>
        <v>57</v>
      </c>
      <c r="M234" s="82">
        <f t="shared" si="75"/>
        <v>1.007811628</v>
      </c>
      <c r="N234" s="82">
        <f t="shared" ca="1" si="76"/>
        <v>1.0215370850000001</v>
      </c>
      <c r="O234" s="81">
        <f t="shared" si="92"/>
        <v>0</v>
      </c>
      <c r="P234" s="78">
        <f t="shared" ca="1" si="77"/>
        <v>2104.1732040000002</v>
      </c>
      <c r="Q234" s="76">
        <f t="shared" si="85"/>
        <v>0</v>
      </c>
      <c r="R234" s="83" t="str">
        <f t="shared" si="86"/>
        <v>A+J=</v>
      </c>
      <c r="S234" s="79">
        <f t="shared" si="87"/>
        <v>43727</v>
      </c>
      <c r="T234" s="84" t="str">
        <f t="shared" si="78"/>
        <v>-</v>
      </c>
      <c r="U234" s="8"/>
      <c r="V234" s="65"/>
      <c r="W234" s="66"/>
      <c r="X234" s="8"/>
      <c r="Y234" s="1"/>
      <c r="Z234" s="8"/>
      <c r="AA234" s="8"/>
      <c r="AB234" s="8"/>
      <c r="AC234" s="8"/>
      <c r="AD234" s="8"/>
      <c r="AE234" s="9"/>
      <c r="AF234" s="8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  <c r="BQ234" s="3"/>
      <c r="BR234" s="3"/>
      <c r="BS234" s="3"/>
      <c r="BT234" s="3"/>
      <c r="BU234" s="3"/>
      <c r="BV234" s="3"/>
      <c r="BW234" s="3"/>
      <c r="BX234" s="3"/>
      <c r="BY234" s="3"/>
      <c r="BZ234" s="3"/>
      <c r="CA234" s="3"/>
      <c r="CB234" s="3"/>
      <c r="CC234" s="3"/>
      <c r="CD234" s="3"/>
      <c r="CE234" s="3"/>
      <c r="CF234" s="3"/>
      <c r="CG234" s="3"/>
      <c r="CH234" s="3"/>
      <c r="CI234" s="3"/>
      <c r="CJ234" s="3"/>
      <c r="CK234" s="3"/>
      <c r="CL234" s="3"/>
      <c r="CM234" s="3"/>
      <c r="CN234" s="3"/>
      <c r="CO234" s="3"/>
      <c r="CP234" s="3"/>
      <c r="CQ234" s="3"/>
      <c r="CR234" s="3"/>
      <c r="CS234" s="3"/>
      <c r="CT234" s="3"/>
      <c r="CU234" s="3"/>
      <c r="CV234" s="3"/>
      <c r="CW234" s="3"/>
      <c r="CX234" s="3"/>
      <c r="CY234" s="3"/>
      <c r="CZ234" s="3"/>
      <c r="DA234" s="3"/>
      <c r="DB234" s="3"/>
      <c r="DC234" s="3"/>
      <c r="DD234" s="3"/>
      <c r="DE234" s="3"/>
      <c r="DF234" s="3"/>
      <c r="DG234" s="3"/>
      <c r="DH234" s="3"/>
      <c r="DI234" s="3"/>
      <c r="DJ234" s="3"/>
      <c r="DK234" s="3"/>
      <c r="DL234" s="3"/>
      <c r="DM234" s="3"/>
      <c r="DN234" s="3"/>
      <c r="DO234" s="3"/>
      <c r="DP234" s="3"/>
      <c r="DQ234" s="3"/>
      <c r="DR234" s="3"/>
      <c r="DS234" s="3"/>
      <c r="DT234" s="3"/>
      <c r="DU234" s="3"/>
      <c r="DV234" s="3"/>
      <c r="DW234" s="3"/>
      <c r="DX234" s="3"/>
      <c r="DY234" s="3"/>
      <c r="DZ234" s="3"/>
      <c r="EA234" s="3"/>
      <c r="EB234" s="3"/>
      <c r="EC234" s="3"/>
      <c r="ED234" s="3"/>
      <c r="EE234" s="3"/>
      <c r="EF234" s="3"/>
      <c r="EG234" s="3"/>
      <c r="EH234" s="3"/>
      <c r="EI234" s="3"/>
      <c r="EJ234" s="3"/>
      <c r="EK234" s="3"/>
      <c r="EL234" s="3"/>
      <c r="EM234" s="3"/>
      <c r="EN234" s="3"/>
      <c r="EO234" s="3"/>
      <c r="EP234" s="3"/>
      <c r="EQ234" s="3"/>
      <c r="ER234" s="3"/>
      <c r="ES234" s="3"/>
      <c r="ET234" s="3"/>
      <c r="EU234" s="3"/>
      <c r="EV234" s="3"/>
      <c r="EW234" s="3"/>
      <c r="EX234" s="3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</row>
    <row r="235" spans="1:176" x14ac:dyDescent="0.15">
      <c r="A235" s="74">
        <f t="shared" si="79"/>
        <v>43716</v>
      </c>
      <c r="B235" s="75">
        <f t="shared" ca="1" si="88"/>
        <v>99804.173204000006</v>
      </c>
      <c r="C235" s="78">
        <f t="shared" si="80"/>
        <v>97700</v>
      </c>
      <c r="D235" s="77">
        <f ca="1">IF(A235&lt;$B$1,VLOOKUP(A235,[1]DI!$A$4:$B$15000,2),0)</f>
        <v>0</v>
      </c>
      <c r="E235" s="78">
        <f t="shared" ca="1" si="89"/>
        <v>1</v>
      </c>
      <c r="F235" s="78">
        <f ca="1">(TRUNC(PRODUCT($E$12:$E234),16))</f>
        <v>1.03836960199099</v>
      </c>
      <c r="G235" s="78">
        <f t="shared" ca="1" si="90"/>
        <v>1.0244179835373599</v>
      </c>
      <c r="H235" s="78">
        <f t="shared" ca="1" si="91"/>
        <v>1.0136190700000001</v>
      </c>
      <c r="I235" s="77">
        <f t="shared" si="81"/>
        <v>3.5000000000000003E-2</v>
      </c>
      <c r="J235" s="79">
        <f t="shared" si="82"/>
        <v>43635</v>
      </c>
      <c r="K235" s="80">
        <f t="shared" si="83"/>
        <v>56</v>
      </c>
      <c r="L235" s="81">
        <f t="shared" si="84"/>
        <v>57</v>
      </c>
      <c r="M235" s="82">
        <f t="shared" si="75"/>
        <v>1.007811628</v>
      </c>
      <c r="N235" s="82">
        <f t="shared" ca="1" si="76"/>
        <v>1.0215370850000001</v>
      </c>
      <c r="O235" s="81">
        <f t="shared" si="92"/>
        <v>0</v>
      </c>
      <c r="P235" s="78">
        <f t="shared" ca="1" si="77"/>
        <v>2104.1732040000002</v>
      </c>
      <c r="Q235" s="76">
        <f t="shared" si="85"/>
        <v>0</v>
      </c>
      <c r="R235" s="83" t="str">
        <f t="shared" si="86"/>
        <v>A+J=</v>
      </c>
      <c r="S235" s="79">
        <f t="shared" si="87"/>
        <v>43727</v>
      </c>
      <c r="T235" s="84" t="str">
        <f t="shared" si="78"/>
        <v>-</v>
      </c>
      <c r="U235" s="8"/>
      <c r="V235" s="65"/>
      <c r="W235" s="66"/>
      <c r="X235" s="8"/>
      <c r="Y235" s="1"/>
      <c r="Z235" s="8"/>
      <c r="AA235" s="8"/>
      <c r="AB235" s="8"/>
      <c r="AC235" s="8"/>
      <c r="AD235" s="8"/>
      <c r="AE235" s="9"/>
      <c r="AF235" s="8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  <c r="BO235" s="3"/>
      <c r="BP235" s="3"/>
      <c r="BQ235" s="3"/>
      <c r="BR235" s="3"/>
      <c r="BS235" s="3"/>
      <c r="BT235" s="3"/>
      <c r="BU235" s="3"/>
      <c r="BV235" s="3"/>
      <c r="BW235" s="3"/>
      <c r="BX235" s="3"/>
      <c r="BY235" s="3"/>
      <c r="BZ235" s="3"/>
      <c r="CA235" s="3"/>
      <c r="CB235" s="3"/>
      <c r="CC235" s="3"/>
      <c r="CD235" s="3"/>
      <c r="CE235" s="3"/>
      <c r="CF235" s="3"/>
      <c r="CG235" s="3"/>
      <c r="CH235" s="3"/>
      <c r="CI235" s="3"/>
      <c r="CJ235" s="3"/>
      <c r="CK235" s="3"/>
      <c r="CL235" s="3"/>
      <c r="CM235" s="3"/>
      <c r="CN235" s="3"/>
      <c r="CO235" s="3"/>
      <c r="CP235" s="3"/>
      <c r="CQ235" s="3"/>
      <c r="CR235" s="3"/>
      <c r="CS235" s="3"/>
      <c r="CT235" s="3"/>
      <c r="CU235" s="3"/>
      <c r="CV235" s="3"/>
      <c r="CW235" s="3"/>
      <c r="CX235" s="3"/>
      <c r="CY235" s="3"/>
      <c r="CZ235" s="3"/>
      <c r="DA235" s="3"/>
      <c r="DB235" s="3"/>
      <c r="DC235" s="3"/>
      <c r="DD235" s="3"/>
      <c r="DE235" s="3"/>
      <c r="DF235" s="3"/>
      <c r="DG235" s="3"/>
      <c r="DH235" s="3"/>
      <c r="DI235" s="3"/>
      <c r="DJ235" s="3"/>
      <c r="DK235" s="3"/>
      <c r="DL235" s="3"/>
      <c r="DM235" s="3"/>
      <c r="DN235" s="3"/>
      <c r="DO235" s="3"/>
      <c r="DP235" s="3"/>
      <c r="DQ235" s="3"/>
      <c r="DR235" s="3"/>
      <c r="DS235" s="3"/>
      <c r="DT235" s="3"/>
      <c r="DU235" s="3"/>
      <c r="DV235" s="3"/>
      <c r="DW235" s="3"/>
      <c r="DX235" s="3"/>
      <c r="DY235" s="3"/>
      <c r="DZ235" s="3"/>
      <c r="EA235" s="3"/>
      <c r="EB235" s="3"/>
      <c r="EC235" s="3"/>
      <c r="ED235" s="3"/>
      <c r="EE235" s="3"/>
      <c r="EF235" s="3"/>
      <c r="EG235" s="3"/>
      <c r="EH235" s="3"/>
      <c r="EI235" s="3"/>
      <c r="EJ235" s="3"/>
      <c r="EK235" s="3"/>
      <c r="EL235" s="3"/>
      <c r="EM235" s="3"/>
      <c r="EN235" s="3"/>
      <c r="EO235" s="3"/>
      <c r="EP235" s="3"/>
      <c r="EQ235" s="3"/>
      <c r="ER235" s="3"/>
      <c r="ES235" s="3"/>
      <c r="ET235" s="3"/>
      <c r="EU235" s="3"/>
      <c r="EV235" s="3"/>
      <c r="EW235" s="3"/>
      <c r="EX235" s="3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</row>
    <row r="236" spans="1:176" x14ac:dyDescent="0.15">
      <c r="A236" s="74">
        <f t="shared" si="79"/>
        <v>43717</v>
      </c>
      <c r="B236" s="75">
        <f t="shared" ca="1" si="88"/>
        <v>99804.173204000006</v>
      </c>
      <c r="C236" s="78">
        <f t="shared" si="80"/>
        <v>97700</v>
      </c>
      <c r="D236" s="77">
        <f ca="1">IF(A236&lt;$B$1,VLOOKUP(A236,[1]DI!$A$4:$B$15000,2),0)</f>
        <v>5.8999999999999997E-2</v>
      </c>
      <c r="E236" s="78">
        <f t="shared" ca="1" si="89"/>
        <v>1.00022751</v>
      </c>
      <c r="F236" s="78">
        <f ca="1">(TRUNC(PRODUCT($E$12:$E235),16))</f>
        <v>1.03836960199099</v>
      </c>
      <c r="G236" s="78">
        <f t="shared" ca="1" si="90"/>
        <v>1.0244179835373599</v>
      </c>
      <c r="H236" s="78">
        <f t="shared" ca="1" si="91"/>
        <v>1.0136190700000001</v>
      </c>
      <c r="I236" s="77">
        <f t="shared" si="81"/>
        <v>3.5000000000000003E-2</v>
      </c>
      <c r="J236" s="79">
        <f t="shared" si="82"/>
        <v>43635</v>
      </c>
      <c r="K236" s="80">
        <f t="shared" si="83"/>
        <v>57</v>
      </c>
      <c r="L236" s="81">
        <f t="shared" si="84"/>
        <v>57</v>
      </c>
      <c r="M236" s="82">
        <f t="shared" si="75"/>
        <v>1.007811628</v>
      </c>
      <c r="N236" s="82">
        <f t="shared" ca="1" si="76"/>
        <v>1.0215370850000001</v>
      </c>
      <c r="O236" s="81">
        <f t="shared" si="92"/>
        <v>0</v>
      </c>
      <c r="P236" s="78">
        <f t="shared" ca="1" si="77"/>
        <v>2104.1732040000002</v>
      </c>
      <c r="Q236" s="76">
        <f t="shared" si="85"/>
        <v>0</v>
      </c>
      <c r="R236" s="83" t="str">
        <f t="shared" si="86"/>
        <v>A+J=</v>
      </c>
      <c r="S236" s="79">
        <f t="shared" si="87"/>
        <v>43727</v>
      </c>
      <c r="T236" s="84" t="str">
        <f t="shared" si="78"/>
        <v>-</v>
      </c>
      <c r="U236" s="8"/>
      <c r="V236" s="65"/>
      <c r="W236" s="66"/>
      <c r="X236" s="8"/>
      <c r="Y236" s="1"/>
      <c r="Z236" s="8"/>
      <c r="AA236" s="8"/>
      <c r="AB236" s="8"/>
      <c r="AC236" s="8"/>
      <c r="AD236" s="8"/>
      <c r="AE236" s="9"/>
      <c r="AF236" s="8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  <c r="BO236" s="3"/>
      <c r="BP236" s="3"/>
      <c r="BQ236" s="3"/>
      <c r="BR236" s="3"/>
      <c r="BS236" s="3"/>
      <c r="BT236" s="3"/>
      <c r="BU236" s="3"/>
      <c r="BV236" s="3"/>
      <c r="BW236" s="3"/>
      <c r="BX236" s="3"/>
      <c r="BY236" s="3"/>
      <c r="BZ236" s="3"/>
      <c r="CA236" s="3"/>
      <c r="CB236" s="3"/>
      <c r="CC236" s="3"/>
      <c r="CD236" s="3"/>
      <c r="CE236" s="3"/>
      <c r="CF236" s="3"/>
      <c r="CG236" s="3"/>
      <c r="CH236" s="3"/>
      <c r="CI236" s="3"/>
      <c r="CJ236" s="3"/>
      <c r="CK236" s="3"/>
      <c r="CL236" s="3"/>
      <c r="CM236" s="3"/>
      <c r="CN236" s="3"/>
      <c r="CO236" s="3"/>
      <c r="CP236" s="3"/>
      <c r="CQ236" s="3"/>
      <c r="CR236" s="3"/>
      <c r="CS236" s="3"/>
      <c r="CT236" s="3"/>
      <c r="CU236" s="3"/>
      <c r="CV236" s="3"/>
      <c r="CW236" s="3"/>
      <c r="CX236" s="3"/>
      <c r="CY236" s="3"/>
      <c r="CZ236" s="3"/>
      <c r="DA236" s="3"/>
      <c r="DB236" s="3"/>
      <c r="DC236" s="3"/>
      <c r="DD236" s="3"/>
      <c r="DE236" s="3"/>
      <c r="DF236" s="3"/>
      <c r="DG236" s="3"/>
      <c r="DH236" s="3"/>
      <c r="DI236" s="3"/>
      <c r="DJ236" s="3"/>
      <c r="DK236" s="3"/>
      <c r="DL236" s="3"/>
      <c r="DM236" s="3"/>
      <c r="DN236" s="3"/>
      <c r="DO236" s="3"/>
      <c r="DP236" s="3"/>
      <c r="DQ236" s="3"/>
      <c r="DR236" s="3"/>
      <c r="DS236" s="3"/>
      <c r="DT236" s="3"/>
      <c r="DU236" s="3"/>
      <c r="DV236" s="3"/>
      <c r="DW236" s="3"/>
      <c r="DX236" s="3"/>
      <c r="DY236" s="3"/>
      <c r="DZ236" s="3"/>
      <c r="EA236" s="3"/>
      <c r="EB236" s="3"/>
      <c r="EC236" s="3"/>
      <c r="ED236" s="3"/>
      <c r="EE236" s="3"/>
      <c r="EF236" s="3"/>
      <c r="EG236" s="3"/>
      <c r="EH236" s="3"/>
      <c r="EI236" s="3"/>
      <c r="EJ236" s="3"/>
      <c r="EK236" s="3"/>
      <c r="EL236" s="3"/>
      <c r="EM236" s="3"/>
      <c r="EN236" s="3"/>
      <c r="EO236" s="3"/>
      <c r="EP236" s="3"/>
      <c r="EQ236" s="3"/>
      <c r="ER236" s="3"/>
      <c r="ES236" s="3"/>
      <c r="ET236" s="3"/>
      <c r="EU236" s="3"/>
      <c r="EV236" s="3"/>
      <c r="EW236" s="3"/>
      <c r="EX236" s="3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</row>
    <row r="237" spans="1:176" x14ac:dyDescent="0.15">
      <c r="A237" s="74">
        <f t="shared" si="79"/>
        <v>43718</v>
      </c>
      <c r="B237" s="75">
        <f t="shared" ca="1" si="88"/>
        <v>99840.508419999998</v>
      </c>
      <c r="C237" s="78">
        <f t="shared" si="80"/>
        <v>97700</v>
      </c>
      <c r="D237" s="77">
        <f ca="1">IF(A237&lt;$B$1,VLOOKUP(A237,[1]DI!$A$4:$B$15000,2),0)</f>
        <v>5.8999999999999997E-2</v>
      </c>
      <c r="E237" s="78">
        <f t="shared" ca="1" si="89"/>
        <v>1.00022751</v>
      </c>
      <c r="F237" s="78">
        <f ca="1">(TRUNC(PRODUCT($E$12:$E236),16))</f>
        <v>1.0386058414591399</v>
      </c>
      <c r="G237" s="78">
        <f t="shared" ca="1" si="90"/>
        <v>1.0244179835373599</v>
      </c>
      <c r="H237" s="78">
        <f t="shared" ca="1" si="91"/>
        <v>1.0138496800000001</v>
      </c>
      <c r="I237" s="77">
        <f t="shared" si="81"/>
        <v>3.5000000000000003E-2</v>
      </c>
      <c r="J237" s="79">
        <f t="shared" si="82"/>
        <v>43635</v>
      </c>
      <c r="K237" s="80">
        <f t="shared" si="83"/>
        <v>58</v>
      </c>
      <c r="L237" s="81">
        <f t="shared" si="84"/>
        <v>58</v>
      </c>
      <c r="M237" s="82">
        <f t="shared" si="75"/>
        <v>1.007949217</v>
      </c>
      <c r="N237" s="82">
        <f t="shared" ca="1" si="76"/>
        <v>1.0219089910000001</v>
      </c>
      <c r="O237" s="81">
        <f t="shared" si="92"/>
        <v>0</v>
      </c>
      <c r="P237" s="78">
        <f t="shared" ca="1" si="77"/>
        <v>2140.5084200000001</v>
      </c>
      <c r="Q237" s="76">
        <f t="shared" si="85"/>
        <v>0</v>
      </c>
      <c r="R237" s="83" t="str">
        <f t="shared" si="86"/>
        <v>A+J=</v>
      </c>
      <c r="S237" s="79">
        <f t="shared" si="87"/>
        <v>43727</v>
      </c>
      <c r="T237" s="84" t="str">
        <f t="shared" si="78"/>
        <v>-</v>
      </c>
      <c r="U237" s="8"/>
      <c r="V237" s="65"/>
      <c r="W237" s="66"/>
      <c r="X237" s="8"/>
      <c r="Y237" s="1"/>
      <c r="Z237" s="8"/>
      <c r="AA237" s="8"/>
      <c r="AB237" s="8"/>
      <c r="AC237" s="8"/>
      <c r="AD237" s="8"/>
      <c r="AE237" s="9"/>
      <c r="AF237" s="8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  <c r="BO237" s="3"/>
      <c r="BP237" s="3"/>
      <c r="BQ237" s="3"/>
      <c r="BR237" s="3"/>
      <c r="BS237" s="3"/>
      <c r="BT237" s="3"/>
      <c r="BU237" s="3"/>
      <c r="BV237" s="3"/>
      <c r="BW237" s="3"/>
      <c r="BX237" s="3"/>
      <c r="BY237" s="3"/>
      <c r="BZ237" s="3"/>
      <c r="CA237" s="3"/>
      <c r="CB237" s="3"/>
      <c r="CC237" s="3"/>
      <c r="CD237" s="3"/>
      <c r="CE237" s="3"/>
      <c r="CF237" s="3"/>
      <c r="CG237" s="3"/>
      <c r="CH237" s="3"/>
      <c r="CI237" s="3"/>
      <c r="CJ237" s="3"/>
      <c r="CK237" s="3"/>
      <c r="CL237" s="3"/>
      <c r="CM237" s="3"/>
      <c r="CN237" s="3"/>
      <c r="CO237" s="3"/>
      <c r="CP237" s="3"/>
      <c r="CQ237" s="3"/>
      <c r="CR237" s="3"/>
      <c r="CS237" s="3"/>
      <c r="CT237" s="3"/>
      <c r="CU237" s="3"/>
      <c r="CV237" s="3"/>
      <c r="CW237" s="3"/>
      <c r="CX237" s="3"/>
      <c r="CY237" s="3"/>
      <c r="CZ237" s="3"/>
      <c r="DA237" s="3"/>
      <c r="DB237" s="3"/>
      <c r="DC237" s="3"/>
      <c r="DD237" s="3"/>
      <c r="DE237" s="3"/>
      <c r="DF237" s="3"/>
      <c r="DG237" s="3"/>
      <c r="DH237" s="3"/>
      <c r="DI237" s="3"/>
      <c r="DJ237" s="3"/>
      <c r="DK237" s="3"/>
      <c r="DL237" s="3"/>
      <c r="DM237" s="3"/>
      <c r="DN237" s="3"/>
      <c r="DO237" s="3"/>
      <c r="DP237" s="3"/>
      <c r="DQ237" s="3"/>
      <c r="DR237" s="3"/>
      <c r="DS237" s="3"/>
      <c r="DT237" s="3"/>
      <c r="DU237" s="3"/>
      <c r="DV237" s="3"/>
      <c r="DW237" s="3"/>
      <c r="DX237" s="3"/>
      <c r="DY237" s="3"/>
      <c r="DZ237" s="3"/>
      <c r="EA237" s="3"/>
      <c r="EB237" s="3"/>
      <c r="EC237" s="3"/>
      <c r="ED237" s="3"/>
      <c r="EE237" s="3"/>
      <c r="EF237" s="3"/>
      <c r="EG237" s="3"/>
      <c r="EH237" s="3"/>
      <c r="EI237" s="3"/>
      <c r="EJ237" s="3"/>
      <c r="EK237" s="3"/>
      <c r="EL237" s="3"/>
      <c r="EM237" s="3"/>
      <c r="EN237" s="3"/>
      <c r="EO237" s="3"/>
      <c r="EP237" s="3"/>
      <c r="EQ237" s="3"/>
      <c r="ER237" s="3"/>
      <c r="ES237" s="3"/>
      <c r="ET237" s="3"/>
      <c r="EU237" s="3"/>
      <c r="EV237" s="3"/>
      <c r="EW237" s="3"/>
      <c r="EX237" s="3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</row>
    <row r="238" spans="1:176" x14ac:dyDescent="0.15">
      <c r="A238" s="74">
        <f t="shared" si="79"/>
        <v>43719</v>
      </c>
      <c r="B238" s="75">
        <f t="shared" ca="1" si="88"/>
        <v>99876.856631000002</v>
      </c>
      <c r="C238" s="78">
        <f t="shared" si="80"/>
        <v>97700</v>
      </c>
      <c r="D238" s="77">
        <f ca="1">IF(A238&lt;$B$1,VLOOKUP(A238,[1]DI!$A$4:$B$15000,2),0)</f>
        <v>5.8999999999999997E-2</v>
      </c>
      <c r="E238" s="78">
        <f t="shared" ca="1" si="89"/>
        <v>1.00022751</v>
      </c>
      <c r="F238" s="78">
        <f ca="1">(TRUNC(PRODUCT($E$12:$E237),16))</f>
        <v>1.0388421346741299</v>
      </c>
      <c r="G238" s="78">
        <f t="shared" ca="1" si="90"/>
        <v>1.0244179835373599</v>
      </c>
      <c r="H238" s="78">
        <f t="shared" ca="1" si="91"/>
        <v>1.01408034</v>
      </c>
      <c r="I238" s="77">
        <f t="shared" si="81"/>
        <v>3.5000000000000003E-2</v>
      </c>
      <c r="J238" s="79">
        <f t="shared" si="82"/>
        <v>43635</v>
      </c>
      <c r="K238" s="80">
        <f t="shared" si="83"/>
        <v>59</v>
      </c>
      <c r="L238" s="81">
        <f t="shared" si="84"/>
        <v>59</v>
      </c>
      <c r="M238" s="82">
        <f t="shared" si="75"/>
        <v>1.0080868249999999</v>
      </c>
      <c r="N238" s="82">
        <f t="shared" ca="1" si="76"/>
        <v>1.02228103</v>
      </c>
      <c r="O238" s="81">
        <f t="shared" si="92"/>
        <v>0</v>
      </c>
      <c r="P238" s="78">
        <f t="shared" ca="1" si="77"/>
        <v>2176.8566310000001</v>
      </c>
      <c r="Q238" s="76">
        <f t="shared" si="85"/>
        <v>0</v>
      </c>
      <c r="R238" s="83" t="str">
        <f t="shared" si="86"/>
        <v>A+J=</v>
      </c>
      <c r="S238" s="79">
        <f t="shared" si="87"/>
        <v>43727</v>
      </c>
      <c r="T238" s="84" t="str">
        <f t="shared" si="78"/>
        <v>-</v>
      </c>
      <c r="U238" s="8"/>
      <c r="V238" s="65"/>
      <c r="W238" s="66"/>
      <c r="X238" s="8"/>
      <c r="Y238" s="1"/>
      <c r="Z238" s="8"/>
      <c r="AA238" s="8"/>
      <c r="AB238" s="8"/>
      <c r="AC238" s="8"/>
      <c r="AD238" s="8"/>
      <c r="AE238" s="9"/>
      <c r="AF238" s="8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</row>
    <row r="239" spans="1:176" x14ac:dyDescent="0.15">
      <c r="A239" s="74">
        <f t="shared" si="79"/>
        <v>43720</v>
      </c>
      <c r="B239" s="75">
        <f t="shared" ca="1" si="88"/>
        <v>99913.217933000007</v>
      </c>
      <c r="C239" s="78">
        <f t="shared" si="80"/>
        <v>97700</v>
      </c>
      <c r="D239" s="77">
        <f ca="1">IF(A239&lt;$B$1,VLOOKUP(A239,[1]DI!$A$4:$B$15000,2),0)</f>
        <v>5.8999999999999997E-2</v>
      </c>
      <c r="E239" s="78">
        <f t="shared" ca="1" si="89"/>
        <v>1.00022751</v>
      </c>
      <c r="F239" s="78">
        <f ca="1">(TRUNC(PRODUCT($E$12:$E238),16))</f>
        <v>1.0390784816481899</v>
      </c>
      <c r="G239" s="78">
        <f t="shared" ca="1" si="90"/>
        <v>1.0244179835373599</v>
      </c>
      <c r="H239" s="78">
        <f t="shared" ca="1" si="91"/>
        <v>1.0143110500000001</v>
      </c>
      <c r="I239" s="77">
        <f t="shared" si="81"/>
        <v>3.5000000000000003E-2</v>
      </c>
      <c r="J239" s="79">
        <f t="shared" si="82"/>
        <v>43635</v>
      </c>
      <c r="K239" s="80">
        <f t="shared" si="83"/>
        <v>60</v>
      </c>
      <c r="L239" s="81">
        <f t="shared" si="84"/>
        <v>60</v>
      </c>
      <c r="M239" s="82">
        <f t="shared" si="75"/>
        <v>1.0082244520000001</v>
      </c>
      <c r="N239" s="82">
        <f t="shared" ca="1" si="76"/>
        <v>1.022653203</v>
      </c>
      <c r="O239" s="81">
        <f t="shared" si="92"/>
        <v>0</v>
      </c>
      <c r="P239" s="78">
        <f t="shared" ca="1" si="77"/>
        <v>2213.2179329999999</v>
      </c>
      <c r="Q239" s="76">
        <f t="shared" si="85"/>
        <v>0</v>
      </c>
      <c r="R239" s="83" t="str">
        <f t="shared" si="86"/>
        <v>A+J=</v>
      </c>
      <c r="S239" s="79">
        <f t="shared" si="87"/>
        <v>43727</v>
      </c>
      <c r="T239" s="84" t="str">
        <f t="shared" si="78"/>
        <v>-</v>
      </c>
      <c r="U239" s="8"/>
      <c r="V239" s="65"/>
      <c r="W239" s="64"/>
      <c r="X239" s="8"/>
      <c r="Y239" s="1"/>
      <c r="Z239" s="8"/>
      <c r="AA239" s="8"/>
      <c r="AB239" s="8"/>
      <c r="AC239" s="8"/>
      <c r="AD239" s="8"/>
      <c r="AE239" s="9"/>
      <c r="AF239" s="8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  <c r="BO239" s="3"/>
      <c r="BP239" s="3"/>
      <c r="BQ239" s="3"/>
      <c r="BR239" s="3"/>
      <c r="BS239" s="3"/>
      <c r="BT239" s="3"/>
      <c r="BU239" s="3"/>
      <c r="BV239" s="3"/>
      <c r="BW239" s="3"/>
      <c r="BX239" s="3"/>
      <c r="BY239" s="3"/>
      <c r="BZ239" s="3"/>
      <c r="CA239" s="3"/>
      <c r="CB239" s="3"/>
      <c r="CC239" s="3"/>
      <c r="CD239" s="3"/>
      <c r="CE239" s="3"/>
      <c r="CF239" s="3"/>
      <c r="CG239" s="3"/>
      <c r="CH239" s="3"/>
      <c r="CI239" s="3"/>
      <c r="CJ239" s="3"/>
      <c r="CK239" s="3"/>
      <c r="CL239" s="3"/>
      <c r="CM239" s="3"/>
      <c r="CN239" s="3"/>
      <c r="CO239" s="3"/>
      <c r="CP239" s="3"/>
      <c r="CQ239" s="3"/>
      <c r="CR239" s="3"/>
      <c r="CS239" s="3"/>
      <c r="CT239" s="3"/>
      <c r="CU239" s="3"/>
      <c r="CV239" s="3"/>
      <c r="CW239" s="3"/>
      <c r="CX239" s="3"/>
      <c r="CY239" s="3"/>
      <c r="CZ239" s="3"/>
      <c r="DA239" s="3"/>
      <c r="DB239" s="3"/>
      <c r="DC239" s="3"/>
      <c r="DD239" s="3"/>
      <c r="DE239" s="3"/>
      <c r="DF239" s="3"/>
      <c r="DG239" s="3"/>
      <c r="DH239" s="3"/>
      <c r="DI239" s="3"/>
      <c r="DJ239" s="3"/>
      <c r="DK239" s="3"/>
      <c r="DL239" s="3"/>
      <c r="DM239" s="3"/>
      <c r="DN239" s="3"/>
      <c r="DO239" s="3"/>
      <c r="DP239" s="3"/>
      <c r="DQ239" s="3"/>
      <c r="DR239" s="3"/>
      <c r="DS239" s="3"/>
      <c r="DT239" s="3"/>
      <c r="DU239" s="3"/>
      <c r="DV239" s="3"/>
      <c r="DW239" s="3"/>
      <c r="DX239" s="3"/>
      <c r="DY239" s="3"/>
      <c r="DZ239" s="3"/>
      <c r="EA239" s="3"/>
      <c r="EB239" s="3"/>
      <c r="EC239" s="3"/>
      <c r="ED239" s="3"/>
      <c r="EE239" s="3"/>
      <c r="EF239" s="3"/>
      <c r="EG239" s="3"/>
      <c r="EH239" s="3"/>
      <c r="EI239" s="3"/>
      <c r="EJ239" s="3"/>
      <c r="EK239" s="3"/>
      <c r="EL239" s="3"/>
      <c r="EM239" s="3"/>
      <c r="EN239" s="3"/>
      <c r="EO239" s="3"/>
      <c r="EP239" s="3"/>
      <c r="EQ239" s="3"/>
      <c r="ER239" s="3"/>
      <c r="ES239" s="3"/>
      <c r="ET239" s="3"/>
      <c r="EU239" s="3"/>
      <c r="EV239" s="3"/>
      <c r="EW239" s="3"/>
      <c r="EX239" s="3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</row>
    <row r="240" spans="1:176" x14ac:dyDescent="0.15">
      <c r="A240" s="74">
        <f t="shared" si="79"/>
        <v>43721</v>
      </c>
      <c r="B240" s="75">
        <f t="shared" ca="1" si="88"/>
        <v>99949.593108000001</v>
      </c>
      <c r="C240" s="78">
        <f t="shared" si="80"/>
        <v>97700</v>
      </c>
      <c r="D240" s="77">
        <f ca="1">IF(A240&lt;$B$1,VLOOKUP(A240,[1]DI!$A$4:$B$15000,2),0)</f>
        <v>5.8999999999999997E-2</v>
      </c>
      <c r="E240" s="78">
        <f t="shared" ca="1" si="89"/>
        <v>1.00022751</v>
      </c>
      <c r="F240" s="78">
        <f ca="1">(TRUNC(PRODUCT($E$12:$E239),16))</f>
        <v>1.0393148823935501</v>
      </c>
      <c r="G240" s="78">
        <f t="shared" ca="1" si="90"/>
        <v>1.0244179835373599</v>
      </c>
      <c r="H240" s="78">
        <f t="shared" ca="1" si="91"/>
        <v>1.01454182</v>
      </c>
      <c r="I240" s="77">
        <f t="shared" si="81"/>
        <v>3.5000000000000003E-2</v>
      </c>
      <c r="J240" s="79">
        <f t="shared" si="82"/>
        <v>43635</v>
      </c>
      <c r="K240" s="80">
        <f t="shared" si="83"/>
        <v>61</v>
      </c>
      <c r="L240" s="81">
        <f t="shared" si="84"/>
        <v>61</v>
      </c>
      <c r="M240" s="82">
        <f t="shared" si="75"/>
        <v>1.0083620980000001</v>
      </c>
      <c r="N240" s="82">
        <f t="shared" ca="1" si="76"/>
        <v>1.0230255180000001</v>
      </c>
      <c r="O240" s="81">
        <f t="shared" si="92"/>
        <v>0</v>
      </c>
      <c r="P240" s="78">
        <f t="shared" ca="1" si="77"/>
        <v>2249.593108</v>
      </c>
      <c r="Q240" s="76">
        <f t="shared" si="85"/>
        <v>0</v>
      </c>
      <c r="R240" s="83" t="str">
        <f t="shared" si="86"/>
        <v>A+J=</v>
      </c>
      <c r="S240" s="79">
        <f t="shared" si="87"/>
        <v>43727</v>
      </c>
      <c r="T240" s="84" t="str">
        <f t="shared" si="78"/>
        <v>-</v>
      </c>
      <c r="U240" s="8"/>
      <c r="V240" s="65"/>
      <c r="W240" s="66"/>
      <c r="X240" s="8"/>
      <c r="Y240" s="1"/>
      <c r="Z240" s="8"/>
      <c r="AA240" s="8"/>
      <c r="AB240" s="8"/>
      <c r="AC240" s="8"/>
      <c r="AD240" s="8"/>
      <c r="AE240" s="9"/>
      <c r="AF240" s="8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  <c r="BO240" s="3"/>
      <c r="BP240" s="3"/>
      <c r="BQ240" s="3"/>
      <c r="BR240" s="3"/>
      <c r="BS240" s="3"/>
      <c r="BT240" s="3"/>
      <c r="BU240" s="3"/>
      <c r="BV240" s="3"/>
      <c r="BW240" s="3"/>
      <c r="BX240" s="3"/>
      <c r="BY240" s="3"/>
      <c r="BZ240" s="3"/>
      <c r="CA240" s="3"/>
      <c r="CB240" s="3"/>
      <c r="CC240" s="3"/>
      <c r="CD240" s="3"/>
      <c r="CE240" s="3"/>
      <c r="CF240" s="3"/>
      <c r="CG240" s="3"/>
      <c r="CH240" s="3"/>
      <c r="CI240" s="3"/>
      <c r="CJ240" s="3"/>
      <c r="CK240" s="3"/>
      <c r="CL240" s="3"/>
      <c r="CM240" s="3"/>
      <c r="CN240" s="3"/>
      <c r="CO240" s="3"/>
      <c r="CP240" s="3"/>
      <c r="CQ240" s="3"/>
      <c r="CR240" s="3"/>
      <c r="CS240" s="3"/>
      <c r="CT240" s="3"/>
      <c r="CU240" s="3"/>
      <c r="CV240" s="3"/>
      <c r="CW240" s="3"/>
      <c r="CX240" s="3"/>
      <c r="CY240" s="3"/>
      <c r="CZ240" s="3"/>
      <c r="DA240" s="3"/>
      <c r="DB240" s="3"/>
      <c r="DC240" s="3"/>
      <c r="DD240" s="3"/>
      <c r="DE240" s="3"/>
      <c r="DF240" s="3"/>
      <c r="DG240" s="3"/>
      <c r="DH240" s="3"/>
      <c r="DI240" s="3"/>
      <c r="DJ240" s="3"/>
      <c r="DK240" s="3"/>
      <c r="DL240" s="3"/>
      <c r="DM240" s="3"/>
      <c r="DN240" s="3"/>
      <c r="DO240" s="3"/>
      <c r="DP240" s="3"/>
      <c r="DQ240" s="3"/>
      <c r="DR240" s="3"/>
      <c r="DS240" s="3"/>
      <c r="DT240" s="3"/>
      <c r="DU240" s="3"/>
      <c r="DV240" s="3"/>
      <c r="DW240" s="3"/>
      <c r="DX240" s="3"/>
      <c r="DY240" s="3"/>
      <c r="DZ240" s="3"/>
      <c r="EA240" s="3"/>
      <c r="EB240" s="3"/>
      <c r="EC240" s="3"/>
      <c r="ED240" s="3"/>
      <c r="EE240" s="3"/>
      <c r="EF240" s="3"/>
      <c r="EG240" s="3"/>
      <c r="EH240" s="3"/>
      <c r="EI240" s="3"/>
      <c r="EJ240" s="3"/>
      <c r="EK240" s="3"/>
      <c r="EL240" s="3"/>
      <c r="EM240" s="3"/>
      <c r="EN240" s="3"/>
      <c r="EO240" s="3"/>
      <c r="EP240" s="3"/>
      <c r="EQ240" s="3"/>
      <c r="ER240" s="3"/>
      <c r="ES240" s="3"/>
      <c r="ET240" s="3"/>
      <c r="EU240" s="3"/>
      <c r="EV240" s="3"/>
      <c r="EW240" s="3"/>
      <c r="EX240" s="3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</row>
    <row r="241" spans="1:176" x14ac:dyDescent="0.15">
      <c r="A241" s="74">
        <f t="shared" si="79"/>
        <v>43722</v>
      </c>
      <c r="B241" s="75">
        <f t="shared" ca="1" si="88"/>
        <v>99985.981375000003</v>
      </c>
      <c r="C241" s="78">
        <f t="shared" si="80"/>
        <v>97700</v>
      </c>
      <c r="D241" s="77">
        <f ca="1">IF(A241&lt;$B$1,VLOOKUP(A241,[1]DI!$A$4:$B$15000,2),0)</f>
        <v>0</v>
      </c>
      <c r="E241" s="78">
        <f t="shared" ca="1" si="89"/>
        <v>1</v>
      </c>
      <c r="F241" s="78">
        <f ca="1">(TRUNC(PRODUCT($E$12:$E240),16))</f>
        <v>1.0395513369224401</v>
      </c>
      <c r="G241" s="78">
        <f t="shared" ca="1" si="90"/>
        <v>1.0244179835373599</v>
      </c>
      <c r="H241" s="78">
        <f t="shared" ca="1" si="91"/>
        <v>1.0147726399999999</v>
      </c>
      <c r="I241" s="77">
        <f t="shared" si="81"/>
        <v>3.5000000000000003E-2</v>
      </c>
      <c r="J241" s="79">
        <f t="shared" si="82"/>
        <v>43635</v>
      </c>
      <c r="K241" s="80">
        <f t="shared" si="83"/>
        <v>61</v>
      </c>
      <c r="L241" s="81">
        <f t="shared" si="84"/>
        <v>62</v>
      </c>
      <c r="M241" s="82">
        <f t="shared" si="75"/>
        <v>1.0084997630000001</v>
      </c>
      <c r="N241" s="82">
        <f t="shared" ca="1" si="76"/>
        <v>1.023397967</v>
      </c>
      <c r="O241" s="81">
        <f t="shared" si="92"/>
        <v>0</v>
      </c>
      <c r="P241" s="78">
        <f t="shared" ca="1" si="77"/>
        <v>2285.9813749999998</v>
      </c>
      <c r="Q241" s="76">
        <f t="shared" si="85"/>
        <v>0</v>
      </c>
      <c r="R241" s="83" t="str">
        <f t="shared" si="86"/>
        <v>A+J=</v>
      </c>
      <c r="S241" s="79">
        <f t="shared" si="87"/>
        <v>43727</v>
      </c>
      <c r="T241" s="84" t="str">
        <f t="shared" si="78"/>
        <v>-</v>
      </c>
      <c r="U241" s="8"/>
      <c r="V241" s="65"/>
      <c r="W241" s="66"/>
      <c r="X241" s="8"/>
      <c r="Y241" s="1"/>
      <c r="Z241" s="8"/>
      <c r="AA241" s="8"/>
      <c r="AB241" s="8"/>
      <c r="AC241" s="8"/>
      <c r="AD241" s="8"/>
      <c r="AE241" s="9"/>
      <c r="AF241" s="8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  <c r="BO241" s="3"/>
      <c r="BP241" s="3"/>
      <c r="BQ241" s="3"/>
      <c r="BR241" s="3"/>
      <c r="BS241" s="3"/>
      <c r="BT241" s="3"/>
      <c r="BU241" s="3"/>
      <c r="BV241" s="3"/>
      <c r="BW241" s="3"/>
      <c r="BX241" s="3"/>
      <c r="BY241" s="3"/>
      <c r="BZ241" s="3"/>
      <c r="CA241" s="3"/>
      <c r="CB241" s="3"/>
      <c r="CC241" s="3"/>
      <c r="CD241" s="3"/>
      <c r="CE241" s="3"/>
      <c r="CF241" s="3"/>
      <c r="CG241" s="3"/>
      <c r="CH241" s="3"/>
      <c r="CI241" s="3"/>
      <c r="CJ241" s="3"/>
      <c r="CK241" s="3"/>
      <c r="CL241" s="3"/>
      <c r="CM241" s="3"/>
      <c r="CN241" s="3"/>
      <c r="CO241" s="3"/>
      <c r="CP241" s="3"/>
      <c r="CQ241" s="3"/>
      <c r="CR241" s="3"/>
      <c r="CS241" s="3"/>
      <c r="CT241" s="3"/>
      <c r="CU241" s="3"/>
      <c r="CV241" s="3"/>
      <c r="CW241" s="3"/>
      <c r="CX241" s="3"/>
      <c r="CY241" s="3"/>
      <c r="CZ241" s="3"/>
      <c r="DA241" s="3"/>
      <c r="DB241" s="3"/>
      <c r="DC241" s="3"/>
      <c r="DD241" s="3"/>
      <c r="DE241" s="3"/>
      <c r="DF241" s="3"/>
      <c r="DG241" s="3"/>
      <c r="DH241" s="3"/>
      <c r="DI241" s="3"/>
      <c r="DJ241" s="3"/>
      <c r="DK241" s="3"/>
      <c r="DL241" s="3"/>
      <c r="DM241" s="3"/>
      <c r="DN241" s="3"/>
      <c r="DO241" s="3"/>
      <c r="DP241" s="3"/>
      <c r="DQ241" s="3"/>
      <c r="DR241" s="3"/>
      <c r="DS241" s="3"/>
      <c r="DT241" s="3"/>
      <c r="DU241" s="3"/>
      <c r="DV241" s="3"/>
      <c r="DW241" s="3"/>
      <c r="DX241" s="3"/>
      <c r="DY241" s="3"/>
      <c r="DZ241" s="3"/>
      <c r="EA241" s="3"/>
      <c r="EB241" s="3"/>
      <c r="EC241" s="3"/>
      <c r="ED241" s="3"/>
      <c r="EE241" s="3"/>
      <c r="EF241" s="3"/>
      <c r="EG241" s="3"/>
      <c r="EH241" s="3"/>
      <c r="EI241" s="3"/>
      <c r="EJ241" s="3"/>
      <c r="EK241" s="3"/>
      <c r="EL241" s="3"/>
      <c r="EM241" s="3"/>
      <c r="EN241" s="3"/>
      <c r="EO241" s="3"/>
      <c r="EP241" s="3"/>
      <c r="EQ241" s="3"/>
      <c r="ER241" s="3"/>
      <c r="ES241" s="3"/>
      <c r="ET241" s="3"/>
      <c r="EU241" s="3"/>
      <c r="EV241" s="3"/>
      <c r="EW241" s="3"/>
      <c r="EX241" s="3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</row>
    <row r="242" spans="1:176" x14ac:dyDescent="0.15">
      <c r="A242" s="74">
        <f t="shared" si="79"/>
        <v>43723</v>
      </c>
      <c r="B242" s="75">
        <f t="shared" ca="1" si="88"/>
        <v>99985.981375000003</v>
      </c>
      <c r="C242" s="78">
        <f t="shared" si="80"/>
        <v>97700</v>
      </c>
      <c r="D242" s="77">
        <f ca="1">IF(A242&lt;$B$1,VLOOKUP(A242,[1]DI!$A$4:$B$15000,2),0)</f>
        <v>0</v>
      </c>
      <c r="E242" s="78">
        <f t="shared" ca="1" si="89"/>
        <v>1</v>
      </c>
      <c r="F242" s="78">
        <f ca="1">(TRUNC(PRODUCT($E$12:$E241),16))</f>
        <v>1.0395513369224401</v>
      </c>
      <c r="G242" s="78">
        <f t="shared" ca="1" si="90"/>
        <v>1.0244179835373599</v>
      </c>
      <c r="H242" s="78">
        <f t="shared" ca="1" si="91"/>
        <v>1.0147726399999999</v>
      </c>
      <c r="I242" s="77">
        <f t="shared" si="81"/>
        <v>3.5000000000000003E-2</v>
      </c>
      <c r="J242" s="79">
        <f t="shared" si="82"/>
        <v>43635</v>
      </c>
      <c r="K242" s="80">
        <f t="shared" si="83"/>
        <v>61</v>
      </c>
      <c r="L242" s="81">
        <f t="shared" si="84"/>
        <v>62</v>
      </c>
      <c r="M242" s="82">
        <f t="shared" si="75"/>
        <v>1.0084997630000001</v>
      </c>
      <c r="N242" s="82">
        <f t="shared" ca="1" si="76"/>
        <v>1.023397967</v>
      </c>
      <c r="O242" s="81">
        <f t="shared" si="92"/>
        <v>0</v>
      </c>
      <c r="P242" s="78">
        <f t="shared" ca="1" si="77"/>
        <v>2285.9813749999998</v>
      </c>
      <c r="Q242" s="76">
        <f t="shared" si="85"/>
        <v>0</v>
      </c>
      <c r="R242" s="83" t="str">
        <f t="shared" si="86"/>
        <v>A+J=</v>
      </c>
      <c r="S242" s="79">
        <f t="shared" si="87"/>
        <v>43727</v>
      </c>
      <c r="T242" s="84" t="str">
        <f t="shared" si="78"/>
        <v>-</v>
      </c>
      <c r="U242" s="8"/>
      <c r="V242" s="65"/>
      <c r="W242" s="66"/>
      <c r="X242" s="8"/>
      <c r="Y242" s="1"/>
      <c r="Z242" s="8"/>
      <c r="AA242" s="8"/>
      <c r="AB242" s="8"/>
      <c r="AC242" s="8"/>
      <c r="AD242" s="8"/>
      <c r="AE242" s="9"/>
      <c r="AF242" s="8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  <c r="BO242" s="3"/>
      <c r="BP242" s="3"/>
      <c r="BQ242" s="3"/>
      <c r="BR242" s="3"/>
      <c r="BS242" s="3"/>
      <c r="BT242" s="3"/>
      <c r="BU242" s="3"/>
      <c r="BV242" s="3"/>
      <c r="BW242" s="3"/>
      <c r="BX242" s="3"/>
      <c r="BY242" s="3"/>
      <c r="BZ242" s="3"/>
      <c r="CA242" s="3"/>
      <c r="CB242" s="3"/>
      <c r="CC242" s="3"/>
      <c r="CD242" s="3"/>
      <c r="CE242" s="3"/>
      <c r="CF242" s="3"/>
      <c r="CG242" s="3"/>
      <c r="CH242" s="3"/>
      <c r="CI242" s="3"/>
      <c r="CJ242" s="3"/>
      <c r="CK242" s="3"/>
      <c r="CL242" s="3"/>
      <c r="CM242" s="3"/>
      <c r="CN242" s="3"/>
      <c r="CO242" s="3"/>
      <c r="CP242" s="3"/>
      <c r="CQ242" s="3"/>
      <c r="CR242" s="3"/>
      <c r="CS242" s="3"/>
      <c r="CT242" s="3"/>
      <c r="CU242" s="3"/>
      <c r="CV242" s="3"/>
      <c r="CW242" s="3"/>
      <c r="CX242" s="3"/>
      <c r="CY242" s="3"/>
      <c r="CZ242" s="3"/>
      <c r="DA242" s="3"/>
      <c r="DB242" s="3"/>
      <c r="DC242" s="3"/>
      <c r="DD242" s="3"/>
      <c r="DE242" s="3"/>
      <c r="DF242" s="3"/>
      <c r="DG242" s="3"/>
      <c r="DH242" s="3"/>
      <c r="DI242" s="3"/>
      <c r="DJ242" s="3"/>
      <c r="DK242" s="3"/>
      <c r="DL242" s="3"/>
      <c r="DM242" s="3"/>
      <c r="DN242" s="3"/>
      <c r="DO242" s="3"/>
      <c r="DP242" s="3"/>
      <c r="DQ242" s="3"/>
      <c r="DR242" s="3"/>
      <c r="DS242" s="3"/>
      <c r="DT242" s="3"/>
      <c r="DU242" s="3"/>
      <c r="DV242" s="3"/>
      <c r="DW242" s="3"/>
      <c r="DX242" s="3"/>
      <c r="DY242" s="3"/>
      <c r="DZ242" s="3"/>
      <c r="EA242" s="3"/>
      <c r="EB242" s="3"/>
      <c r="EC242" s="3"/>
      <c r="ED242" s="3"/>
      <c r="EE242" s="3"/>
      <c r="EF242" s="3"/>
      <c r="EG242" s="3"/>
      <c r="EH242" s="3"/>
      <c r="EI242" s="3"/>
      <c r="EJ242" s="3"/>
      <c r="EK242" s="3"/>
      <c r="EL242" s="3"/>
      <c r="EM242" s="3"/>
      <c r="EN242" s="3"/>
      <c r="EO242" s="3"/>
      <c r="EP242" s="3"/>
      <c r="EQ242" s="3"/>
      <c r="ER242" s="3"/>
      <c r="ES242" s="3"/>
      <c r="ET242" s="3"/>
      <c r="EU242" s="3"/>
      <c r="EV242" s="3"/>
      <c r="EW242" s="3"/>
      <c r="EX242" s="3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</row>
    <row r="243" spans="1:176" x14ac:dyDescent="0.15">
      <c r="A243" s="74">
        <f t="shared" si="79"/>
        <v>43724</v>
      </c>
      <c r="B243" s="75">
        <f t="shared" ca="1" si="88"/>
        <v>99985.981375000003</v>
      </c>
      <c r="C243" s="78">
        <f t="shared" si="80"/>
        <v>97700</v>
      </c>
      <c r="D243" s="77">
        <f ca="1">IF(A243&lt;$B$1,VLOOKUP(A243,[1]DI!$A$4:$B$15000,2),0)</f>
        <v>5.8999999999999997E-2</v>
      </c>
      <c r="E243" s="78">
        <f t="shared" ca="1" si="89"/>
        <v>1.00022751</v>
      </c>
      <c r="F243" s="78">
        <f ca="1">(TRUNC(PRODUCT($E$12:$E242),16))</f>
        <v>1.0395513369224401</v>
      </c>
      <c r="G243" s="78">
        <f t="shared" ca="1" si="90"/>
        <v>1.0244179835373599</v>
      </c>
      <c r="H243" s="78">
        <f t="shared" ca="1" si="91"/>
        <v>1.0147726399999999</v>
      </c>
      <c r="I243" s="77">
        <f t="shared" si="81"/>
        <v>3.5000000000000003E-2</v>
      </c>
      <c r="J243" s="79">
        <f t="shared" si="82"/>
        <v>43635</v>
      </c>
      <c r="K243" s="80">
        <f t="shared" si="83"/>
        <v>62</v>
      </c>
      <c r="L243" s="81">
        <f t="shared" si="84"/>
        <v>62</v>
      </c>
      <c r="M243" s="82">
        <f t="shared" si="75"/>
        <v>1.0084997630000001</v>
      </c>
      <c r="N243" s="82">
        <f t="shared" ca="1" si="76"/>
        <v>1.023397967</v>
      </c>
      <c r="O243" s="81">
        <f t="shared" si="92"/>
        <v>0</v>
      </c>
      <c r="P243" s="78">
        <f t="shared" ca="1" si="77"/>
        <v>2285.9813749999998</v>
      </c>
      <c r="Q243" s="76">
        <f t="shared" si="85"/>
        <v>0</v>
      </c>
      <c r="R243" s="83" t="str">
        <f t="shared" si="86"/>
        <v>A+J=</v>
      </c>
      <c r="S243" s="79">
        <f t="shared" si="87"/>
        <v>43727</v>
      </c>
      <c r="T243" s="84" t="str">
        <f t="shared" si="78"/>
        <v>-</v>
      </c>
      <c r="U243" s="8"/>
      <c r="V243" s="65"/>
      <c r="W243" s="66"/>
      <c r="X243" s="8"/>
      <c r="Y243" s="1"/>
      <c r="Z243" s="8"/>
      <c r="AA243" s="8"/>
      <c r="AB243" s="8"/>
      <c r="AC243" s="8"/>
      <c r="AD243" s="8"/>
      <c r="AE243" s="9"/>
      <c r="AF243" s="8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  <c r="BO243" s="3"/>
      <c r="BP243" s="3"/>
      <c r="BQ243" s="3"/>
      <c r="BR243" s="3"/>
      <c r="BS243" s="3"/>
      <c r="BT243" s="3"/>
      <c r="BU243" s="3"/>
      <c r="BV243" s="3"/>
      <c r="BW243" s="3"/>
      <c r="BX243" s="3"/>
      <c r="BY243" s="3"/>
      <c r="BZ243" s="3"/>
      <c r="CA243" s="3"/>
      <c r="CB243" s="3"/>
      <c r="CC243" s="3"/>
      <c r="CD243" s="3"/>
      <c r="CE243" s="3"/>
      <c r="CF243" s="3"/>
      <c r="CG243" s="3"/>
      <c r="CH243" s="3"/>
      <c r="CI243" s="3"/>
      <c r="CJ243" s="3"/>
      <c r="CK243" s="3"/>
      <c r="CL243" s="3"/>
      <c r="CM243" s="3"/>
      <c r="CN243" s="3"/>
      <c r="CO243" s="3"/>
      <c r="CP243" s="3"/>
      <c r="CQ243" s="3"/>
      <c r="CR243" s="3"/>
      <c r="CS243" s="3"/>
      <c r="CT243" s="3"/>
      <c r="CU243" s="3"/>
      <c r="CV243" s="3"/>
      <c r="CW243" s="3"/>
      <c r="CX243" s="3"/>
      <c r="CY243" s="3"/>
      <c r="CZ243" s="3"/>
      <c r="DA243" s="3"/>
      <c r="DB243" s="3"/>
      <c r="DC243" s="3"/>
      <c r="DD243" s="3"/>
      <c r="DE243" s="3"/>
      <c r="DF243" s="3"/>
      <c r="DG243" s="3"/>
      <c r="DH243" s="3"/>
      <c r="DI243" s="3"/>
      <c r="DJ243" s="3"/>
      <c r="DK243" s="3"/>
      <c r="DL243" s="3"/>
      <c r="DM243" s="3"/>
      <c r="DN243" s="3"/>
      <c r="DO243" s="3"/>
      <c r="DP243" s="3"/>
      <c r="DQ243" s="3"/>
      <c r="DR243" s="3"/>
      <c r="DS243" s="3"/>
      <c r="DT243" s="3"/>
      <c r="DU243" s="3"/>
      <c r="DV243" s="3"/>
      <c r="DW243" s="3"/>
      <c r="DX243" s="3"/>
      <c r="DY243" s="3"/>
      <c r="DZ243" s="3"/>
      <c r="EA243" s="3"/>
      <c r="EB243" s="3"/>
      <c r="EC243" s="3"/>
      <c r="ED243" s="3"/>
      <c r="EE243" s="3"/>
      <c r="EF243" s="3"/>
      <c r="EG243" s="3"/>
      <c r="EH243" s="3"/>
      <c r="EI243" s="3"/>
      <c r="EJ243" s="3"/>
      <c r="EK243" s="3"/>
      <c r="EL243" s="3"/>
      <c r="EM243" s="3"/>
      <c r="EN243" s="3"/>
      <c r="EO243" s="3"/>
      <c r="EP243" s="3"/>
      <c r="EQ243" s="3"/>
      <c r="ER243" s="3"/>
      <c r="ES243" s="3"/>
      <c r="ET243" s="3"/>
      <c r="EU243" s="3"/>
      <c r="EV243" s="3"/>
      <c r="EW243" s="3"/>
      <c r="EX243" s="3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</row>
    <row r="244" spans="1:176" x14ac:dyDescent="0.15">
      <c r="A244" s="74">
        <f t="shared" si="79"/>
        <v>43725</v>
      </c>
      <c r="B244" s="75">
        <f t="shared" ca="1" si="88"/>
        <v>100022.382539</v>
      </c>
      <c r="C244" s="78">
        <f t="shared" si="80"/>
        <v>97700</v>
      </c>
      <c r="D244" s="77">
        <f ca="1">IF(A244&lt;$B$1,VLOOKUP(A244,[1]DI!$A$4:$B$15000,2),0)</f>
        <v>5.8999999999999997E-2</v>
      </c>
      <c r="E244" s="78">
        <f t="shared" ca="1" si="89"/>
        <v>1.00022751</v>
      </c>
      <c r="F244" s="78">
        <f ca="1">(TRUNC(PRODUCT($E$12:$E243),16))</f>
        <v>1.0397878452471001</v>
      </c>
      <c r="G244" s="78">
        <f t="shared" ca="1" si="90"/>
        <v>1.0244179835373599</v>
      </c>
      <c r="H244" s="78">
        <f t="shared" ca="1" si="91"/>
        <v>1.0150035100000001</v>
      </c>
      <c r="I244" s="77">
        <f t="shared" si="81"/>
        <v>3.5000000000000003E-2</v>
      </c>
      <c r="J244" s="79">
        <f t="shared" si="82"/>
        <v>43635</v>
      </c>
      <c r="K244" s="80">
        <f t="shared" si="83"/>
        <v>63</v>
      </c>
      <c r="L244" s="81">
        <f t="shared" si="84"/>
        <v>63</v>
      </c>
      <c r="M244" s="82">
        <f t="shared" si="75"/>
        <v>1.008637446</v>
      </c>
      <c r="N244" s="82">
        <f t="shared" ca="1" si="76"/>
        <v>1.0237705479999999</v>
      </c>
      <c r="O244" s="81">
        <f t="shared" si="92"/>
        <v>0</v>
      </c>
      <c r="P244" s="78">
        <f t="shared" ca="1" si="77"/>
        <v>2322.3825390000002</v>
      </c>
      <c r="Q244" s="76">
        <f t="shared" si="85"/>
        <v>0</v>
      </c>
      <c r="R244" s="83" t="str">
        <f t="shared" si="86"/>
        <v>A+J=</v>
      </c>
      <c r="S244" s="79">
        <f t="shared" si="87"/>
        <v>43727</v>
      </c>
      <c r="T244" s="84" t="str">
        <f t="shared" si="78"/>
        <v>-</v>
      </c>
      <c r="U244" s="8"/>
      <c r="V244" s="65"/>
      <c r="W244" s="66"/>
      <c r="X244" s="8"/>
      <c r="Y244" s="1"/>
      <c r="Z244" s="8"/>
      <c r="AA244" s="8"/>
      <c r="AB244" s="8"/>
      <c r="AC244" s="8"/>
      <c r="AD244" s="8"/>
      <c r="AE244" s="9"/>
      <c r="AF244" s="8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  <c r="BO244" s="3"/>
      <c r="BP244" s="3"/>
      <c r="BQ244" s="3"/>
      <c r="BR244" s="3"/>
      <c r="BS244" s="3"/>
      <c r="BT244" s="3"/>
      <c r="BU244" s="3"/>
      <c r="BV244" s="3"/>
      <c r="BW244" s="3"/>
      <c r="BX244" s="3"/>
      <c r="BY244" s="3"/>
      <c r="BZ244" s="3"/>
      <c r="CA244" s="3"/>
      <c r="CB244" s="3"/>
      <c r="CC244" s="3"/>
      <c r="CD244" s="3"/>
      <c r="CE244" s="3"/>
      <c r="CF244" s="3"/>
      <c r="CG244" s="3"/>
      <c r="CH244" s="3"/>
      <c r="CI244" s="3"/>
      <c r="CJ244" s="3"/>
      <c r="CK244" s="3"/>
      <c r="CL244" s="3"/>
      <c r="CM244" s="3"/>
      <c r="CN244" s="3"/>
      <c r="CO244" s="3"/>
      <c r="CP244" s="3"/>
      <c r="CQ244" s="3"/>
      <c r="CR244" s="3"/>
      <c r="CS244" s="3"/>
      <c r="CT244" s="3"/>
      <c r="CU244" s="3"/>
      <c r="CV244" s="3"/>
      <c r="CW244" s="3"/>
      <c r="CX244" s="3"/>
      <c r="CY244" s="3"/>
      <c r="CZ244" s="3"/>
      <c r="DA244" s="3"/>
      <c r="DB244" s="3"/>
      <c r="DC244" s="3"/>
      <c r="DD244" s="3"/>
      <c r="DE244" s="3"/>
      <c r="DF244" s="3"/>
      <c r="DG244" s="3"/>
      <c r="DH244" s="3"/>
      <c r="DI244" s="3"/>
      <c r="DJ244" s="3"/>
      <c r="DK244" s="3"/>
      <c r="DL244" s="3"/>
      <c r="DM244" s="3"/>
      <c r="DN244" s="3"/>
      <c r="DO244" s="3"/>
      <c r="DP244" s="3"/>
      <c r="DQ244" s="3"/>
      <c r="DR244" s="3"/>
      <c r="DS244" s="3"/>
      <c r="DT244" s="3"/>
      <c r="DU244" s="3"/>
      <c r="DV244" s="3"/>
      <c r="DW244" s="3"/>
      <c r="DX244" s="3"/>
      <c r="DY244" s="3"/>
      <c r="DZ244" s="3"/>
      <c r="EA244" s="3"/>
      <c r="EB244" s="3"/>
      <c r="EC244" s="3"/>
      <c r="ED244" s="3"/>
      <c r="EE244" s="3"/>
      <c r="EF244" s="3"/>
      <c r="EG244" s="3"/>
      <c r="EH244" s="3"/>
      <c r="EI244" s="3"/>
      <c r="EJ244" s="3"/>
      <c r="EK244" s="3"/>
      <c r="EL244" s="3"/>
      <c r="EM244" s="3"/>
      <c r="EN244" s="3"/>
      <c r="EO244" s="3"/>
      <c r="EP244" s="3"/>
      <c r="EQ244" s="3"/>
      <c r="ER244" s="3"/>
      <c r="ES244" s="3"/>
      <c r="ET244" s="3"/>
      <c r="EU244" s="3"/>
      <c r="EV244" s="3"/>
      <c r="EW244" s="3"/>
      <c r="EX244" s="3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</row>
    <row r="245" spans="1:176" x14ac:dyDescent="0.15">
      <c r="A245" s="74">
        <f t="shared" si="79"/>
        <v>43726</v>
      </c>
      <c r="B245" s="75">
        <f t="shared" ca="1" si="88"/>
        <v>100058.796697</v>
      </c>
      <c r="C245" s="78">
        <f t="shared" si="80"/>
        <v>97700</v>
      </c>
      <c r="D245" s="77">
        <f ca="1">IF(A245&lt;$B$1,VLOOKUP(A245,[1]DI!$A$4:$B$15000,2),0)</f>
        <v>5.8999999999999997E-2</v>
      </c>
      <c r="E245" s="78">
        <f t="shared" ca="1" si="89"/>
        <v>1.00022751</v>
      </c>
      <c r="F245" s="78">
        <f ca="1">(TRUNC(PRODUCT($E$12:$E244),16))</f>
        <v>1.04002440737977</v>
      </c>
      <c r="G245" s="78">
        <f t="shared" ca="1" si="90"/>
        <v>1.0244179835373599</v>
      </c>
      <c r="H245" s="78">
        <f t="shared" ca="1" si="91"/>
        <v>1.01523443</v>
      </c>
      <c r="I245" s="77">
        <f t="shared" si="81"/>
        <v>3.5000000000000003E-2</v>
      </c>
      <c r="J245" s="79">
        <f t="shared" si="82"/>
        <v>43635</v>
      </c>
      <c r="K245" s="80">
        <f t="shared" si="83"/>
        <v>64</v>
      </c>
      <c r="L245" s="81">
        <f t="shared" si="84"/>
        <v>64</v>
      </c>
      <c r="M245" s="82">
        <f t="shared" si="75"/>
        <v>1.008775148</v>
      </c>
      <c r="N245" s="82">
        <f t="shared" ca="1" si="76"/>
        <v>1.0241432619999999</v>
      </c>
      <c r="O245" s="81">
        <f t="shared" si="92"/>
        <v>0</v>
      </c>
      <c r="P245" s="78">
        <f t="shared" ca="1" si="77"/>
        <v>2358.7966970000002</v>
      </c>
      <c r="Q245" s="76">
        <f t="shared" si="85"/>
        <v>0</v>
      </c>
      <c r="R245" s="83" t="str">
        <f t="shared" si="86"/>
        <v>A+J=</v>
      </c>
      <c r="S245" s="79">
        <f t="shared" si="87"/>
        <v>43727</v>
      </c>
      <c r="T245" s="84" t="str">
        <f t="shared" si="78"/>
        <v>-</v>
      </c>
      <c r="U245" s="8"/>
      <c r="V245" s="65"/>
      <c r="W245" s="66"/>
      <c r="X245" s="8"/>
      <c r="Y245" s="1"/>
      <c r="Z245" s="8"/>
      <c r="AA245" s="8"/>
      <c r="AB245" s="8"/>
      <c r="AC245" s="8"/>
      <c r="AD245" s="8"/>
      <c r="AE245" s="9"/>
      <c r="AF245" s="8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  <c r="BO245" s="3"/>
      <c r="BP245" s="3"/>
      <c r="BQ245" s="3"/>
      <c r="BR245" s="3"/>
      <c r="BS245" s="3"/>
      <c r="BT245" s="3"/>
      <c r="BU245" s="3"/>
      <c r="BV245" s="3"/>
      <c r="BW245" s="3"/>
      <c r="BX245" s="3"/>
      <c r="BY245" s="3"/>
      <c r="BZ245" s="3"/>
      <c r="CA245" s="3"/>
      <c r="CB245" s="3"/>
      <c r="CC245" s="3"/>
      <c r="CD245" s="3"/>
      <c r="CE245" s="3"/>
      <c r="CF245" s="3"/>
      <c r="CG245" s="3"/>
      <c r="CH245" s="3"/>
      <c r="CI245" s="3"/>
      <c r="CJ245" s="3"/>
      <c r="CK245" s="3"/>
      <c r="CL245" s="3"/>
      <c r="CM245" s="3"/>
      <c r="CN245" s="3"/>
      <c r="CO245" s="3"/>
      <c r="CP245" s="3"/>
      <c r="CQ245" s="3"/>
      <c r="CR245" s="3"/>
      <c r="CS245" s="3"/>
      <c r="CT245" s="3"/>
      <c r="CU245" s="3"/>
      <c r="CV245" s="3"/>
      <c r="CW245" s="3"/>
      <c r="CX245" s="3"/>
      <c r="CY245" s="3"/>
      <c r="CZ245" s="3"/>
      <c r="DA245" s="3"/>
      <c r="DB245" s="3"/>
      <c r="DC245" s="3"/>
      <c r="DD245" s="3"/>
      <c r="DE245" s="3"/>
      <c r="DF245" s="3"/>
      <c r="DG245" s="3"/>
      <c r="DH245" s="3"/>
      <c r="DI245" s="3"/>
      <c r="DJ245" s="3"/>
      <c r="DK245" s="3"/>
      <c r="DL245" s="3"/>
      <c r="DM245" s="3"/>
      <c r="DN245" s="3"/>
      <c r="DO245" s="3"/>
      <c r="DP245" s="3"/>
      <c r="DQ245" s="3"/>
      <c r="DR245" s="3"/>
      <c r="DS245" s="3"/>
      <c r="DT245" s="3"/>
      <c r="DU245" s="3"/>
      <c r="DV245" s="3"/>
      <c r="DW245" s="3"/>
      <c r="DX245" s="3"/>
      <c r="DY245" s="3"/>
      <c r="DZ245" s="3"/>
      <c r="EA245" s="3"/>
      <c r="EB245" s="3"/>
      <c r="EC245" s="3"/>
      <c r="ED245" s="3"/>
      <c r="EE245" s="3"/>
      <c r="EF245" s="3"/>
      <c r="EG245" s="3"/>
      <c r="EH245" s="3"/>
      <c r="EI245" s="3"/>
      <c r="EJ245" s="3"/>
      <c r="EK245" s="3"/>
      <c r="EL245" s="3"/>
      <c r="EM245" s="3"/>
      <c r="EN245" s="3"/>
      <c r="EO245" s="3"/>
      <c r="EP245" s="3"/>
      <c r="EQ245" s="3"/>
      <c r="ER245" s="3"/>
      <c r="ES245" s="3"/>
      <c r="ET245" s="3"/>
      <c r="EU245" s="3"/>
      <c r="EV245" s="3"/>
      <c r="EW245" s="3"/>
      <c r="EX245" s="3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</row>
    <row r="246" spans="1:176" x14ac:dyDescent="0.15">
      <c r="A246" s="100">
        <f t="shared" si="79"/>
        <v>43727</v>
      </c>
      <c r="B246" s="101">
        <f t="shared" ca="1" si="88"/>
        <v>100095.224923</v>
      </c>
      <c r="C246" s="102">
        <f t="shared" si="80"/>
        <v>97700</v>
      </c>
      <c r="D246" s="77">
        <f ca="1">IF(A246&lt;$B$1,VLOOKUP(A246,[1]DI!$A$4:$B$15000,2),0)</f>
        <v>5.3999999999999999E-2</v>
      </c>
      <c r="E246" s="102">
        <f t="shared" ca="1" si="89"/>
        <v>1.0002087200000001</v>
      </c>
      <c r="F246" s="102">
        <f ca="1">(TRUNC(PRODUCT($E$12:$E245),16))</f>
        <v>1.0402610233327001</v>
      </c>
      <c r="G246" s="102">
        <f t="shared" ca="1" si="90"/>
        <v>1.0244179835373599</v>
      </c>
      <c r="H246" s="102">
        <f t="shared" ca="1" si="91"/>
        <v>1.01546541</v>
      </c>
      <c r="I246" s="103">
        <f t="shared" si="81"/>
        <v>3.5000000000000003E-2</v>
      </c>
      <c r="J246" s="104">
        <f t="shared" si="82"/>
        <v>43635</v>
      </c>
      <c r="K246" s="105">
        <f t="shared" si="83"/>
        <v>65</v>
      </c>
      <c r="L246" s="106">
        <f t="shared" si="84"/>
        <v>65</v>
      </c>
      <c r="M246" s="107">
        <f t="shared" si="75"/>
        <v>1.008912869</v>
      </c>
      <c r="N246" s="107">
        <f t="shared" ca="1" si="76"/>
        <v>1.0245161199999999</v>
      </c>
      <c r="O246" s="106">
        <f t="shared" si="92"/>
        <v>3</v>
      </c>
      <c r="P246" s="102">
        <f t="shared" ca="1" si="77"/>
        <v>2395.2249230000002</v>
      </c>
      <c r="Q246" s="108">
        <f t="shared" si="85"/>
        <v>1600</v>
      </c>
      <c r="R246" s="109" t="str">
        <f t="shared" si="86"/>
        <v>A+J=</v>
      </c>
      <c r="S246" s="104">
        <f t="shared" si="87"/>
        <v>43727</v>
      </c>
      <c r="T246" s="110">
        <f t="shared" ca="1" si="78"/>
        <v>3995224.9230000004</v>
      </c>
      <c r="U246" s="8"/>
      <c r="V246" s="65"/>
      <c r="W246" s="66"/>
      <c r="X246" s="8"/>
      <c r="Y246" s="1"/>
      <c r="Z246" s="8"/>
      <c r="AA246" s="8"/>
      <c r="AB246" s="8"/>
      <c r="AC246" s="8"/>
      <c r="AD246" s="8"/>
      <c r="AE246" s="9"/>
      <c r="AF246" s="8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  <c r="BO246" s="3"/>
      <c r="BP246" s="3"/>
      <c r="BQ246" s="3"/>
      <c r="BR246" s="3"/>
      <c r="BS246" s="3"/>
      <c r="BT246" s="3"/>
      <c r="BU246" s="3"/>
      <c r="BV246" s="3"/>
      <c r="BW246" s="3"/>
      <c r="BX246" s="3"/>
      <c r="BY246" s="3"/>
      <c r="BZ246" s="3"/>
      <c r="CA246" s="3"/>
      <c r="CB246" s="3"/>
      <c r="CC246" s="3"/>
      <c r="CD246" s="3"/>
      <c r="CE246" s="3"/>
      <c r="CF246" s="3"/>
      <c r="CG246" s="3"/>
      <c r="CH246" s="3"/>
      <c r="CI246" s="3"/>
      <c r="CJ246" s="3"/>
      <c r="CK246" s="3"/>
      <c r="CL246" s="3"/>
      <c r="CM246" s="3"/>
      <c r="CN246" s="3"/>
      <c r="CO246" s="3"/>
      <c r="CP246" s="3"/>
      <c r="CQ246" s="3"/>
      <c r="CR246" s="3"/>
      <c r="CS246" s="3"/>
      <c r="CT246" s="3"/>
      <c r="CU246" s="3"/>
      <c r="CV246" s="3"/>
      <c r="CW246" s="3"/>
      <c r="CX246" s="3"/>
      <c r="CY246" s="3"/>
      <c r="CZ246" s="3"/>
      <c r="DA246" s="3"/>
      <c r="DB246" s="3"/>
      <c r="DC246" s="3"/>
      <c r="DD246" s="3"/>
      <c r="DE246" s="3"/>
      <c r="DF246" s="3"/>
      <c r="DG246" s="3"/>
      <c r="DH246" s="3"/>
      <c r="DI246" s="3"/>
      <c r="DJ246" s="3"/>
      <c r="DK246" s="3"/>
      <c r="DL246" s="3"/>
      <c r="DM246" s="3"/>
      <c r="DN246" s="3"/>
      <c r="DO246" s="3"/>
      <c r="DP246" s="3"/>
      <c r="DQ246" s="3"/>
      <c r="DR246" s="3"/>
      <c r="DS246" s="3"/>
      <c r="DT246" s="3"/>
      <c r="DU246" s="3"/>
      <c r="DV246" s="3"/>
      <c r="DW246" s="3"/>
      <c r="DX246" s="3"/>
      <c r="DY246" s="3"/>
      <c r="DZ246" s="3"/>
      <c r="EA246" s="3"/>
      <c r="EB246" s="3"/>
      <c r="EC246" s="3"/>
      <c r="ED246" s="3"/>
      <c r="EE246" s="3"/>
      <c r="EF246" s="3"/>
      <c r="EG246" s="3"/>
      <c r="EH246" s="3"/>
      <c r="EI246" s="3"/>
      <c r="EJ246" s="3"/>
      <c r="EK246" s="3"/>
      <c r="EL246" s="3"/>
      <c r="EM246" s="3"/>
      <c r="EN246" s="3"/>
      <c r="EO246" s="3"/>
      <c r="EP246" s="3"/>
      <c r="EQ246" s="3"/>
      <c r="ER246" s="3"/>
      <c r="ES246" s="3"/>
      <c r="ET246" s="3"/>
      <c r="EU246" s="3"/>
      <c r="EV246" s="3"/>
      <c r="EW246" s="3"/>
      <c r="EX246" s="3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</row>
    <row r="247" spans="1:176" x14ac:dyDescent="0.15">
      <c r="A247" s="74">
        <f t="shared" si="79"/>
        <v>43728</v>
      </c>
      <c r="B247" s="75">
        <f t="shared" ca="1" si="88"/>
        <v>96133.180542999995</v>
      </c>
      <c r="C247" s="78">
        <f t="shared" si="80"/>
        <v>96100</v>
      </c>
      <c r="D247" s="77">
        <f ca="1">IF(A247&lt;$B$1,VLOOKUP(A247,[1]DI!$A$4:$B$15000,2),0)</f>
        <v>5.3999999999999999E-2</v>
      </c>
      <c r="E247" s="78">
        <f t="shared" ca="1" si="89"/>
        <v>1.0002087200000001</v>
      </c>
      <c r="F247" s="78">
        <f ca="1">(TRUNC(PRODUCT($E$12:$E246),16))</f>
        <v>1.04047814661349</v>
      </c>
      <c r="G247" s="78">
        <f t="shared" ca="1" si="90"/>
        <v>1.0402610233327001</v>
      </c>
      <c r="H247" s="78">
        <f t="shared" ca="1" si="91"/>
        <v>1.0002087200000001</v>
      </c>
      <c r="I247" s="77">
        <f t="shared" si="81"/>
        <v>3.5000000000000003E-2</v>
      </c>
      <c r="J247" s="79">
        <f t="shared" si="82"/>
        <v>43727</v>
      </c>
      <c r="K247" s="80">
        <f t="shared" si="83"/>
        <v>1</v>
      </c>
      <c r="L247" s="81">
        <f t="shared" si="84"/>
        <v>1</v>
      </c>
      <c r="M247" s="82">
        <f t="shared" si="75"/>
        <v>1.0001365230000001</v>
      </c>
      <c r="N247" s="82">
        <f t="shared" ca="1" si="76"/>
        <v>1.000345271</v>
      </c>
      <c r="O247" s="81">
        <f t="shared" si="92"/>
        <v>0</v>
      </c>
      <c r="P247" s="78">
        <f t="shared" ca="1" si="77"/>
        <v>33.180543</v>
      </c>
      <c r="Q247" s="76">
        <f t="shared" si="85"/>
        <v>0</v>
      </c>
      <c r="R247" s="83" t="str">
        <f t="shared" si="86"/>
        <v>A+J=</v>
      </c>
      <c r="S247" s="79">
        <f t="shared" si="87"/>
        <v>43818</v>
      </c>
      <c r="T247" s="84" t="str">
        <f t="shared" si="78"/>
        <v>-</v>
      </c>
      <c r="U247" s="8"/>
      <c r="V247" s="65"/>
      <c r="W247" s="66"/>
      <c r="X247" s="8"/>
      <c r="Y247" s="1"/>
      <c r="Z247" s="8"/>
      <c r="AA247" s="8"/>
      <c r="AB247" s="8"/>
      <c r="AC247" s="8"/>
      <c r="AD247" s="8"/>
      <c r="AE247" s="9"/>
      <c r="AF247" s="8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</row>
    <row r="248" spans="1:176" x14ac:dyDescent="0.15">
      <c r="A248" s="74">
        <f t="shared" si="79"/>
        <v>43729</v>
      </c>
      <c r="B248" s="75">
        <f t="shared" ca="1" si="88"/>
        <v>96153.245165999993</v>
      </c>
      <c r="C248" s="78">
        <f t="shared" si="80"/>
        <v>96100</v>
      </c>
      <c r="D248" s="77">
        <f ca="1">IF(A248&lt;$B$1,VLOOKUP(A248,[1]DI!$A$4:$B$15000,2),0)</f>
        <v>0</v>
      </c>
      <c r="E248" s="78">
        <f t="shared" ca="1" si="89"/>
        <v>1</v>
      </c>
      <c r="F248" s="78">
        <f ca="1">(TRUNC(PRODUCT($E$12:$E247),16))</f>
        <v>1.04069531521225</v>
      </c>
      <c r="G248" s="78">
        <f t="shared" ca="1" si="90"/>
        <v>1.0402610233327001</v>
      </c>
      <c r="H248" s="78">
        <f t="shared" ca="1" si="91"/>
        <v>1.0004174800000001</v>
      </c>
      <c r="I248" s="77">
        <f t="shared" si="81"/>
        <v>3.5000000000000003E-2</v>
      </c>
      <c r="J248" s="79">
        <f t="shared" si="82"/>
        <v>43727</v>
      </c>
      <c r="K248" s="80">
        <f t="shared" si="83"/>
        <v>1</v>
      </c>
      <c r="L248" s="81">
        <f t="shared" si="84"/>
        <v>1</v>
      </c>
      <c r="M248" s="82">
        <f t="shared" si="75"/>
        <v>1.0001365230000001</v>
      </c>
      <c r="N248" s="82">
        <f t="shared" ca="1" si="76"/>
        <v>1.00055406</v>
      </c>
      <c r="O248" s="81">
        <f t="shared" si="92"/>
        <v>0</v>
      </c>
      <c r="P248" s="78">
        <f t="shared" ca="1" si="77"/>
        <v>53.245165999999998</v>
      </c>
      <c r="Q248" s="76">
        <f t="shared" si="85"/>
        <v>0</v>
      </c>
      <c r="R248" s="83" t="str">
        <f t="shared" si="86"/>
        <v>A+J=</v>
      </c>
      <c r="S248" s="79">
        <f t="shared" si="87"/>
        <v>43818</v>
      </c>
      <c r="T248" s="84" t="str">
        <f t="shared" si="78"/>
        <v>-</v>
      </c>
      <c r="U248" s="8"/>
      <c r="V248" s="65"/>
      <c r="W248" s="66"/>
      <c r="X248" s="8"/>
      <c r="Y248" s="1"/>
      <c r="Z248" s="8"/>
      <c r="AA248" s="8"/>
      <c r="AB248" s="8"/>
      <c r="AC248" s="8"/>
      <c r="AD248" s="8"/>
      <c r="AE248" s="9"/>
      <c r="AF248" s="8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  <c r="BO248" s="3"/>
      <c r="BP248" s="3"/>
      <c r="BQ248" s="3"/>
      <c r="BR248" s="3"/>
      <c r="BS248" s="3"/>
      <c r="BT248" s="3"/>
      <c r="BU248" s="3"/>
      <c r="BV248" s="3"/>
      <c r="BW248" s="3"/>
      <c r="BX248" s="3"/>
      <c r="BY248" s="3"/>
      <c r="BZ248" s="3"/>
      <c r="CA248" s="3"/>
      <c r="CB248" s="3"/>
      <c r="CC248" s="3"/>
      <c r="CD248" s="3"/>
      <c r="CE248" s="3"/>
      <c r="CF248" s="3"/>
      <c r="CG248" s="3"/>
      <c r="CH248" s="3"/>
      <c r="CI248" s="3"/>
      <c r="CJ248" s="3"/>
      <c r="CK248" s="3"/>
      <c r="CL248" s="3"/>
      <c r="CM248" s="3"/>
      <c r="CN248" s="3"/>
      <c r="CO248" s="3"/>
      <c r="CP248" s="3"/>
      <c r="CQ248" s="3"/>
      <c r="CR248" s="3"/>
      <c r="CS248" s="3"/>
      <c r="CT248" s="3"/>
      <c r="CU248" s="3"/>
      <c r="CV248" s="3"/>
      <c r="CW248" s="3"/>
      <c r="CX248" s="3"/>
      <c r="CY248" s="3"/>
      <c r="CZ248" s="3"/>
      <c r="DA248" s="3"/>
      <c r="DB248" s="3"/>
      <c r="DC248" s="3"/>
      <c r="DD248" s="3"/>
      <c r="DE248" s="3"/>
      <c r="DF248" s="3"/>
      <c r="DG248" s="3"/>
      <c r="DH248" s="3"/>
      <c r="DI248" s="3"/>
      <c r="DJ248" s="3"/>
      <c r="DK248" s="3"/>
      <c r="DL248" s="3"/>
      <c r="DM248" s="3"/>
      <c r="DN248" s="3"/>
      <c r="DO248" s="3"/>
      <c r="DP248" s="3"/>
      <c r="DQ248" s="3"/>
      <c r="DR248" s="3"/>
      <c r="DS248" s="3"/>
      <c r="DT248" s="3"/>
      <c r="DU248" s="3"/>
      <c r="DV248" s="3"/>
      <c r="DW248" s="3"/>
      <c r="DX248" s="3"/>
      <c r="DY248" s="3"/>
      <c r="DZ248" s="3"/>
      <c r="EA248" s="3"/>
      <c r="EB248" s="3"/>
      <c r="EC248" s="3"/>
      <c r="ED248" s="3"/>
      <c r="EE248" s="3"/>
      <c r="EF248" s="3"/>
      <c r="EG248" s="3"/>
      <c r="EH248" s="3"/>
      <c r="EI248" s="3"/>
      <c r="EJ248" s="3"/>
      <c r="EK248" s="3"/>
      <c r="EL248" s="3"/>
      <c r="EM248" s="3"/>
      <c r="EN248" s="3"/>
      <c r="EO248" s="3"/>
      <c r="EP248" s="3"/>
      <c r="EQ248" s="3"/>
      <c r="ER248" s="3"/>
      <c r="ES248" s="3"/>
      <c r="ET248" s="3"/>
      <c r="EU248" s="3"/>
      <c r="EV248" s="3"/>
      <c r="EW248" s="3"/>
      <c r="EX248" s="3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</row>
    <row r="249" spans="1:176" x14ac:dyDescent="0.15">
      <c r="A249" s="74">
        <f t="shared" si="79"/>
        <v>43730</v>
      </c>
      <c r="B249" s="75">
        <f t="shared" ca="1" si="88"/>
        <v>96153.245165999993</v>
      </c>
      <c r="C249" s="78">
        <f t="shared" si="80"/>
        <v>96100</v>
      </c>
      <c r="D249" s="77">
        <f ca="1">IF(A249&lt;$B$1,VLOOKUP(A249,[1]DI!$A$4:$B$15000,2),0)</f>
        <v>0</v>
      </c>
      <c r="E249" s="78">
        <f t="shared" ca="1" si="89"/>
        <v>1</v>
      </c>
      <c r="F249" s="78">
        <f ca="1">(TRUNC(PRODUCT($E$12:$E248),16))</f>
        <v>1.04069531521225</v>
      </c>
      <c r="G249" s="78">
        <f t="shared" ca="1" si="90"/>
        <v>1.0402610233327001</v>
      </c>
      <c r="H249" s="78">
        <f t="shared" ca="1" si="91"/>
        <v>1.0004174800000001</v>
      </c>
      <c r="I249" s="77">
        <f t="shared" si="81"/>
        <v>3.5000000000000003E-2</v>
      </c>
      <c r="J249" s="79">
        <f t="shared" si="82"/>
        <v>43727</v>
      </c>
      <c r="K249" s="80">
        <f t="shared" si="83"/>
        <v>1</v>
      </c>
      <c r="L249" s="81">
        <f t="shared" si="84"/>
        <v>1</v>
      </c>
      <c r="M249" s="82">
        <f t="shared" si="75"/>
        <v>1.0001365230000001</v>
      </c>
      <c r="N249" s="82">
        <f t="shared" ca="1" si="76"/>
        <v>1.00055406</v>
      </c>
      <c r="O249" s="81">
        <f t="shared" si="92"/>
        <v>0</v>
      </c>
      <c r="P249" s="78">
        <f t="shared" ca="1" si="77"/>
        <v>53.245165999999998</v>
      </c>
      <c r="Q249" s="76">
        <f t="shared" si="85"/>
        <v>0</v>
      </c>
      <c r="R249" s="83" t="str">
        <f t="shared" si="86"/>
        <v>A+J=</v>
      </c>
      <c r="S249" s="79">
        <f t="shared" si="87"/>
        <v>43818</v>
      </c>
      <c r="T249" s="84" t="str">
        <f t="shared" si="78"/>
        <v>-</v>
      </c>
      <c r="U249" s="8"/>
      <c r="V249" s="65"/>
      <c r="W249" s="66"/>
      <c r="X249" s="8"/>
      <c r="Y249" s="1"/>
      <c r="Z249" s="8"/>
      <c r="AA249" s="8"/>
      <c r="AB249" s="8"/>
      <c r="AC249" s="8"/>
      <c r="AD249" s="8"/>
      <c r="AE249" s="9"/>
      <c r="AF249" s="8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  <c r="BO249" s="3"/>
      <c r="BP249" s="3"/>
      <c r="BQ249" s="3"/>
      <c r="BR249" s="3"/>
      <c r="BS249" s="3"/>
      <c r="BT249" s="3"/>
      <c r="BU249" s="3"/>
      <c r="BV249" s="3"/>
      <c r="BW249" s="3"/>
      <c r="BX249" s="3"/>
      <c r="BY249" s="3"/>
      <c r="BZ249" s="3"/>
      <c r="CA249" s="3"/>
      <c r="CB249" s="3"/>
      <c r="CC249" s="3"/>
      <c r="CD249" s="3"/>
      <c r="CE249" s="3"/>
      <c r="CF249" s="3"/>
      <c r="CG249" s="3"/>
      <c r="CH249" s="3"/>
      <c r="CI249" s="3"/>
      <c r="CJ249" s="3"/>
      <c r="CK249" s="3"/>
      <c r="CL249" s="3"/>
      <c r="CM249" s="3"/>
      <c r="CN249" s="3"/>
      <c r="CO249" s="3"/>
      <c r="CP249" s="3"/>
      <c r="CQ249" s="3"/>
      <c r="CR249" s="3"/>
      <c r="CS249" s="3"/>
      <c r="CT249" s="3"/>
      <c r="CU249" s="3"/>
      <c r="CV249" s="3"/>
      <c r="CW249" s="3"/>
      <c r="CX249" s="3"/>
      <c r="CY249" s="3"/>
      <c r="CZ249" s="3"/>
      <c r="DA249" s="3"/>
      <c r="DB249" s="3"/>
      <c r="DC249" s="3"/>
      <c r="DD249" s="3"/>
      <c r="DE249" s="3"/>
      <c r="DF249" s="3"/>
      <c r="DG249" s="3"/>
      <c r="DH249" s="3"/>
      <c r="DI249" s="3"/>
      <c r="DJ249" s="3"/>
      <c r="DK249" s="3"/>
      <c r="DL249" s="3"/>
      <c r="DM249" s="3"/>
      <c r="DN249" s="3"/>
      <c r="DO249" s="3"/>
      <c r="DP249" s="3"/>
      <c r="DQ249" s="3"/>
      <c r="DR249" s="3"/>
      <c r="DS249" s="3"/>
      <c r="DT249" s="3"/>
      <c r="DU249" s="3"/>
      <c r="DV249" s="3"/>
      <c r="DW249" s="3"/>
      <c r="DX249" s="3"/>
      <c r="DY249" s="3"/>
      <c r="DZ249" s="3"/>
      <c r="EA249" s="3"/>
      <c r="EB249" s="3"/>
      <c r="EC249" s="3"/>
      <c r="ED249" s="3"/>
      <c r="EE249" s="3"/>
      <c r="EF249" s="3"/>
      <c r="EG249" s="3"/>
      <c r="EH249" s="3"/>
      <c r="EI249" s="3"/>
      <c r="EJ249" s="3"/>
      <c r="EK249" s="3"/>
      <c r="EL249" s="3"/>
      <c r="EM249" s="3"/>
      <c r="EN249" s="3"/>
      <c r="EO249" s="3"/>
      <c r="EP249" s="3"/>
      <c r="EQ249" s="3"/>
      <c r="ER249" s="3"/>
      <c r="ES249" s="3"/>
      <c r="ET249" s="3"/>
      <c r="EU249" s="3"/>
      <c r="EV249" s="3"/>
      <c r="EW249" s="3"/>
      <c r="EX249" s="3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</row>
    <row r="250" spans="1:176" x14ac:dyDescent="0.15">
      <c r="A250" s="74">
        <f t="shared" si="79"/>
        <v>43731</v>
      </c>
      <c r="B250" s="75">
        <f t="shared" ca="1" si="88"/>
        <v>96166.372233000002</v>
      </c>
      <c r="C250" s="78">
        <f t="shared" si="80"/>
        <v>96100</v>
      </c>
      <c r="D250" s="77">
        <f ca="1">IF(A250&lt;$B$1,VLOOKUP(A250,[1]DI!$A$4:$B$15000,2),0)</f>
        <v>5.3999999999999999E-2</v>
      </c>
      <c r="E250" s="78">
        <f t="shared" ca="1" si="89"/>
        <v>1.0002087200000001</v>
      </c>
      <c r="F250" s="78">
        <f ca="1">(TRUNC(PRODUCT($E$12:$E249),16))</f>
        <v>1.04069531521225</v>
      </c>
      <c r="G250" s="78">
        <f t="shared" ca="1" si="90"/>
        <v>1.0402610233327001</v>
      </c>
      <c r="H250" s="78">
        <f t="shared" ca="1" si="91"/>
        <v>1.0004174800000001</v>
      </c>
      <c r="I250" s="77">
        <f t="shared" si="81"/>
        <v>3.5000000000000003E-2</v>
      </c>
      <c r="J250" s="79">
        <f t="shared" si="82"/>
        <v>43727</v>
      </c>
      <c r="K250" s="80">
        <f t="shared" si="83"/>
        <v>2</v>
      </c>
      <c r="L250" s="81">
        <f t="shared" si="84"/>
        <v>2</v>
      </c>
      <c r="M250" s="82">
        <f t="shared" si="75"/>
        <v>1.0002730639999999</v>
      </c>
      <c r="N250" s="82">
        <f t="shared" ca="1" si="76"/>
        <v>1.0006906579999999</v>
      </c>
      <c r="O250" s="81">
        <f t="shared" si="92"/>
        <v>0</v>
      </c>
      <c r="P250" s="78">
        <f t="shared" ca="1" si="77"/>
        <v>66.372232999999994</v>
      </c>
      <c r="Q250" s="76">
        <f t="shared" si="85"/>
        <v>0</v>
      </c>
      <c r="R250" s="83" t="str">
        <f t="shared" si="86"/>
        <v>A+J=</v>
      </c>
      <c r="S250" s="79">
        <f t="shared" si="87"/>
        <v>43818</v>
      </c>
      <c r="T250" s="84" t="str">
        <f t="shared" si="78"/>
        <v>-</v>
      </c>
      <c r="U250" s="8"/>
      <c r="V250" s="65"/>
      <c r="W250" s="66"/>
      <c r="X250" s="8"/>
      <c r="Y250" s="1"/>
      <c r="Z250" s="8"/>
      <c r="AA250" s="8"/>
      <c r="AB250" s="8"/>
      <c r="AC250" s="8"/>
      <c r="AD250" s="8"/>
      <c r="AE250" s="9"/>
      <c r="AF250" s="8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  <c r="BO250" s="3"/>
      <c r="BP250" s="3"/>
      <c r="BQ250" s="3"/>
      <c r="BR250" s="3"/>
      <c r="BS250" s="3"/>
      <c r="BT250" s="3"/>
      <c r="BU250" s="3"/>
      <c r="BV250" s="3"/>
      <c r="BW250" s="3"/>
      <c r="BX250" s="3"/>
      <c r="BY250" s="3"/>
      <c r="BZ250" s="3"/>
      <c r="CA250" s="3"/>
      <c r="CB250" s="3"/>
      <c r="CC250" s="3"/>
      <c r="CD250" s="3"/>
      <c r="CE250" s="3"/>
      <c r="CF250" s="3"/>
      <c r="CG250" s="3"/>
      <c r="CH250" s="3"/>
      <c r="CI250" s="3"/>
      <c r="CJ250" s="3"/>
      <c r="CK250" s="3"/>
      <c r="CL250" s="3"/>
      <c r="CM250" s="3"/>
      <c r="CN250" s="3"/>
      <c r="CO250" s="3"/>
      <c r="CP250" s="3"/>
      <c r="CQ250" s="3"/>
      <c r="CR250" s="3"/>
      <c r="CS250" s="3"/>
      <c r="CT250" s="3"/>
      <c r="CU250" s="3"/>
      <c r="CV250" s="3"/>
      <c r="CW250" s="3"/>
      <c r="CX250" s="3"/>
      <c r="CY250" s="3"/>
      <c r="CZ250" s="3"/>
      <c r="DA250" s="3"/>
      <c r="DB250" s="3"/>
      <c r="DC250" s="3"/>
      <c r="DD250" s="3"/>
      <c r="DE250" s="3"/>
      <c r="DF250" s="3"/>
      <c r="DG250" s="3"/>
      <c r="DH250" s="3"/>
      <c r="DI250" s="3"/>
      <c r="DJ250" s="3"/>
      <c r="DK250" s="3"/>
      <c r="DL250" s="3"/>
      <c r="DM250" s="3"/>
      <c r="DN250" s="3"/>
      <c r="DO250" s="3"/>
      <c r="DP250" s="3"/>
      <c r="DQ250" s="3"/>
      <c r="DR250" s="3"/>
      <c r="DS250" s="3"/>
      <c r="DT250" s="3"/>
      <c r="DU250" s="3"/>
      <c r="DV250" s="3"/>
      <c r="DW250" s="3"/>
      <c r="DX250" s="3"/>
      <c r="DY250" s="3"/>
      <c r="DZ250" s="3"/>
      <c r="EA250" s="3"/>
      <c r="EB250" s="3"/>
      <c r="EC250" s="3"/>
      <c r="ED250" s="3"/>
      <c r="EE250" s="3"/>
      <c r="EF250" s="3"/>
      <c r="EG250" s="3"/>
      <c r="EH250" s="3"/>
      <c r="EI250" s="3"/>
      <c r="EJ250" s="3"/>
      <c r="EK250" s="3"/>
      <c r="EL250" s="3"/>
      <c r="EM250" s="3"/>
      <c r="EN250" s="3"/>
      <c r="EO250" s="3"/>
      <c r="EP250" s="3"/>
      <c r="EQ250" s="3"/>
      <c r="ER250" s="3"/>
      <c r="ES250" s="3"/>
      <c r="ET250" s="3"/>
      <c r="EU250" s="3"/>
      <c r="EV250" s="3"/>
      <c r="EW250" s="3"/>
      <c r="EX250" s="3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</row>
    <row r="251" spans="1:176" x14ac:dyDescent="0.15">
      <c r="A251" s="74">
        <f t="shared" si="79"/>
        <v>43732</v>
      </c>
      <c r="B251" s="75">
        <f t="shared" ca="1" si="88"/>
        <v>96199.576128999994</v>
      </c>
      <c r="C251" s="78">
        <f t="shared" si="80"/>
        <v>96100</v>
      </c>
      <c r="D251" s="77">
        <f ca="1">IF(A251&lt;$B$1,VLOOKUP(A251,[1]DI!$A$4:$B$15000,2),0)</f>
        <v>5.3999999999999999E-2</v>
      </c>
      <c r="E251" s="78">
        <f t="shared" ca="1" si="89"/>
        <v>1.0002087200000001</v>
      </c>
      <c r="F251" s="78">
        <f ca="1">(TRUNC(PRODUCT($E$12:$E250),16))</f>
        <v>1.04091252913844</v>
      </c>
      <c r="G251" s="78">
        <f t="shared" ca="1" si="90"/>
        <v>1.0402610233327001</v>
      </c>
      <c r="H251" s="78">
        <f t="shared" ca="1" si="91"/>
        <v>1.00062629</v>
      </c>
      <c r="I251" s="77">
        <f t="shared" si="81"/>
        <v>3.5000000000000003E-2</v>
      </c>
      <c r="J251" s="79">
        <f t="shared" si="82"/>
        <v>43727</v>
      </c>
      <c r="K251" s="80">
        <f t="shared" si="83"/>
        <v>3</v>
      </c>
      <c r="L251" s="81">
        <f t="shared" si="84"/>
        <v>3</v>
      </c>
      <c r="M251" s="82">
        <f t="shared" si="75"/>
        <v>1.0004096250000001</v>
      </c>
      <c r="N251" s="82">
        <f t="shared" ca="1" si="76"/>
        <v>1.0010361720000001</v>
      </c>
      <c r="O251" s="81">
        <f t="shared" si="92"/>
        <v>0</v>
      </c>
      <c r="P251" s="78">
        <f t="shared" ca="1" si="77"/>
        <v>99.576128999999995</v>
      </c>
      <c r="Q251" s="76">
        <f t="shared" si="85"/>
        <v>0</v>
      </c>
      <c r="R251" s="83" t="str">
        <f t="shared" si="86"/>
        <v>A+J=</v>
      </c>
      <c r="S251" s="79">
        <f t="shared" si="87"/>
        <v>43818</v>
      </c>
      <c r="T251" s="84" t="str">
        <f t="shared" si="78"/>
        <v>-</v>
      </c>
      <c r="U251" s="8"/>
      <c r="V251" s="65"/>
      <c r="W251" s="66"/>
      <c r="X251" s="8"/>
      <c r="Y251" s="1"/>
      <c r="Z251" s="8"/>
      <c r="AA251" s="8"/>
      <c r="AB251" s="8"/>
      <c r="AC251" s="8"/>
      <c r="AD251" s="8"/>
      <c r="AE251" s="9"/>
      <c r="AF251" s="8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  <c r="BO251" s="3"/>
      <c r="BP251" s="3"/>
      <c r="BQ251" s="3"/>
      <c r="BR251" s="3"/>
      <c r="BS251" s="3"/>
      <c r="BT251" s="3"/>
      <c r="BU251" s="3"/>
      <c r="BV251" s="3"/>
      <c r="BW251" s="3"/>
      <c r="BX251" s="3"/>
      <c r="BY251" s="3"/>
      <c r="BZ251" s="3"/>
      <c r="CA251" s="3"/>
      <c r="CB251" s="3"/>
      <c r="CC251" s="3"/>
      <c r="CD251" s="3"/>
      <c r="CE251" s="3"/>
      <c r="CF251" s="3"/>
      <c r="CG251" s="3"/>
      <c r="CH251" s="3"/>
      <c r="CI251" s="3"/>
      <c r="CJ251" s="3"/>
      <c r="CK251" s="3"/>
      <c r="CL251" s="3"/>
      <c r="CM251" s="3"/>
      <c r="CN251" s="3"/>
      <c r="CO251" s="3"/>
      <c r="CP251" s="3"/>
      <c r="CQ251" s="3"/>
      <c r="CR251" s="3"/>
      <c r="CS251" s="3"/>
      <c r="CT251" s="3"/>
      <c r="CU251" s="3"/>
      <c r="CV251" s="3"/>
      <c r="CW251" s="3"/>
      <c r="CX251" s="3"/>
      <c r="CY251" s="3"/>
      <c r="CZ251" s="3"/>
      <c r="DA251" s="3"/>
      <c r="DB251" s="3"/>
      <c r="DC251" s="3"/>
      <c r="DD251" s="3"/>
      <c r="DE251" s="3"/>
      <c r="DF251" s="3"/>
      <c r="DG251" s="3"/>
      <c r="DH251" s="3"/>
      <c r="DI251" s="3"/>
      <c r="DJ251" s="3"/>
      <c r="DK251" s="3"/>
      <c r="DL251" s="3"/>
      <c r="DM251" s="3"/>
      <c r="DN251" s="3"/>
      <c r="DO251" s="3"/>
      <c r="DP251" s="3"/>
      <c r="DQ251" s="3"/>
      <c r="DR251" s="3"/>
      <c r="DS251" s="3"/>
      <c r="DT251" s="3"/>
      <c r="DU251" s="3"/>
      <c r="DV251" s="3"/>
      <c r="DW251" s="3"/>
      <c r="DX251" s="3"/>
      <c r="DY251" s="3"/>
      <c r="DZ251" s="3"/>
      <c r="EA251" s="3"/>
      <c r="EB251" s="3"/>
      <c r="EC251" s="3"/>
      <c r="ED251" s="3"/>
      <c r="EE251" s="3"/>
      <c r="EF251" s="3"/>
      <c r="EG251" s="3"/>
      <c r="EH251" s="3"/>
      <c r="EI251" s="3"/>
      <c r="EJ251" s="3"/>
      <c r="EK251" s="3"/>
      <c r="EL251" s="3"/>
      <c r="EM251" s="3"/>
      <c r="EN251" s="3"/>
      <c r="EO251" s="3"/>
      <c r="EP251" s="3"/>
      <c r="EQ251" s="3"/>
      <c r="ER251" s="3"/>
      <c r="ES251" s="3"/>
      <c r="ET251" s="3"/>
      <c r="EU251" s="3"/>
      <c r="EV251" s="3"/>
      <c r="EW251" s="3"/>
      <c r="EX251" s="3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</row>
    <row r="252" spans="1:176" x14ac:dyDescent="0.15">
      <c r="A252" s="74">
        <f t="shared" si="79"/>
        <v>43733</v>
      </c>
      <c r="B252" s="75">
        <f t="shared" ca="1" si="88"/>
        <v>96232.790980000005</v>
      </c>
      <c r="C252" s="78">
        <f t="shared" si="80"/>
        <v>96100</v>
      </c>
      <c r="D252" s="77">
        <f ca="1">IF(A252&lt;$B$1,VLOOKUP(A252,[1]DI!$A$4:$B$15000,2),0)</f>
        <v>5.3999999999999999E-2</v>
      </c>
      <c r="E252" s="78">
        <f t="shared" ca="1" si="89"/>
        <v>1.0002087200000001</v>
      </c>
      <c r="F252" s="78">
        <f ca="1">(TRUNC(PRODUCT($E$12:$E251),16))</f>
        <v>1.04112978840152</v>
      </c>
      <c r="G252" s="78">
        <f t="shared" ca="1" si="90"/>
        <v>1.0402610233327001</v>
      </c>
      <c r="H252" s="78">
        <f t="shared" ca="1" si="91"/>
        <v>1.00083514</v>
      </c>
      <c r="I252" s="77">
        <f t="shared" si="81"/>
        <v>3.5000000000000003E-2</v>
      </c>
      <c r="J252" s="79">
        <f t="shared" si="82"/>
        <v>43727</v>
      </c>
      <c r="K252" s="80">
        <f t="shared" si="83"/>
        <v>4</v>
      </c>
      <c r="L252" s="81">
        <f t="shared" si="84"/>
        <v>4</v>
      </c>
      <c r="M252" s="82">
        <f t="shared" si="75"/>
        <v>1.0005462039999999</v>
      </c>
      <c r="N252" s="82">
        <f t="shared" ca="1" si="76"/>
        <v>1.0013818000000001</v>
      </c>
      <c r="O252" s="81">
        <f t="shared" si="92"/>
        <v>0</v>
      </c>
      <c r="P252" s="78">
        <f t="shared" ca="1" si="77"/>
        <v>132.79097999999999</v>
      </c>
      <c r="Q252" s="76">
        <f t="shared" si="85"/>
        <v>0</v>
      </c>
      <c r="R252" s="83" t="str">
        <f t="shared" si="86"/>
        <v>A+J=</v>
      </c>
      <c r="S252" s="79">
        <f t="shared" si="87"/>
        <v>43818</v>
      </c>
      <c r="T252" s="84" t="str">
        <f t="shared" si="78"/>
        <v>-</v>
      </c>
      <c r="U252" s="8"/>
      <c r="V252" s="65"/>
      <c r="W252" s="66"/>
      <c r="X252" s="8"/>
      <c r="Y252" s="1"/>
      <c r="Z252" s="8"/>
      <c r="AA252" s="8"/>
      <c r="AB252" s="8"/>
      <c r="AC252" s="8"/>
      <c r="AD252" s="8"/>
      <c r="AE252" s="9"/>
      <c r="AF252" s="8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  <c r="BO252" s="3"/>
      <c r="BP252" s="3"/>
      <c r="BQ252" s="3"/>
      <c r="BR252" s="3"/>
      <c r="BS252" s="3"/>
      <c r="BT252" s="3"/>
      <c r="BU252" s="3"/>
      <c r="BV252" s="3"/>
      <c r="BW252" s="3"/>
      <c r="BX252" s="3"/>
      <c r="BY252" s="3"/>
      <c r="BZ252" s="3"/>
      <c r="CA252" s="3"/>
      <c r="CB252" s="3"/>
      <c r="CC252" s="3"/>
      <c r="CD252" s="3"/>
      <c r="CE252" s="3"/>
      <c r="CF252" s="3"/>
      <c r="CG252" s="3"/>
      <c r="CH252" s="3"/>
      <c r="CI252" s="3"/>
      <c r="CJ252" s="3"/>
      <c r="CK252" s="3"/>
      <c r="CL252" s="3"/>
      <c r="CM252" s="3"/>
      <c r="CN252" s="3"/>
      <c r="CO252" s="3"/>
      <c r="CP252" s="3"/>
      <c r="CQ252" s="3"/>
      <c r="CR252" s="3"/>
      <c r="CS252" s="3"/>
      <c r="CT252" s="3"/>
      <c r="CU252" s="3"/>
      <c r="CV252" s="3"/>
      <c r="CW252" s="3"/>
      <c r="CX252" s="3"/>
      <c r="CY252" s="3"/>
      <c r="CZ252" s="3"/>
      <c r="DA252" s="3"/>
      <c r="DB252" s="3"/>
      <c r="DC252" s="3"/>
      <c r="DD252" s="3"/>
      <c r="DE252" s="3"/>
      <c r="DF252" s="3"/>
      <c r="DG252" s="3"/>
      <c r="DH252" s="3"/>
      <c r="DI252" s="3"/>
      <c r="DJ252" s="3"/>
      <c r="DK252" s="3"/>
      <c r="DL252" s="3"/>
      <c r="DM252" s="3"/>
      <c r="DN252" s="3"/>
      <c r="DO252" s="3"/>
      <c r="DP252" s="3"/>
      <c r="DQ252" s="3"/>
      <c r="DR252" s="3"/>
      <c r="DS252" s="3"/>
      <c r="DT252" s="3"/>
      <c r="DU252" s="3"/>
      <c r="DV252" s="3"/>
      <c r="DW252" s="3"/>
      <c r="DX252" s="3"/>
      <c r="DY252" s="3"/>
      <c r="DZ252" s="3"/>
      <c r="EA252" s="3"/>
      <c r="EB252" s="3"/>
      <c r="EC252" s="3"/>
      <c r="ED252" s="3"/>
      <c r="EE252" s="3"/>
      <c r="EF252" s="3"/>
      <c r="EG252" s="3"/>
      <c r="EH252" s="3"/>
      <c r="EI252" s="3"/>
      <c r="EJ252" s="3"/>
      <c r="EK252" s="3"/>
      <c r="EL252" s="3"/>
      <c r="EM252" s="3"/>
      <c r="EN252" s="3"/>
      <c r="EO252" s="3"/>
      <c r="EP252" s="3"/>
      <c r="EQ252" s="3"/>
      <c r="ER252" s="3"/>
      <c r="ES252" s="3"/>
      <c r="ET252" s="3"/>
      <c r="EU252" s="3"/>
      <c r="EV252" s="3"/>
      <c r="EW252" s="3"/>
      <c r="EX252" s="3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</row>
    <row r="253" spans="1:176" x14ac:dyDescent="0.15">
      <c r="A253" s="74">
        <f t="shared" si="79"/>
        <v>43734</v>
      </c>
      <c r="B253" s="75">
        <f t="shared" ca="1" si="88"/>
        <v>96266.017938999998</v>
      </c>
      <c r="C253" s="78">
        <f t="shared" si="80"/>
        <v>96100</v>
      </c>
      <c r="D253" s="77">
        <f ca="1">IF(A253&lt;$B$1,VLOOKUP(A253,[1]DI!$A$4:$B$15000,2),0)</f>
        <v>5.3999999999999999E-2</v>
      </c>
      <c r="E253" s="78">
        <f t="shared" ca="1" si="89"/>
        <v>1.0002087200000001</v>
      </c>
      <c r="F253" s="78">
        <f ca="1">(TRUNC(PRODUCT($E$12:$E252),16))</f>
        <v>1.0413470930109601</v>
      </c>
      <c r="G253" s="78">
        <f t="shared" ca="1" si="90"/>
        <v>1.0402610233327001</v>
      </c>
      <c r="H253" s="78">
        <f t="shared" ca="1" si="91"/>
        <v>1.00104404</v>
      </c>
      <c r="I253" s="77">
        <f t="shared" si="81"/>
        <v>3.5000000000000003E-2</v>
      </c>
      <c r="J253" s="79">
        <f t="shared" si="82"/>
        <v>43727</v>
      </c>
      <c r="K253" s="80">
        <f t="shared" si="83"/>
        <v>5</v>
      </c>
      <c r="L253" s="81">
        <f t="shared" si="84"/>
        <v>5</v>
      </c>
      <c r="M253" s="82">
        <f t="shared" si="75"/>
        <v>1.000682801</v>
      </c>
      <c r="N253" s="82">
        <f t="shared" ca="1" si="76"/>
        <v>1.0017275539999999</v>
      </c>
      <c r="O253" s="81">
        <f t="shared" si="92"/>
        <v>0</v>
      </c>
      <c r="P253" s="78">
        <f t="shared" ca="1" si="77"/>
        <v>166.01793900000001</v>
      </c>
      <c r="Q253" s="76">
        <f t="shared" si="85"/>
        <v>0</v>
      </c>
      <c r="R253" s="83" t="str">
        <f t="shared" si="86"/>
        <v>A+J=</v>
      </c>
      <c r="S253" s="79">
        <f t="shared" si="87"/>
        <v>43818</v>
      </c>
      <c r="T253" s="84" t="str">
        <f t="shared" si="78"/>
        <v>-</v>
      </c>
      <c r="U253" s="8"/>
      <c r="V253" s="65"/>
      <c r="W253" s="66"/>
      <c r="X253" s="8"/>
      <c r="Y253" s="1"/>
      <c r="Z253" s="8"/>
      <c r="AA253" s="8"/>
      <c r="AB253" s="8"/>
      <c r="AC253" s="8"/>
      <c r="AD253" s="8"/>
      <c r="AE253" s="9"/>
      <c r="AF253" s="8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  <c r="BO253" s="3"/>
      <c r="BP253" s="3"/>
      <c r="BQ253" s="3"/>
      <c r="BR253" s="3"/>
      <c r="BS253" s="3"/>
      <c r="BT253" s="3"/>
      <c r="BU253" s="3"/>
      <c r="BV253" s="3"/>
      <c r="BW253" s="3"/>
      <c r="BX253" s="3"/>
      <c r="BY253" s="3"/>
      <c r="BZ253" s="3"/>
      <c r="CA253" s="3"/>
      <c r="CB253" s="3"/>
      <c r="CC253" s="3"/>
      <c r="CD253" s="3"/>
      <c r="CE253" s="3"/>
      <c r="CF253" s="3"/>
      <c r="CG253" s="3"/>
      <c r="CH253" s="3"/>
      <c r="CI253" s="3"/>
      <c r="CJ253" s="3"/>
      <c r="CK253" s="3"/>
      <c r="CL253" s="3"/>
      <c r="CM253" s="3"/>
      <c r="CN253" s="3"/>
      <c r="CO253" s="3"/>
      <c r="CP253" s="3"/>
      <c r="CQ253" s="3"/>
      <c r="CR253" s="3"/>
      <c r="CS253" s="3"/>
      <c r="CT253" s="3"/>
      <c r="CU253" s="3"/>
      <c r="CV253" s="3"/>
      <c r="CW253" s="3"/>
      <c r="CX253" s="3"/>
      <c r="CY253" s="3"/>
      <c r="CZ253" s="3"/>
      <c r="DA253" s="3"/>
      <c r="DB253" s="3"/>
      <c r="DC253" s="3"/>
      <c r="DD253" s="3"/>
      <c r="DE253" s="3"/>
      <c r="DF253" s="3"/>
      <c r="DG253" s="3"/>
      <c r="DH253" s="3"/>
      <c r="DI253" s="3"/>
      <c r="DJ253" s="3"/>
      <c r="DK253" s="3"/>
      <c r="DL253" s="3"/>
      <c r="DM253" s="3"/>
      <c r="DN253" s="3"/>
      <c r="DO253" s="3"/>
      <c r="DP253" s="3"/>
      <c r="DQ253" s="3"/>
      <c r="DR253" s="3"/>
      <c r="DS253" s="3"/>
      <c r="DT253" s="3"/>
      <c r="DU253" s="3"/>
      <c r="DV253" s="3"/>
      <c r="DW253" s="3"/>
      <c r="DX253" s="3"/>
      <c r="DY253" s="3"/>
      <c r="DZ253" s="3"/>
      <c r="EA253" s="3"/>
      <c r="EB253" s="3"/>
      <c r="EC253" s="3"/>
      <c r="ED253" s="3"/>
      <c r="EE253" s="3"/>
      <c r="EF253" s="3"/>
      <c r="EG253" s="3"/>
      <c r="EH253" s="3"/>
      <c r="EI253" s="3"/>
      <c r="EJ253" s="3"/>
      <c r="EK253" s="3"/>
      <c r="EL253" s="3"/>
      <c r="EM253" s="3"/>
      <c r="EN253" s="3"/>
      <c r="EO253" s="3"/>
      <c r="EP253" s="3"/>
      <c r="EQ253" s="3"/>
      <c r="ER253" s="3"/>
      <c r="ES253" s="3"/>
      <c r="ET253" s="3"/>
      <c r="EU253" s="3"/>
      <c r="EV253" s="3"/>
      <c r="EW253" s="3"/>
      <c r="EX253" s="3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</row>
    <row r="254" spans="1:176" x14ac:dyDescent="0.15">
      <c r="A254" s="74">
        <f t="shared" si="79"/>
        <v>43735</v>
      </c>
      <c r="B254" s="75">
        <f t="shared" ca="1" si="88"/>
        <v>96299.255084999997</v>
      </c>
      <c r="C254" s="78">
        <f t="shared" si="80"/>
        <v>96100</v>
      </c>
      <c r="D254" s="77">
        <f ca="1">IF(A254&lt;$B$1,VLOOKUP(A254,[1]DI!$A$4:$B$15000,2),0)</f>
        <v>5.3999999999999999E-2</v>
      </c>
      <c r="E254" s="78">
        <f t="shared" ca="1" si="89"/>
        <v>1.0002087200000001</v>
      </c>
      <c r="F254" s="78">
        <f ca="1">(TRUNC(PRODUCT($E$12:$E253),16))</f>
        <v>1.0415644429762101</v>
      </c>
      <c r="G254" s="78">
        <f t="shared" ca="1" si="90"/>
        <v>1.0402610233327001</v>
      </c>
      <c r="H254" s="78">
        <f t="shared" ca="1" si="91"/>
        <v>1.0012529699999999</v>
      </c>
      <c r="I254" s="77">
        <f t="shared" si="81"/>
        <v>3.5000000000000003E-2</v>
      </c>
      <c r="J254" s="79">
        <f t="shared" si="82"/>
        <v>43727</v>
      </c>
      <c r="K254" s="80">
        <f t="shared" si="83"/>
        <v>6</v>
      </c>
      <c r="L254" s="81">
        <f t="shared" si="84"/>
        <v>6</v>
      </c>
      <c r="M254" s="82">
        <f t="shared" si="75"/>
        <v>1.000819417</v>
      </c>
      <c r="N254" s="82">
        <f t="shared" ca="1" si="76"/>
        <v>1.0020734140000001</v>
      </c>
      <c r="O254" s="81">
        <f t="shared" si="92"/>
        <v>0</v>
      </c>
      <c r="P254" s="78">
        <f t="shared" ca="1" si="77"/>
        <v>199.25508500000001</v>
      </c>
      <c r="Q254" s="76">
        <f t="shared" si="85"/>
        <v>0</v>
      </c>
      <c r="R254" s="83" t="str">
        <f t="shared" si="86"/>
        <v>A+J=</v>
      </c>
      <c r="S254" s="79">
        <f t="shared" si="87"/>
        <v>43818</v>
      </c>
      <c r="T254" s="84" t="str">
        <f t="shared" si="78"/>
        <v>-</v>
      </c>
      <c r="U254" s="16"/>
      <c r="V254" s="65"/>
      <c r="W254" s="66"/>
      <c r="X254" s="16"/>
      <c r="Y254" s="18"/>
      <c r="Z254" s="16"/>
      <c r="AA254" s="16"/>
      <c r="AB254" s="16"/>
      <c r="AC254" s="16"/>
      <c r="AD254" s="16"/>
      <c r="AE254" s="19"/>
      <c r="AF254" s="16"/>
      <c r="AG254" s="17"/>
      <c r="AH254" s="17"/>
      <c r="AI254" s="17"/>
      <c r="AJ254" s="17"/>
      <c r="AK254" s="17"/>
      <c r="AL254" s="17"/>
      <c r="AM254" s="17"/>
      <c r="AN254" s="17"/>
      <c r="AO254" s="17"/>
      <c r="AP254" s="17"/>
      <c r="AQ254" s="17"/>
      <c r="AR254" s="17"/>
      <c r="AS254" s="17"/>
      <c r="AT254" s="17"/>
      <c r="AU254" s="17"/>
      <c r="AV254" s="17"/>
      <c r="AW254" s="17"/>
      <c r="AX254" s="17"/>
      <c r="AY254" s="17"/>
      <c r="AZ254" s="17"/>
      <c r="BA254" s="17"/>
      <c r="BB254" s="17"/>
      <c r="BC254" s="17"/>
      <c r="BD254" s="17"/>
      <c r="BE254" s="17"/>
      <c r="BF254" s="17"/>
      <c r="BG254" s="17"/>
      <c r="BH254" s="17"/>
      <c r="BI254" s="17"/>
      <c r="BJ254" s="17"/>
      <c r="BK254" s="17"/>
      <c r="BL254" s="17"/>
      <c r="BM254" s="17"/>
      <c r="BN254" s="17"/>
      <c r="BO254" s="17"/>
      <c r="BP254" s="17"/>
      <c r="BQ254" s="17"/>
      <c r="BR254" s="17"/>
      <c r="BS254" s="17"/>
      <c r="BT254" s="17"/>
      <c r="BU254" s="17"/>
      <c r="BV254" s="17"/>
      <c r="BW254" s="17"/>
      <c r="BX254" s="17"/>
      <c r="BY254" s="17"/>
      <c r="BZ254" s="17"/>
      <c r="CA254" s="17"/>
      <c r="CB254" s="17"/>
      <c r="CC254" s="17"/>
      <c r="CD254" s="17"/>
      <c r="CE254" s="17"/>
      <c r="CF254" s="17"/>
      <c r="CG254" s="17"/>
      <c r="CH254" s="17"/>
      <c r="CI254" s="17"/>
      <c r="CJ254" s="17"/>
      <c r="CK254" s="17"/>
      <c r="CL254" s="17"/>
      <c r="CM254" s="17"/>
      <c r="CN254" s="17"/>
      <c r="CO254" s="17"/>
      <c r="CP254" s="17"/>
      <c r="CQ254" s="17"/>
      <c r="CR254" s="17"/>
      <c r="CS254" s="17"/>
      <c r="CT254" s="17"/>
      <c r="CU254" s="17"/>
      <c r="CV254" s="17"/>
      <c r="CW254" s="17"/>
      <c r="CX254" s="17"/>
      <c r="CY254" s="17"/>
      <c r="CZ254" s="17"/>
      <c r="DA254" s="17"/>
      <c r="DB254" s="17"/>
      <c r="DC254" s="17"/>
      <c r="DD254" s="17"/>
      <c r="DE254" s="17"/>
      <c r="DF254" s="17"/>
      <c r="DG254" s="17"/>
      <c r="DH254" s="17"/>
      <c r="DI254" s="17"/>
      <c r="DJ254" s="17"/>
      <c r="DK254" s="17"/>
      <c r="DL254" s="17"/>
      <c r="DM254" s="17"/>
      <c r="DN254" s="17"/>
      <c r="DO254" s="17"/>
      <c r="DP254" s="17"/>
      <c r="DQ254" s="17"/>
      <c r="DR254" s="17"/>
      <c r="DS254" s="17"/>
      <c r="DT254" s="17"/>
      <c r="DU254" s="17"/>
      <c r="DV254" s="17"/>
      <c r="DW254" s="17"/>
      <c r="DX254" s="17"/>
      <c r="DY254" s="17"/>
      <c r="DZ254" s="17"/>
      <c r="EA254" s="17"/>
      <c r="EB254" s="17"/>
      <c r="EC254" s="17"/>
      <c r="ED254" s="17"/>
      <c r="EE254" s="17"/>
      <c r="EF254" s="17"/>
      <c r="EG254" s="17"/>
      <c r="EH254" s="17"/>
      <c r="EI254" s="17"/>
      <c r="EJ254" s="17"/>
      <c r="EK254" s="17"/>
      <c r="EL254" s="17"/>
      <c r="EM254" s="17"/>
      <c r="EN254" s="17"/>
      <c r="EO254" s="17"/>
      <c r="EP254" s="17"/>
      <c r="EQ254" s="17"/>
      <c r="ER254" s="17"/>
      <c r="ES254" s="17"/>
      <c r="ET254" s="17"/>
      <c r="EU254" s="17"/>
      <c r="EV254" s="17"/>
      <c r="EW254" s="17"/>
      <c r="EX254" s="17"/>
      <c r="EY254" s="18"/>
      <c r="EZ254" s="18"/>
      <c r="FA254" s="18"/>
      <c r="FB254" s="18"/>
      <c r="FC254" s="18"/>
      <c r="FD254" s="18"/>
      <c r="FE254" s="18"/>
      <c r="FF254" s="18"/>
      <c r="FG254" s="18"/>
      <c r="FH254" s="18"/>
      <c r="FI254" s="18"/>
      <c r="FJ254" s="18"/>
      <c r="FK254" s="18"/>
      <c r="FL254" s="18"/>
      <c r="FM254" s="18"/>
      <c r="FN254" s="18"/>
      <c r="FO254" s="18"/>
      <c r="FP254" s="18"/>
      <c r="FQ254" s="18"/>
      <c r="FR254" s="18"/>
      <c r="FS254" s="18"/>
      <c r="FT254" s="18"/>
    </row>
    <row r="255" spans="1:176" x14ac:dyDescent="0.15">
      <c r="A255" s="74">
        <f t="shared" si="79"/>
        <v>43736</v>
      </c>
      <c r="B255" s="75">
        <f t="shared" ca="1" si="88"/>
        <v>96332.505300000004</v>
      </c>
      <c r="C255" s="78">
        <f t="shared" si="80"/>
        <v>96100</v>
      </c>
      <c r="D255" s="77">
        <f ca="1">IF(A255&lt;$B$1,VLOOKUP(A255,[1]DI!$A$4:$B$15000,2),0)</f>
        <v>0</v>
      </c>
      <c r="E255" s="78">
        <f t="shared" ca="1" si="89"/>
        <v>1</v>
      </c>
      <c r="F255" s="78">
        <f ca="1">(TRUNC(PRODUCT($E$12:$E254),16))</f>
        <v>1.0417818383067501</v>
      </c>
      <c r="G255" s="78">
        <f t="shared" ca="1" si="90"/>
        <v>1.0402610233327001</v>
      </c>
      <c r="H255" s="78">
        <f t="shared" ca="1" si="91"/>
        <v>1.0014619600000001</v>
      </c>
      <c r="I255" s="77">
        <f t="shared" si="81"/>
        <v>3.5000000000000003E-2</v>
      </c>
      <c r="J255" s="79">
        <f t="shared" si="82"/>
        <v>43727</v>
      </c>
      <c r="K255" s="80">
        <f t="shared" si="83"/>
        <v>6</v>
      </c>
      <c r="L255" s="81">
        <f t="shared" si="84"/>
        <v>7</v>
      </c>
      <c r="M255" s="82">
        <f t="shared" si="75"/>
        <v>1.000956052</v>
      </c>
      <c r="N255" s="82">
        <f t="shared" ca="1" si="76"/>
        <v>1.0024194099999999</v>
      </c>
      <c r="O255" s="81">
        <f t="shared" si="92"/>
        <v>0</v>
      </c>
      <c r="P255" s="78">
        <f t="shared" ca="1" si="77"/>
        <v>232.50530000000001</v>
      </c>
      <c r="Q255" s="76">
        <f t="shared" si="85"/>
        <v>0</v>
      </c>
      <c r="R255" s="83" t="str">
        <f t="shared" si="86"/>
        <v>A+J=</v>
      </c>
      <c r="S255" s="79">
        <f t="shared" si="87"/>
        <v>43818</v>
      </c>
      <c r="T255" s="84" t="str">
        <f t="shared" si="78"/>
        <v>-</v>
      </c>
      <c r="U255" s="8"/>
      <c r="V255" s="65"/>
      <c r="W255" s="66"/>
      <c r="X255" s="8"/>
      <c r="Y255" s="1"/>
      <c r="Z255" s="8"/>
      <c r="AA255" s="8"/>
      <c r="AB255" s="8"/>
      <c r="AC255" s="8"/>
      <c r="AD255" s="8"/>
      <c r="AE255" s="9"/>
      <c r="AF255" s="8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  <c r="BO255" s="3"/>
      <c r="BP255" s="3"/>
      <c r="BQ255" s="3"/>
      <c r="BR255" s="3"/>
      <c r="BS255" s="3"/>
      <c r="BT255" s="3"/>
      <c r="BU255" s="3"/>
      <c r="BV255" s="3"/>
      <c r="BW255" s="3"/>
      <c r="BX255" s="3"/>
      <c r="BY255" s="3"/>
      <c r="BZ255" s="3"/>
      <c r="CA255" s="3"/>
      <c r="CB255" s="3"/>
      <c r="CC255" s="3"/>
      <c r="CD255" s="3"/>
      <c r="CE255" s="3"/>
      <c r="CF255" s="3"/>
      <c r="CG255" s="3"/>
      <c r="CH255" s="3"/>
      <c r="CI255" s="3"/>
      <c r="CJ255" s="3"/>
      <c r="CK255" s="3"/>
      <c r="CL255" s="3"/>
      <c r="CM255" s="3"/>
      <c r="CN255" s="3"/>
      <c r="CO255" s="3"/>
      <c r="CP255" s="3"/>
      <c r="CQ255" s="3"/>
      <c r="CR255" s="3"/>
      <c r="CS255" s="3"/>
      <c r="CT255" s="3"/>
      <c r="CU255" s="3"/>
      <c r="CV255" s="3"/>
      <c r="CW255" s="3"/>
      <c r="CX255" s="3"/>
      <c r="CY255" s="3"/>
      <c r="CZ255" s="3"/>
      <c r="DA255" s="3"/>
      <c r="DB255" s="3"/>
      <c r="DC255" s="3"/>
      <c r="DD255" s="3"/>
      <c r="DE255" s="3"/>
      <c r="DF255" s="3"/>
      <c r="DG255" s="3"/>
      <c r="DH255" s="3"/>
      <c r="DI255" s="3"/>
      <c r="DJ255" s="3"/>
      <c r="DK255" s="3"/>
      <c r="DL255" s="3"/>
      <c r="DM255" s="3"/>
      <c r="DN255" s="3"/>
      <c r="DO255" s="3"/>
      <c r="DP255" s="3"/>
      <c r="DQ255" s="3"/>
      <c r="DR255" s="3"/>
      <c r="DS255" s="3"/>
      <c r="DT255" s="3"/>
      <c r="DU255" s="3"/>
      <c r="DV255" s="3"/>
      <c r="DW255" s="3"/>
      <c r="DX255" s="3"/>
      <c r="DY255" s="3"/>
      <c r="DZ255" s="3"/>
      <c r="EA255" s="3"/>
      <c r="EB255" s="3"/>
      <c r="EC255" s="3"/>
      <c r="ED255" s="3"/>
      <c r="EE255" s="3"/>
      <c r="EF255" s="3"/>
      <c r="EG255" s="3"/>
      <c r="EH255" s="3"/>
      <c r="EI255" s="3"/>
      <c r="EJ255" s="3"/>
      <c r="EK255" s="3"/>
      <c r="EL255" s="3"/>
      <c r="EM255" s="3"/>
      <c r="EN255" s="3"/>
      <c r="EO255" s="3"/>
      <c r="EP255" s="3"/>
      <c r="EQ255" s="3"/>
      <c r="ER255" s="3"/>
      <c r="ES255" s="3"/>
      <c r="ET255" s="3"/>
      <c r="EU255" s="3"/>
      <c r="EV255" s="3"/>
      <c r="EW255" s="3"/>
      <c r="EX255" s="3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</row>
    <row r="256" spans="1:176" x14ac:dyDescent="0.15">
      <c r="A256" s="74">
        <f t="shared" si="79"/>
        <v>43737</v>
      </c>
      <c r="B256" s="75">
        <f t="shared" ca="1" si="88"/>
        <v>96332.505300000004</v>
      </c>
      <c r="C256" s="78">
        <f t="shared" si="80"/>
        <v>96100</v>
      </c>
      <c r="D256" s="77">
        <f ca="1">IF(A256&lt;$B$1,VLOOKUP(A256,[1]DI!$A$4:$B$15000,2),0)</f>
        <v>0</v>
      </c>
      <c r="E256" s="78">
        <f t="shared" ca="1" si="89"/>
        <v>1</v>
      </c>
      <c r="F256" s="78">
        <f ca="1">(TRUNC(PRODUCT($E$12:$E255),16))</f>
        <v>1.0417818383067501</v>
      </c>
      <c r="G256" s="78">
        <f t="shared" ca="1" si="90"/>
        <v>1.0402610233327001</v>
      </c>
      <c r="H256" s="78">
        <f t="shared" ca="1" si="91"/>
        <v>1.0014619600000001</v>
      </c>
      <c r="I256" s="77">
        <f t="shared" si="81"/>
        <v>3.5000000000000003E-2</v>
      </c>
      <c r="J256" s="79">
        <f t="shared" si="82"/>
        <v>43727</v>
      </c>
      <c r="K256" s="80">
        <f t="shared" si="83"/>
        <v>6</v>
      </c>
      <c r="L256" s="81">
        <f t="shared" si="84"/>
        <v>7</v>
      </c>
      <c r="M256" s="82">
        <f t="shared" si="75"/>
        <v>1.000956052</v>
      </c>
      <c r="N256" s="82">
        <f t="shared" ca="1" si="76"/>
        <v>1.0024194099999999</v>
      </c>
      <c r="O256" s="81">
        <f t="shared" si="92"/>
        <v>0</v>
      </c>
      <c r="P256" s="78">
        <f t="shared" ca="1" si="77"/>
        <v>232.50530000000001</v>
      </c>
      <c r="Q256" s="76">
        <f t="shared" si="85"/>
        <v>0</v>
      </c>
      <c r="R256" s="83" t="str">
        <f t="shared" si="86"/>
        <v>A+J=</v>
      </c>
      <c r="S256" s="79">
        <f t="shared" si="87"/>
        <v>43818</v>
      </c>
      <c r="T256" s="84" t="str">
        <f t="shared" si="78"/>
        <v>-</v>
      </c>
      <c r="U256" s="8"/>
      <c r="V256" s="65"/>
      <c r="W256" s="66"/>
      <c r="X256" s="8"/>
      <c r="Y256" s="1"/>
      <c r="Z256" s="8"/>
      <c r="AA256" s="8"/>
      <c r="AB256" s="8"/>
      <c r="AC256" s="8"/>
      <c r="AD256" s="8"/>
      <c r="AE256" s="9"/>
      <c r="AF256" s="8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  <c r="BO256" s="3"/>
      <c r="BP256" s="3"/>
      <c r="BQ256" s="3"/>
      <c r="BR256" s="3"/>
      <c r="BS256" s="3"/>
      <c r="BT256" s="3"/>
      <c r="BU256" s="3"/>
      <c r="BV256" s="3"/>
      <c r="BW256" s="3"/>
      <c r="BX256" s="3"/>
      <c r="BY256" s="3"/>
      <c r="BZ256" s="3"/>
      <c r="CA256" s="3"/>
      <c r="CB256" s="3"/>
      <c r="CC256" s="3"/>
      <c r="CD256" s="3"/>
      <c r="CE256" s="3"/>
      <c r="CF256" s="3"/>
      <c r="CG256" s="3"/>
      <c r="CH256" s="3"/>
      <c r="CI256" s="3"/>
      <c r="CJ256" s="3"/>
      <c r="CK256" s="3"/>
      <c r="CL256" s="3"/>
      <c r="CM256" s="3"/>
      <c r="CN256" s="3"/>
      <c r="CO256" s="3"/>
      <c r="CP256" s="3"/>
      <c r="CQ256" s="3"/>
      <c r="CR256" s="3"/>
      <c r="CS256" s="3"/>
      <c r="CT256" s="3"/>
      <c r="CU256" s="3"/>
      <c r="CV256" s="3"/>
      <c r="CW256" s="3"/>
      <c r="CX256" s="3"/>
      <c r="CY256" s="3"/>
      <c r="CZ256" s="3"/>
      <c r="DA256" s="3"/>
      <c r="DB256" s="3"/>
      <c r="DC256" s="3"/>
      <c r="DD256" s="3"/>
      <c r="DE256" s="3"/>
      <c r="DF256" s="3"/>
      <c r="DG256" s="3"/>
      <c r="DH256" s="3"/>
      <c r="DI256" s="3"/>
      <c r="DJ256" s="3"/>
      <c r="DK256" s="3"/>
      <c r="DL256" s="3"/>
      <c r="DM256" s="3"/>
      <c r="DN256" s="3"/>
      <c r="DO256" s="3"/>
      <c r="DP256" s="3"/>
      <c r="DQ256" s="3"/>
      <c r="DR256" s="3"/>
      <c r="DS256" s="3"/>
      <c r="DT256" s="3"/>
      <c r="DU256" s="3"/>
      <c r="DV256" s="3"/>
      <c r="DW256" s="3"/>
      <c r="DX256" s="3"/>
      <c r="DY256" s="3"/>
      <c r="DZ256" s="3"/>
      <c r="EA256" s="3"/>
      <c r="EB256" s="3"/>
      <c r="EC256" s="3"/>
      <c r="ED256" s="3"/>
      <c r="EE256" s="3"/>
      <c r="EF256" s="3"/>
      <c r="EG256" s="3"/>
      <c r="EH256" s="3"/>
      <c r="EI256" s="3"/>
      <c r="EJ256" s="3"/>
      <c r="EK256" s="3"/>
      <c r="EL256" s="3"/>
      <c r="EM256" s="3"/>
      <c r="EN256" s="3"/>
      <c r="EO256" s="3"/>
      <c r="EP256" s="3"/>
      <c r="EQ256" s="3"/>
      <c r="ER256" s="3"/>
      <c r="ES256" s="3"/>
      <c r="ET256" s="3"/>
      <c r="EU256" s="3"/>
      <c r="EV256" s="3"/>
      <c r="EW256" s="3"/>
      <c r="EX256" s="3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</row>
    <row r="257" spans="1:173" x14ac:dyDescent="0.15">
      <c r="A257" s="74">
        <f t="shared" si="79"/>
        <v>43738</v>
      </c>
      <c r="B257" s="75">
        <f t="shared" ca="1" si="88"/>
        <v>96332.505300000004</v>
      </c>
      <c r="C257" s="78">
        <f t="shared" si="80"/>
        <v>96100</v>
      </c>
      <c r="D257" s="77">
        <f ca="1">IF(A257&lt;$B$1,VLOOKUP(A257,[1]DI!$A$4:$B$15000,2),0)</f>
        <v>5.3999999999999999E-2</v>
      </c>
      <c r="E257" s="78">
        <f t="shared" ca="1" si="89"/>
        <v>1.0002087200000001</v>
      </c>
      <c r="F257" s="78">
        <f ca="1">(TRUNC(PRODUCT($E$12:$E256),16))</f>
        <v>1.0417818383067501</v>
      </c>
      <c r="G257" s="78">
        <f t="shared" ca="1" si="90"/>
        <v>1.0402610233327001</v>
      </c>
      <c r="H257" s="78">
        <f t="shared" ca="1" si="91"/>
        <v>1.0014619600000001</v>
      </c>
      <c r="I257" s="77">
        <f t="shared" si="81"/>
        <v>3.5000000000000003E-2</v>
      </c>
      <c r="J257" s="79">
        <f t="shared" si="82"/>
        <v>43727</v>
      </c>
      <c r="K257" s="80">
        <f t="shared" si="83"/>
        <v>7</v>
      </c>
      <c r="L257" s="81">
        <f t="shared" si="84"/>
        <v>7</v>
      </c>
      <c r="M257" s="82">
        <f t="shared" si="75"/>
        <v>1.000956052</v>
      </c>
      <c r="N257" s="82">
        <f t="shared" ca="1" si="76"/>
        <v>1.0024194099999999</v>
      </c>
      <c r="O257" s="81">
        <f t="shared" si="92"/>
        <v>0</v>
      </c>
      <c r="P257" s="78">
        <f t="shared" ca="1" si="77"/>
        <v>232.50530000000001</v>
      </c>
      <c r="Q257" s="76">
        <f t="shared" si="85"/>
        <v>0</v>
      </c>
      <c r="R257" s="83" t="str">
        <f t="shared" si="86"/>
        <v>A+J=</v>
      </c>
      <c r="S257" s="79">
        <f t="shared" si="87"/>
        <v>43818</v>
      </c>
      <c r="T257" s="84" t="str">
        <f t="shared" si="78"/>
        <v>-</v>
      </c>
      <c r="U257" s="8"/>
      <c r="V257" s="65"/>
      <c r="W257" s="66"/>
      <c r="X257" s="8"/>
      <c r="Y257" s="1"/>
      <c r="Z257" s="8"/>
      <c r="AA257" s="8"/>
      <c r="AB257" s="8"/>
      <c r="AC257" s="8"/>
      <c r="AD257" s="8"/>
      <c r="AE257" s="9"/>
      <c r="AF257" s="8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  <c r="BQ257" s="3"/>
      <c r="BR257" s="3"/>
      <c r="BS257" s="3"/>
      <c r="BT257" s="3"/>
      <c r="BU257" s="3"/>
      <c r="BV257" s="3"/>
      <c r="BW257" s="3"/>
      <c r="BX257" s="3"/>
      <c r="BY257" s="3"/>
      <c r="BZ257" s="3"/>
      <c r="CA257" s="3"/>
      <c r="CB257" s="3"/>
      <c r="CC257" s="3"/>
      <c r="CD257" s="3"/>
      <c r="CE257" s="3"/>
      <c r="CF257" s="3"/>
      <c r="CG257" s="3"/>
      <c r="CH257" s="3"/>
      <c r="CI257" s="3"/>
      <c r="CJ257" s="3"/>
      <c r="CK257" s="3"/>
      <c r="CL257" s="3"/>
      <c r="CM257" s="3"/>
      <c r="CN257" s="3"/>
      <c r="CO257" s="3"/>
      <c r="CP257" s="3"/>
      <c r="CQ257" s="3"/>
      <c r="CR257" s="3"/>
      <c r="CS257" s="3"/>
      <c r="CT257" s="3"/>
      <c r="CU257" s="3"/>
      <c r="CV257" s="3"/>
      <c r="CW257" s="3"/>
      <c r="CX257" s="3"/>
      <c r="CY257" s="3"/>
      <c r="CZ257" s="3"/>
      <c r="DA257" s="3"/>
      <c r="DB257" s="3"/>
      <c r="DC257" s="3"/>
      <c r="DD257" s="3"/>
      <c r="DE257" s="3"/>
      <c r="DF257" s="3"/>
      <c r="DG257" s="3"/>
      <c r="DH257" s="3"/>
      <c r="DI257" s="3"/>
      <c r="DJ257" s="3"/>
      <c r="DK257" s="3"/>
      <c r="DL257" s="3"/>
      <c r="DM257" s="3"/>
      <c r="DN257" s="3"/>
      <c r="DO257" s="3"/>
      <c r="DP257" s="3"/>
      <c r="DQ257" s="3"/>
      <c r="DR257" s="3"/>
      <c r="DS257" s="3"/>
      <c r="DT257" s="3"/>
      <c r="DU257" s="3"/>
      <c r="DV257" s="3"/>
      <c r="DW257" s="3"/>
      <c r="DX257" s="3"/>
      <c r="DY257" s="3"/>
      <c r="DZ257" s="3"/>
      <c r="EA257" s="3"/>
      <c r="EB257" s="3"/>
      <c r="EC257" s="3"/>
      <c r="ED257" s="3"/>
      <c r="EE257" s="3"/>
      <c r="EF257" s="3"/>
      <c r="EG257" s="3"/>
      <c r="EH257" s="3"/>
      <c r="EI257" s="3"/>
      <c r="EJ257" s="3"/>
      <c r="EK257" s="3"/>
      <c r="EL257" s="3"/>
      <c r="EM257" s="3"/>
      <c r="EN257" s="3"/>
      <c r="EO257" s="3"/>
      <c r="EP257" s="3"/>
      <c r="EQ257" s="3"/>
      <c r="ER257" s="3"/>
      <c r="ES257" s="3"/>
      <c r="ET257" s="3"/>
      <c r="EU257" s="3"/>
      <c r="EV257" s="3"/>
      <c r="EW257" s="3"/>
      <c r="EX257" s="3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</row>
    <row r="258" spans="1:173" x14ac:dyDescent="0.15">
      <c r="A258" s="74">
        <f t="shared" si="79"/>
        <v>43739</v>
      </c>
      <c r="B258" s="75">
        <f t="shared" ca="1" si="88"/>
        <v>96365.765606999994</v>
      </c>
      <c r="C258" s="78">
        <f t="shared" si="80"/>
        <v>96100</v>
      </c>
      <c r="D258" s="77">
        <f ca="1">IF(A258&lt;$B$1,VLOOKUP(A258,[1]DI!$A$4:$B$15000,2),0)</f>
        <v>5.3999999999999999E-2</v>
      </c>
      <c r="E258" s="78">
        <f t="shared" ca="1" si="89"/>
        <v>1.0002087200000001</v>
      </c>
      <c r="F258" s="78">
        <f ca="1">(TRUNC(PRODUCT($E$12:$E257),16))</f>
        <v>1.04199927901204</v>
      </c>
      <c r="G258" s="78">
        <f t="shared" ca="1" si="90"/>
        <v>1.0402610233327001</v>
      </c>
      <c r="H258" s="78">
        <f t="shared" ca="1" si="91"/>
        <v>1.0016709800000001</v>
      </c>
      <c r="I258" s="77">
        <f t="shared" si="81"/>
        <v>3.5000000000000003E-2</v>
      </c>
      <c r="J258" s="79">
        <f t="shared" si="82"/>
        <v>43727</v>
      </c>
      <c r="K258" s="80">
        <f t="shared" si="83"/>
        <v>8</v>
      </c>
      <c r="L258" s="81">
        <f t="shared" si="84"/>
        <v>8</v>
      </c>
      <c r="M258" s="82">
        <f t="shared" si="75"/>
        <v>1.001092705</v>
      </c>
      <c r="N258" s="82">
        <f t="shared" ca="1" si="76"/>
        <v>1.002765511</v>
      </c>
      <c r="O258" s="81">
        <f t="shared" si="92"/>
        <v>0</v>
      </c>
      <c r="P258" s="78">
        <f t="shared" ca="1" si="77"/>
        <v>265.76560699999999</v>
      </c>
      <c r="Q258" s="76">
        <f t="shared" si="85"/>
        <v>0</v>
      </c>
      <c r="R258" s="83" t="str">
        <f t="shared" si="86"/>
        <v>A+J=</v>
      </c>
      <c r="S258" s="79">
        <f t="shared" si="87"/>
        <v>43818</v>
      </c>
      <c r="T258" s="84" t="str">
        <f t="shared" si="78"/>
        <v>-</v>
      </c>
      <c r="U258" s="8"/>
      <c r="V258" s="65"/>
      <c r="W258" s="66"/>
      <c r="X258" s="8"/>
      <c r="Y258" s="1"/>
      <c r="Z258" s="8"/>
      <c r="AA258" s="8"/>
      <c r="AB258" s="8"/>
      <c r="AC258" s="8"/>
      <c r="AD258" s="8"/>
      <c r="AE258" s="9"/>
      <c r="AF258" s="8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</row>
    <row r="259" spans="1:173" x14ac:dyDescent="0.15">
      <c r="A259" s="74">
        <f t="shared" si="79"/>
        <v>43740</v>
      </c>
      <c r="B259" s="75">
        <f t="shared" ca="1" si="88"/>
        <v>96399.038021</v>
      </c>
      <c r="C259" s="78">
        <f t="shared" si="80"/>
        <v>96100</v>
      </c>
      <c r="D259" s="77">
        <f ca="1">IF(A259&lt;$B$1,VLOOKUP(A259,[1]DI!$A$4:$B$15000,2),0)</f>
        <v>5.3999999999999999E-2</v>
      </c>
      <c r="E259" s="78">
        <f t="shared" ca="1" si="89"/>
        <v>1.0002087200000001</v>
      </c>
      <c r="F259" s="78">
        <f ca="1">(TRUNC(PRODUCT($E$12:$E258),16))</f>
        <v>1.0422167651015599</v>
      </c>
      <c r="G259" s="78">
        <f t="shared" ca="1" si="90"/>
        <v>1.0402610233327001</v>
      </c>
      <c r="H259" s="78">
        <f t="shared" ca="1" si="91"/>
        <v>1.00188005</v>
      </c>
      <c r="I259" s="77">
        <f t="shared" si="81"/>
        <v>3.5000000000000003E-2</v>
      </c>
      <c r="J259" s="79">
        <f t="shared" si="82"/>
        <v>43727</v>
      </c>
      <c r="K259" s="80">
        <f t="shared" si="83"/>
        <v>9</v>
      </c>
      <c r="L259" s="81">
        <f t="shared" si="84"/>
        <v>9</v>
      </c>
      <c r="M259" s="82">
        <f t="shared" si="75"/>
        <v>1.001229377</v>
      </c>
      <c r="N259" s="82">
        <f t="shared" ca="1" si="76"/>
        <v>1.0031117380000001</v>
      </c>
      <c r="O259" s="81">
        <f t="shared" si="92"/>
        <v>0</v>
      </c>
      <c r="P259" s="78">
        <f t="shared" ca="1" si="77"/>
        <v>299.03802100000001</v>
      </c>
      <c r="Q259" s="76">
        <f t="shared" si="85"/>
        <v>0</v>
      </c>
      <c r="R259" s="83" t="str">
        <f t="shared" si="86"/>
        <v>A+J=</v>
      </c>
      <c r="S259" s="79">
        <f t="shared" si="87"/>
        <v>43818</v>
      </c>
      <c r="T259" s="84" t="str">
        <f t="shared" si="78"/>
        <v>-</v>
      </c>
      <c r="U259" s="8"/>
      <c r="V259" s="65"/>
      <c r="W259" s="64"/>
      <c r="X259" s="8"/>
      <c r="Y259" s="1"/>
      <c r="Z259" s="8"/>
      <c r="AA259" s="8"/>
      <c r="AB259" s="8"/>
      <c r="AC259" s="8"/>
      <c r="AD259" s="8"/>
      <c r="AE259" s="9"/>
      <c r="AF259" s="8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  <c r="BO259" s="3"/>
      <c r="BP259" s="3"/>
      <c r="BQ259" s="3"/>
      <c r="BR259" s="3"/>
      <c r="BS259" s="3"/>
      <c r="BT259" s="3"/>
      <c r="BU259" s="3"/>
      <c r="BV259" s="3"/>
      <c r="BW259" s="3"/>
      <c r="BX259" s="3"/>
      <c r="BY259" s="3"/>
      <c r="BZ259" s="3"/>
      <c r="CA259" s="3"/>
      <c r="CB259" s="3"/>
      <c r="CC259" s="3"/>
      <c r="CD259" s="3"/>
      <c r="CE259" s="3"/>
      <c r="CF259" s="3"/>
      <c r="CG259" s="3"/>
      <c r="CH259" s="3"/>
      <c r="CI259" s="3"/>
      <c r="CJ259" s="3"/>
      <c r="CK259" s="3"/>
      <c r="CL259" s="3"/>
      <c r="CM259" s="3"/>
      <c r="CN259" s="3"/>
      <c r="CO259" s="3"/>
      <c r="CP259" s="3"/>
      <c r="CQ259" s="3"/>
      <c r="CR259" s="3"/>
      <c r="CS259" s="3"/>
      <c r="CT259" s="3"/>
      <c r="CU259" s="3"/>
      <c r="CV259" s="3"/>
      <c r="CW259" s="3"/>
      <c r="CX259" s="3"/>
      <c r="CY259" s="3"/>
      <c r="CZ259" s="3"/>
      <c r="DA259" s="3"/>
      <c r="DB259" s="3"/>
      <c r="DC259" s="3"/>
      <c r="DD259" s="3"/>
      <c r="DE259" s="3"/>
      <c r="DF259" s="3"/>
      <c r="DG259" s="3"/>
      <c r="DH259" s="3"/>
      <c r="DI259" s="3"/>
      <c r="DJ259" s="3"/>
      <c r="DK259" s="3"/>
      <c r="DL259" s="3"/>
      <c r="DM259" s="3"/>
      <c r="DN259" s="3"/>
      <c r="DO259" s="3"/>
      <c r="DP259" s="3"/>
      <c r="DQ259" s="3"/>
      <c r="DR259" s="3"/>
      <c r="DS259" s="3"/>
      <c r="DT259" s="3"/>
      <c r="DU259" s="3"/>
      <c r="DV259" s="3"/>
      <c r="DW259" s="3"/>
      <c r="DX259" s="3"/>
      <c r="DY259" s="3"/>
      <c r="DZ259" s="3"/>
      <c r="EA259" s="3"/>
      <c r="EB259" s="3"/>
      <c r="EC259" s="3"/>
      <c r="ED259" s="3"/>
      <c r="EE259" s="3"/>
      <c r="EF259" s="3"/>
      <c r="EG259" s="3"/>
      <c r="EH259" s="3"/>
      <c r="EI259" s="3"/>
      <c r="EJ259" s="3"/>
      <c r="EK259" s="3"/>
      <c r="EL259" s="3"/>
      <c r="EM259" s="3"/>
      <c r="EN259" s="3"/>
      <c r="EO259" s="3"/>
      <c r="EP259" s="3"/>
      <c r="EQ259" s="3"/>
      <c r="ER259" s="3"/>
      <c r="ES259" s="3"/>
      <c r="ET259" s="3"/>
      <c r="EU259" s="3"/>
      <c r="EV259" s="3"/>
      <c r="EW259" s="3"/>
      <c r="EX259" s="3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</row>
    <row r="260" spans="1:173" x14ac:dyDescent="0.15">
      <c r="A260" s="74">
        <f t="shared" si="79"/>
        <v>43741</v>
      </c>
      <c r="B260" s="75">
        <f t="shared" ca="1" si="88"/>
        <v>96432.321679999994</v>
      </c>
      <c r="C260" s="78">
        <f t="shared" si="80"/>
        <v>96100</v>
      </c>
      <c r="D260" s="77">
        <f ca="1">IF(A260&lt;$B$1,VLOOKUP(A260,[1]DI!$A$4:$B$15000,2),0)</f>
        <v>5.3999999999999999E-2</v>
      </c>
      <c r="E260" s="78">
        <f t="shared" ca="1" si="89"/>
        <v>1.0002087200000001</v>
      </c>
      <c r="F260" s="78">
        <f ca="1">(TRUNC(PRODUCT($E$12:$E259),16))</f>
        <v>1.0424342965847699</v>
      </c>
      <c r="G260" s="78">
        <f t="shared" ca="1" si="90"/>
        <v>1.0402610233327001</v>
      </c>
      <c r="H260" s="78">
        <f t="shared" ca="1" si="91"/>
        <v>1.0020891599999999</v>
      </c>
      <c r="I260" s="77">
        <f t="shared" si="81"/>
        <v>3.5000000000000003E-2</v>
      </c>
      <c r="J260" s="79">
        <f t="shared" si="82"/>
        <v>43727</v>
      </c>
      <c r="K260" s="80">
        <f t="shared" si="83"/>
        <v>10</v>
      </c>
      <c r="L260" s="81">
        <f t="shared" si="84"/>
        <v>10</v>
      </c>
      <c r="M260" s="82">
        <f t="shared" si="75"/>
        <v>1.0013660680000001</v>
      </c>
      <c r="N260" s="82">
        <f t="shared" ca="1" si="76"/>
        <v>1.0034580820000001</v>
      </c>
      <c r="O260" s="81">
        <f t="shared" si="92"/>
        <v>0</v>
      </c>
      <c r="P260" s="78">
        <f t="shared" ca="1" si="77"/>
        <v>332.32168000000001</v>
      </c>
      <c r="Q260" s="76">
        <f t="shared" si="85"/>
        <v>0</v>
      </c>
      <c r="R260" s="83" t="str">
        <f t="shared" si="86"/>
        <v>A+J=</v>
      </c>
      <c r="S260" s="79">
        <f t="shared" si="87"/>
        <v>43818</v>
      </c>
      <c r="T260" s="84" t="str">
        <f t="shared" si="78"/>
        <v>-</v>
      </c>
      <c r="U260" s="8"/>
      <c r="V260" s="65"/>
      <c r="W260" s="66"/>
      <c r="X260" s="8"/>
      <c r="Y260" s="1"/>
      <c r="Z260" s="8"/>
      <c r="AA260" s="8"/>
      <c r="AB260" s="8"/>
      <c r="AC260" s="8"/>
      <c r="AD260" s="8"/>
      <c r="AE260" s="9"/>
      <c r="AF260" s="8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  <c r="BO260" s="3"/>
      <c r="BP260" s="3"/>
      <c r="BQ260" s="3"/>
      <c r="BR260" s="3"/>
      <c r="BS260" s="3"/>
      <c r="BT260" s="3"/>
      <c r="BU260" s="3"/>
      <c r="BV260" s="3"/>
      <c r="BW260" s="3"/>
      <c r="BX260" s="3"/>
      <c r="BY260" s="3"/>
      <c r="BZ260" s="3"/>
      <c r="CA260" s="3"/>
      <c r="CB260" s="3"/>
      <c r="CC260" s="3"/>
      <c r="CD260" s="3"/>
      <c r="CE260" s="3"/>
      <c r="CF260" s="3"/>
      <c r="CG260" s="3"/>
      <c r="CH260" s="3"/>
      <c r="CI260" s="3"/>
      <c r="CJ260" s="3"/>
      <c r="CK260" s="3"/>
      <c r="CL260" s="3"/>
      <c r="CM260" s="3"/>
      <c r="CN260" s="3"/>
      <c r="CO260" s="3"/>
      <c r="CP260" s="3"/>
      <c r="CQ260" s="3"/>
      <c r="CR260" s="3"/>
      <c r="CS260" s="3"/>
      <c r="CT260" s="3"/>
      <c r="CU260" s="3"/>
      <c r="CV260" s="3"/>
      <c r="CW260" s="3"/>
      <c r="CX260" s="3"/>
      <c r="CY260" s="3"/>
      <c r="CZ260" s="3"/>
      <c r="DA260" s="3"/>
      <c r="DB260" s="3"/>
      <c r="DC260" s="3"/>
      <c r="DD260" s="3"/>
      <c r="DE260" s="3"/>
      <c r="DF260" s="3"/>
      <c r="DG260" s="3"/>
      <c r="DH260" s="3"/>
      <c r="DI260" s="3"/>
      <c r="DJ260" s="3"/>
      <c r="DK260" s="3"/>
      <c r="DL260" s="3"/>
      <c r="DM260" s="3"/>
      <c r="DN260" s="3"/>
      <c r="DO260" s="3"/>
      <c r="DP260" s="3"/>
      <c r="DQ260" s="3"/>
      <c r="DR260" s="3"/>
      <c r="DS260" s="3"/>
      <c r="DT260" s="3"/>
      <c r="DU260" s="3"/>
      <c r="DV260" s="3"/>
      <c r="DW260" s="3"/>
      <c r="DX260" s="3"/>
      <c r="DY260" s="3"/>
      <c r="DZ260" s="3"/>
      <c r="EA260" s="3"/>
      <c r="EB260" s="3"/>
      <c r="EC260" s="3"/>
      <c r="ED260" s="3"/>
      <c r="EE260" s="3"/>
      <c r="EF260" s="3"/>
      <c r="EG260" s="3"/>
      <c r="EH260" s="3"/>
      <c r="EI260" s="3"/>
      <c r="EJ260" s="3"/>
      <c r="EK260" s="3"/>
      <c r="EL260" s="3"/>
      <c r="EM260" s="3"/>
      <c r="EN260" s="3"/>
      <c r="EO260" s="3"/>
      <c r="EP260" s="3"/>
      <c r="EQ260" s="3"/>
      <c r="ER260" s="3"/>
      <c r="ES260" s="3"/>
      <c r="ET260" s="3"/>
      <c r="EU260" s="3"/>
      <c r="EV260" s="3"/>
      <c r="EW260" s="3"/>
      <c r="EX260" s="3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</row>
    <row r="261" spans="1:173" x14ac:dyDescent="0.15">
      <c r="A261" s="74">
        <f t="shared" si="79"/>
        <v>43742</v>
      </c>
      <c r="B261" s="75">
        <f t="shared" ca="1" si="88"/>
        <v>96465.617446999997</v>
      </c>
      <c r="C261" s="78">
        <f t="shared" si="80"/>
        <v>96100</v>
      </c>
      <c r="D261" s="77">
        <f ca="1">IF(A261&lt;$B$1,VLOOKUP(A261,[1]DI!$A$4:$B$15000,2),0)</f>
        <v>5.3999999999999999E-2</v>
      </c>
      <c r="E261" s="78">
        <f t="shared" ca="1" si="89"/>
        <v>1.0002087200000001</v>
      </c>
      <c r="F261" s="78">
        <f ca="1">(TRUNC(PRODUCT($E$12:$E260),16))</f>
        <v>1.0426518734711501</v>
      </c>
      <c r="G261" s="78">
        <f t="shared" ca="1" si="90"/>
        <v>1.0402610233327001</v>
      </c>
      <c r="H261" s="78">
        <f t="shared" ca="1" si="91"/>
        <v>1.00229832</v>
      </c>
      <c r="I261" s="77">
        <f t="shared" si="81"/>
        <v>3.5000000000000003E-2</v>
      </c>
      <c r="J261" s="79">
        <f t="shared" si="82"/>
        <v>43727</v>
      </c>
      <c r="K261" s="80">
        <f t="shared" si="83"/>
        <v>11</v>
      </c>
      <c r="L261" s="81">
        <f t="shared" si="84"/>
        <v>11</v>
      </c>
      <c r="M261" s="82">
        <f t="shared" si="75"/>
        <v>1.0015027780000001</v>
      </c>
      <c r="N261" s="82">
        <f t="shared" ca="1" si="76"/>
        <v>1.0038045520000001</v>
      </c>
      <c r="O261" s="81">
        <f t="shared" si="92"/>
        <v>0</v>
      </c>
      <c r="P261" s="78">
        <f t="shared" ca="1" si="77"/>
        <v>365.61744700000003</v>
      </c>
      <c r="Q261" s="76">
        <f t="shared" si="85"/>
        <v>0</v>
      </c>
      <c r="R261" s="83" t="str">
        <f t="shared" si="86"/>
        <v>A+J=</v>
      </c>
      <c r="S261" s="79">
        <f t="shared" si="87"/>
        <v>43818</v>
      </c>
      <c r="T261" s="84" t="str">
        <f t="shared" si="78"/>
        <v>-</v>
      </c>
      <c r="U261" s="8"/>
      <c r="V261" s="65"/>
      <c r="W261" s="66"/>
      <c r="X261" s="8"/>
      <c r="Y261" s="1"/>
      <c r="Z261" s="8"/>
      <c r="AA261" s="8"/>
      <c r="AB261" s="8"/>
      <c r="AC261" s="8"/>
      <c r="AD261" s="8"/>
      <c r="AE261" s="9"/>
      <c r="AF261" s="8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  <c r="BO261" s="3"/>
      <c r="BP261" s="3"/>
      <c r="BQ261" s="3"/>
      <c r="BR261" s="3"/>
      <c r="BS261" s="3"/>
      <c r="BT261" s="3"/>
      <c r="BU261" s="3"/>
      <c r="BV261" s="3"/>
      <c r="BW261" s="3"/>
      <c r="BX261" s="3"/>
      <c r="BY261" s="3"/>
      <c r="BZ261" s="3"/>
      <c r="CA261" s="3"/>
      <c r="CB261" s="3"/>
      <c r="CC261" s="3"/>
      <c r="CD261" s="3"/>
      <c r="CE261" s="3"/>
      <c r="CF261" s="3"/>
      <c r="CG261" s="3"/>
      <c r="CH261" s="3"/>
      <c r="CI261" s="3"/>
      <c r="CJ261" s="3"/>
      <c r="CK261" s="3"/>
      <c r="CL261" s="3"/>
      <c r="CM261" s="3"/>
      <c r="CN261" s="3"/>
      <c r="CO261" s="3"/>
      <c r="CP261" s="3"/>
      <c r="CQ261" s="3"/>
      <c r="CR261" s="3"/>
      <c r="CS261" s="3"/>
      <c r="CT261" s="3"/>
      <c r="CU261" s="3"/>
      <c r="CV261" s="3"/>
      <c r="CW261" s="3"/>
      <c r="CX261" s="3"/>
      <c r="CY261" s="3"/>
      <c r="CZ261" s="3"/>
      <c r="DA261" s="3"/>
      <c r="DB261" s="3"/>
      <c r="DC261" s="3"/>
      <c r="DD261" s="3"/>
      <c r="DE261" s="3"/>
      <c r="DF261" s="3"/>
      <c r="DG261" s="3"/>
      <c r="DH261" s="3"/>
      <c r="DI261" s="3"/>
      <c r="DJ261" s="3"/>
      <c r="DK261" s="3"/>
      <c r="DL261" s="3"/>
      <c r="DM261" s="3"/>
      <c r="DN261" s="3"/>
      <c r="DO261" s="3"/>
      <c r="DP261" s="3"/>
      <c r="DQ261" s="3"/>
      <c r="DR261" s="3"/>
      <c r="DS261" s="3"/>
      <c r="DT261" s="3"/>
      <c r="DU261" s="3"/>
      <c r="DV261" s="3"/>
      <c r="DW261" s="3"/>
      <c r="DX261" s="3"/>
      <c r="DY261" s="3"/>
      <c r="DZ261" s="3"/>
      <c r="EA261" s="3"/>
      <c r="EB261" s="3"/>
      <c r="EC261" s="3"/>
      <c r="ED261" s="3"/>
      <c r="EE261" s="3"/>
      <c r="EF261" s="3"/>
      <c r="EG261" s="3"/>
      <c r="EH261" s="3"/>
      <c r="EI261" s="3"/>
      <c r="EJ261" s="3"/>
      <c r="EK261" s="3"/>
      <c r="EL261" s="3"/>
      <c r="EM261" s="3"/>
      <c r="EN261" s="3"/>
      <c r="EO261" s="3"/>
      <c r="EP261" s="3"/>
      <c r="EQ261" s="3"/>
      <c r="ER261" s="3"/>
      <c r="ES261" s="3"/>
      <c r="ET261" s="3"/>
      <c r="EU261" s="3"/>
      <c r="EV261" s="3"/>
      <c r="EW261" s="3"/>
      <c r="EX261" s="3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</row>
    <row r="262" spans="1:173" x14ac:dyDescent="0.15">
      <c r="A262" s="74">
        <f t="shared" si="79"/>
        <v>43743</v>
      </c>
      <c r="B262" s="75">
        <f t="shared" ca="1" si="88"/>
        <v>96498.924264999994</v>
      </c>
      <c r="C262" s="78">
        <f t="shared" si="80"/>
        <v>96100</v>
      </c>
      <c r="D262" s="77">
        <f ca="1">IF(A262&lt;$B$1,VLOOKUP(A262,[1]DI!$A$4:$B$15000,2),0)</f>
        <v>0</v>
      </c>
      <c r="E262" s="78">
        <f t="shared" ca="1" si="89"/>
        <v>1</v>
      </c>
      <c r="F262" s="78">
        <f ca="1">(TRUNC(PRODUCT($E$12:$E261),16))</f>
        <v>1.0428694957701801</v>
      </c>
      <c r="G262" s="78">
        <f t="shared" ca="1" si="90"/>
        <v>1.0402610233327001</v>
      </c>
      <c r="H262" s="78">
        <f t="shared" ca="1" si="91"/>
        <v>1.00250752</v>
      </c>
      <c r="I262" s="77">
        <f t="shared" si="81"/>
        <v>3.5000000000000003E-2</v>
      </c>
      <c r="J262" s="79">
        <f t="shared" si="82"/>
        <v>43727</v>
      </c>
      <c r="K262" s="80">
        <f t="shared" si="83"/>
        <v>11</v>
      </c>
      <c r="L262" s="81">
        <f t="shared" si="84"/>
        <v>12</v>
      </c>
      <c r="M262" s="82">
        <f t="shared" si="75"/>
        <v>1.0016395060000001</v>
      </c>
      <c r="N262" s="82">
        <f t="shared" ca="1" si="76"/>
        <v>1.004151137</v>
      </c>
      <c r="O262" s="81">
        <f t="shared" si="92"/>
        <v>0</v>
      </c>
      <c r="P262" s="78">
        <f t="shared" ca="1" si="77"/>
        <v>398.92426499999999</v>
      </c>
      <c r="Q262" s="76">
        <f t="shared" si="85"/>
        <v>0</v>
      </c>
      <c r="R262" s="83" t="str">
        <f t="shared" si="86"/>
        <v>A+J=</v>
      </c>
      <c r="S262" s="79">
        <f t="shared" si="87"/>
        <v>43818</v>
      </c>
      <c r="T262" s="84" t="str">
        <f t="shared" si="78"/>
        <v>-</v>
      </c>
      <c r="U262" s="8"/>
      <c r="V262" s="65"/>
      <c r="W262" s="66"/>
      <c r="X262" s="8"/>
      <c r="Y262" s="1"/>
      <c r="Z262" s="8"/>
      <c r="AA262" s="8"/>
      <c r="AB262" s="8"/>
      <c r="AC262" s="8"/>
      <c r="AD262" s="8"/>
      <c r="AE262" s="9"/>
      <c r="AF262" s="8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  <c r="BO262" s="3"/>
      <c r="BP262" s="3"/>
      <c r="BQ262" s="3"/>
      <c r="BR262" s="3"/>
      <c r="BS262" s="3"/>
      <c r="BT262" s="3"/>
      <c r="BU262" s="3"/>
      <c r="BV262" s="3"/>
      <c r="BW262" s="3"/>
      <c r="BX262" s="3"/>
      <c r="BY262" s="3"/>
      <c r="BZ262" s="3"/>
      <c r="CA262" s="3"/>
      <c r="CB262" s="3"/>
      <c r="CC262" s="3"/>
      <c r="CD262" s="3"/>
      <c r="CE262" s="3"/>
      <c r="CF262" s="3"/>
      <c r="CG262" s="3"/>
      <c r="CH262" s="3"/>
      <c r="CI262" s="3"/>
      <c r="CJ262" s="3"/>
      <c r="CK262" s="3"/>
      <c r="CL262" s="3"/>
      <c r="CM262" s="3"/>
      <c r="CN262" s="3"/>
      <c r="CO262" s="3"/>
      <c r="CP262" s="3"/>
      <c r="CQ262" s="3"/>
      <c r="CR262" s="3"/>
      <c r="CS262" s="3"/>
      <c r="CT262" s="3"/>
      <c r="CU262" s="3"/>
      <c r="CV262" s="3"/>
      <c r="CW262" s="3"/>
      <c r="CX262" s="3"/>
      <c r="CY262" s="3"/>
      <c r="CZ262" s="3"/>
      <c r="DA262" s="3"/>
      <c r="DB262" s="3"/>
      <c r="DC262" s="3"/>
      <c r="DD262" s="3"/>
      <c r="DE262" s="3"/>
      <c r="DF262" s="3"/>
      <c r="DG262" s="3"/>
      <c r="DH262" s="3"/>
      <c r="DI262" s="3"/>
      <c r="DJ262" s="3"/>
      <c r="DK262" s="3"/>
      <c r="DL262" s="3"/>
      <c r="DM262" s="3"/>
      <c r="DN262" s="3"/>
      <c r="DO262" s="3"/>
      <c r="DP262" s="3"/>
      <c r="DQ262" s="3"/>
      <c r="DR262" s="3"/>
      <c r="DS262" s="3"/>
      <c r="DT262" s="3"/>
      <c r="DU262" s="3"/>
      <c r="DV262" s="3"/>
      <c r="DW262" s="3"/>
      <c r="DX262" s="3"/>
      <c r="DY262" s="3"/>
      <c r="DZ262" s="3"/>
      <c r="EA262" s="3"/>
      <c r="EB262" s="3"/>
      <c r="EC262" s="3"/>
      <c r="ED262" s="3"/>
      <c r="EE262" s="3"/>
      <c r="EF262" s="3"/>
      <c r="EG262" s="3"/>
      <c r="EH262" s="3"/>
      <c r="EI262" s="3"/>
      <c r="EJ262" s="3"/>
      <c r="EK262" s="3"/>
      <c r="EL262" s="3"/>
      <c r="EM262" s="3"/>
      <c r="EN262" s="3"/>
      <c r="EO262" s="3"/>
      <c r="EP262" s="3"/>
      <c r="EQ262" s="3"/>
      <c r="ER262" s="3"/>
      <c r="ES262" s="3"/>
      <c r="ET262" s="3"/>
      <c r="EU262" s="3"/>
      <c r="EV262" s="3"/>
      <c r="EW262" s="3"/>
      <c r="EX262" s="3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</row>
    <row r="263" spans="1:173" x14ac:dyDescent="0.15">
      <c r="A263" s="74">
        <f t="shared" si="79"/>
        <v>43744</v>
      </c>
      <c r="B263" s="75">
        <f t="shared" ca="1" si="88"/>
        <v>96498.924264999994</v>
      </c>
      <c r="C263" s="78">
        <f t="shared" si="80"/>
        <v>96100</v>
      </c>
      <c r="D263" s="77">
        <f ca="1">IF(A263&lt;$B$1,VLOOKUP(A263,[1]DI!$A$4:$B$15000,2),0)</f>
        <v>0</v>
      </c>
      <c r="E263" s="78">
        <f t="shared" ca="1" si="89"/>
        <v>1</v>
      </c>
      <c r="F263" s="78">
        <f ca="1">(TRUNC(PRODUCT($E$12:$E262),16))</f>
        <v>1.0428694957701801</v>
      </c>
      <c r="G263" s="78">
        <f t="shared" ca="1" si="90"/>
        <v>1.0402610233327001</v>
      </c>
      <c r="H263" s="78">
        <f t="shared" ca="1" si="91"/>
        <v>1.00250752</v>
      </c>
      <c r="I263" s="77">
        <f t="shared" si="81"/>
        <v>3.5000000000000003E-2</v>
      </c>
      <c r="J263" s="79">
        <f t="shared" si="82"/>
        <v>43727</v>
      </c>
      <c r="K263" s="80">
        <f t="shared" si="83"/>
        <v>11</v>
      </c>
      <c r="L263" s="81">
        <f t="shared" si="84"/>
        <v>12</v>
      </c>
      <c r="M263" s="82">
        <f t="shared" si="75"/>
        <v>1.0016395060000001</v>
      </c>
      <c r="N263" s="82">
        <f t="shared" ca="1" si="76"/>
        <v>1.004151137</v>
      </c>
      <c r="O263" s="81">
        <f t="shared" si="92"/>
        <v>0</v>
      </c>
      <c r="P263" s="78">
        <f t="shared" ca="1" si="77"/>
        <v>398.92426499999999</v>
      </c>
      <c r="Q263" s="76">
        <f t="shared" si="85"/>
        <v>0</v>
      </c>
      <c r="R263" s="83" t="str">
        <f t="shared" si="86"/>
        <v>A+J=</v>
      </c>
      <c r="S263" s="79">
        <f t="shared" si="87"/>
        <v>43818</v>
      </c>
      <c r="T263" s="84" t="str">
        <f t="shared" si="78"/>
        <v>-</v>
      </c>
      <c r="U263" s="8"/>
      <c r="V263" s="65"/>
      <c r="W263" s="66"/>
      <c r="X263" s="8"/>
      <c r="Y263" s="1"/>
      <c r="Z263" s="8"/>
      <c r="AA263" s="8"/>
      <c r="AB263" s="8"/>
      <c r="AC263" s="8"/>
      <c r="AD263" s="8"/>
      <c r="AE263" s="9"/>
      <c r="AF263" s="8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  <c r="BO263" s="3"/>
      <c r="BP263" s="3"/>
      <c r="BQ263" s="3"/>
      <c r="BR263" s="3"/>
      <c r="BS263" s="3"/>
      <c r="BT263" s="3"/>
      <c r="BU263" s="3"/>
      <c r="BV263" s="3"/>
      <c r="BW263" s="3"/>
      <c r="BX263" s="3"/>
      <c r="BY263" s="3"/>
      <c r="BZ263" s="3"/>
      <c r="CA263" s="3"/>
      <c r="CB263" s="3"/>
      <c r="CC263" s="3"/>
      <c r="CD263" s="3"/>
      <c r="CE263" s="3"/>
      <c r="CF263" s="3"/>
      <c r="CG263" s="3"/>
      <c r="CH263" s="3"/>
      <c r="CI263" s="3"/>
      <c r="CJ263" s="3"/>
      <c r="CK263" s="3"/>
      <c r="CL263" s="3"/>
      <c r="CM263" s="3"/>
      <c r="CN263" s="3"/>
      <c r="CO263" s="3"/>
      <c r="CP263" s="3"/>
      <c r="CQ263" s="3"/>
      <c r="CR263" s="3"/>
      <c r="CS263" s="3"/>
      <c r="CT263" s="3"/>
      <c r="CU263" s="3"/>
      <c r="CV263" s="3"/>
      <c r="CW263" s="3"/>
      <c r="CX263" s="3"/>
      <c r="CY263" s="3"/>
      <c r="CZ263" s="3"/>
      <c r="DA263" s="3"/>
      <c r="DB263" s="3"/>
      <c r="DC263" s="3"/>
      <c r="DD263" s="3"/>
      <c r="DE263" s="3"/>
      <c r="DF263" s="3"/>
      <c r="DG263" s="3"/>
      <c r="DH263" s="3"/>
      <c r="DI263" s="3"/>
      <c r="DJ263" s="3"/>
      <c r="DK263" s="3"/>
      <c r="DL263" s="3"/>
      <c r="DM263" s="3"/>
      <c r="DN263" s="3"/>
      <c r="DO263" s="3"/>
      <c r="DP263" s="3"/>
      <c r="DQ263" s="3"/>
      <c r="DR263" s="3"/>
      <c r="DS263" s="3"/>
      <c r="DT263" s="3"/>
      <c r="DU263" s="3"/>
      <c r="DV263" s="3"/>
      <c r="DW263" s="3"/>
      <c r="DX263" s="3"/>
      <c r="DY263" s="3"/>
      <c r="DZ263" s="3"/>
      <c r="EA263" s="3"/>
      <c r="EB263" s="3"/>
      <c r="EC263" s="3"/>
      <c r="ED263" s="3"/>
      <c r="EE263" s="3"/>
      <c r="EF263" s="3"/>
      <c r="EG263" s="3"/>
      <c r="EH263" s="3"/>
      <c r="EI263" s="3"/>
      <c r="EJ263" s="3"/>
      <c r="EK263" s="3"/>
      <c r="EL263" s="3"/>
      <c r="EM263" s="3"/>
      <c r="EN263" s="3"/>
      <c r="EO263" s="3"/>
      <c r="EP263" s="3"/>
      <c r="EQ263" s="3"/>
      <c r="ER263" s="3"/>
      <c r="ES263" s="3"/>
      <c r="ET263" s="3"/>
      <c r="EU263" s="3"/>
      <c r="EV263" s="3"/>
      <c r="EW263" s="3"/>
      <c r="EX263" s="3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</row>
    <row r="264" spans="1:173" x14ac:dyDescent="0.15">
      <c r="A264" s="74">
        <f t="shared" si="79"/>
        <v>43745</v>
      </c>
      <c r="B264" s="75">
        <f t="shared" ca="1" si="88"/>
        <v>96498.924264999994</v>
      </c>
      <c r="C264" s="78">
        <f t="shared" si="80"/>
        <v>96100</v>
      </c>
      <c r="D264" s="77">
        <f ca="1">IF(A264&lt;$B$1,VLOOKUP(A264,[1]DI!$A$4:$B$15000,2),0)</f>
        <v>5.3999999999999999E-2</v>
      </c>
      <c r="E264" s="78">
        <f t="shared" ca="1" si="89"/>
        <v>1.0002087200000001</v>
      </c>
      <c r="F264" s="78">
        <f ca="1">(TRUNC(PRODUCT($E$12:$E263),16))</f>
        <v>1.0428694957701801</v>
      </c>
      <c r="G264" s="78">
        <f t="shared" ca="1" si="90"/>
        <v>1.0402610233327001</v>
      </c>
      <c r="H264" s="78">
        <f t="shared" ca="1" si="91"/>
        <v>1.00250752</v>
      </c>
      <c r="I264" s="77">
        <f t="shared" si="81"/>
        <v>3.5000000000000003E-2</v>
      </c>
      <c r="J264" s="79">
        <f t="shared" si="82"/>
        <v>43727</v>
      </c>
      <c r="K264" s="80">
        <f t="shared" si="83"/>
        <v>12</v>
      </c>
      <c r="L264" s="81">
        <f t="shared" si="84"/>
        <v>12</v>
      </c>
      <c r="M264" s="82">
        <f t="shared" si="75"/>
        <v>1.0016395060000001</v>
      </c>
      <c r="N264" s="82">
        <f t="shared" ca="1" si="76"/>
        <v>1.004151137</v>
      </c>
      <c r="O264" s="81">
        <f t="shared" si="92"/>
        <v>0</v>
      </c>
      <c r="P264" s="78">
        <f t="shared" ca="1" si="77"/>
        <v>398.92426499999999</v>
      </c>
      <c r="Q264" s="76">
        <f t="shared" si="85"/>
        <v>0</v>
      </c>
      <c r="R264" s="83" t="str">
        <f t="shared" si="86"/>
        <v>A+J=</v>
      </c>
      <c r="S264" s="79">
        <f t="shared" si="87"/>
        <v>43818</v>
      </c>
      <c r="T264" s="84" t="str">
        <f t="shared" si="78"/>
        <v>-</v>
      </c>
      <c r="U264" s="8"/>
      <c r="V264" s="65"/>
      <c r="W264" s="66"/>
      <c r="X264" s="8"/>
      <c r="Y264" s="1"/>
      <c r="Z264" s="8"/>
      <c r="AA264" s="8"/>
      <c r="AB264" s="8"/>
      <c r="AC264" s="8"/>
      <c r="AD264" s="8"/>
      <c r="AE264" s="9"/>
      <c r="AF264" s="8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</row>
    <row r="265" spans="1:173" x14ac:dyDescent="0.15">
      <c r="A265" s="74">
        <f t="shared" si="79"/>
        <v>43746</v>
      </c>
      <c r="B265" s="75">
        <f t="shared" ca="1" si="88"/>
        <v>96532.242230999997</v>
      </c>
      <c r="C265" s="78">
        <f t="shared" si="80"/>
        <v>96100</v>
      </c>
      <c r="D265" s="77">
        <f ca="1">IF(A265&lt;$B$1,VLOOKUP(A265,[1]DI!$A$4:$B$15000,2),0)</f>
        <v>5.3999999999999999E-2</v>
      </c>
      <c r="E265" s="78">
        <f t="shared" ca="1" si="89"/>
        <v>1.0002087200000001</v>
      </c>
      <c r="F265" s="78">
        <f ca="1">(TRUNC(PRODUCT($E$12:$E264),16))</f>
        <v>1.0430871634913399</v>
      </c>
      <c r="G265" s="78">
        <f t="shared" ca="1" si="90"/>
        <v>1.0402610233327001</v>
      </c>
      <c r="H265" s="78">
        <f t="shared" ca="1" si="91"/>
        <v>1.00271676</v>
      </c>
      <c r="I265" s="77">
        <f t="shared" si="81"/>
        <v>3.5000000000000003E-2</v>
      </c>
      <c r="J265" s="79">
        <f t="shared" si="82"/>
        <v>43727</v>
      </c>
      <c r="K265" s="80">
        <f t="shared" si="83"/>
        <v>13</v>
      </c>
      <c r="L265" s="81">
        <f t="shared" si="84"/>
        <v>13</v>
      </c>
      <c r="M265" s="82">
        <f t="shared" si="75"/>
        <v>1.001776252</v>
      </c>
      <c r="N265" s="82">
        <f t="shared" ca="1" si="76"/>
        <v>1.004497838</v>
      </c>
      <c r="O265" s="81">
        <f t="shared" si="92"/>
        <v>0</v>
      </c>
      <c r="P265" s="78">
        <f t="shared" ca="1" si="77"/>
        <v>432.242231</v>
      </c>
      <c r="Q265" s="76">
        <f t="shared" si="85"/>
        <v>0</v>
      </c>
      <c r="R265" s="83" t="str">
        <f t="shared" si="86"/>
        <v>A+J=</v>
      </c>
      <c r="S265" s="79">
        <f t="shared" si="87"/>
        <v>43818</v>
      </c>
      <c r="T265" s="84" t="str">
        <f t="shared" si="78"/>
        <v>-</v>
      </c>
      <c r="U265" s="8"/>
      <c r="V265" s="65"/>
      <c r="W265" s="66"/>
      <c r="X265" s="8"/>
      <c r="Y265" s="1"/>
      <c r="Z265" s="8"/>
      <c r="AA265" s="8"/>
      <c r="AB265" s="8"/>
      <c r="AC265" s="8"/>
      <c r="AD265" s="8"/>
      <c r="AE265" s="9"/>
      <c r="AF265" s="8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  <c r="BO265" s="3"/>
      <c r="BP265" s="3"/>
      <c r="BQ265" s="3"/>
      <c r="BR265" s="3"/>
      <c r="BS265" s="3"/>
      <c r="BT265" s="3"/>
      <c r="BU265" s="3"/>
      <c r="BV265" s="3"/>
      <c r="BW265" s="3"/>
      <c r="BX265" s="3"/>
      <c r="BY265" s="3"/>
      <c r="BZ265" s="3"/>
      <c r="CA265" s="3"/>
      <c r="CB265" s="3"/>
      <c r="CC265" s="3"/>
      <c r="CD265" s="3"/>
      <c r="CE265" s="3"/>
      <c r="CF265" s="3"/>
      <c r="CG265" s="3"/>
      <c r="CH265" s="3"/>
      <c r="CI265" s="3"/>
      <c r="CJ265" s="3"/>
      <c r="CK265" s="3"/>
      <c r="CL265" s="3"/>
      <c r="CM265" s="3"/>
      <c r="CN265" s="3"/>
      <c r="CO265" s="3"/>
      <c r="CP265" s="3"/>
      <c r="CQ265" s="3"/>
      <c r="CR265" s="3"/>
      <c r="CS265" s="3"/>
      <c r="CT265" s="3"/>
      <c r="CU265" s="3"/>
      <c r="CV265" s="3"/>
      <c r="CW265" s="3"/>
      <c r="CX265" s="3"/>
      <c r="CY265" s="3"/>
      <c r="CZ265" s="3"/>
      <c r="DA265" s="3"/>
      <c r="DB265" s="3"/>
      <c r="DC265" s="3"/>
      <c r="DD265" s="3"/>
      <c r="DE265" s="3"/>
      <c r="DF265" s="3"/>
      <c r="DG265" s="3"/>
      <c r="DH265" s="3"/>
      <c r="DI265" s="3"/>
      <c r="DJ265" s="3"/>
      <c r="DK265" s="3"/>
      <c r="DL265" s="3"/>
      <c r="DM265" s="3"/>
      <c r="DN265" s="3"/>
      <c r="DO265" s="3"/>
      <c r="DP265" s="3"/>
      <c r="DQ265" s="3"/>
      <c r="DR265" s="3"/>
      <c r="DS265" s="3"/>
      <c r="DT265" s="3"/>
      <c r="DU265" s="3"/>
      <c r="DV265" s="3"/>
      <c r="DW265" s="3"/>
      <c r="DX265" s="3"/>
      <c r="DY265" s="3"/>
      <c r="DZ265" s="3"/>
      <c r="EA265" s="3"/>
      <c r="EB265" s="3"/>
      <c r="EC265" s="3"/>
      <c r="ED265" s="3"/>
      <c r="EE265" s="3"/>
      <c r="EF265" s="3"/>
      <c r="EG265" s="3"/>
      <c r="EH265" s="3"/>
      <c r="EI265" s="3"/>
      <c r="EJ265" s="3"/>
      <c r="EK265" s="3"/>
      <c r="EL265" s="3"/>
      <c r="EM265" s="3"/>
      <c r="EN265" s="3"/>
      <c r="EO265" s="3"/>
      <c r="EP265" s="3"/>
      <c r="EQ265" s="3"/>
      <c r="ER265" s="3"/>
      <c r="ES265" s="3"/>
      <c r="ET265" s="3"/>
      <c r="EU265" s="3"/>
      <c r="EV265" s="3"/>
      <c r="EW265" s="3"/>
      <c r="EX265" s="3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</row>
    <row r="266" spans="1:173" x14ac:dyDescent="0.15">
      <c r="A266" s="74">
        <f t="shared" si="79"/>
        <v>43747</v>
      </c>
      <c r="B266" s="75">
        <f t="shared" ca="1" si="88"/>
        <v>96565.572402000005</v>
      </c>
      <c r="C266" s="78">
        <f t="shared" si="80"/>
        <v>96100</v>
      </c>
      <c r="D266" s="77">
        <f ca="1">IF(A266&lt;$B$1,VLOOKUP(A266,[1]DI!$A$4:$B$15000,2),0)</f>
        <v>5.3999999999999999E-2</v>
      </c>
      <c r="E266" s="78">
        <f t="shared" ca="1" si="89"/>
        <v>1.0002087200000001</v>
      </c>
      <c r="F266" s="78">
        <f ca="1">(TRUNC(PRODUCT($E$12:$E265),16))</f>
        <v>1.0433048766441</v>
      </c>
      <c r="G266" s="78">
        <f t="shared" ca="1" si="90"/>
        <v>1.0402610233327001</v>
      </c>
      <c r="H266" s="78">
        <f t="shared" ca="1" si="91"/>
        <v>1.0029260499999999</v>
      </c>
      <c r="I266" s="77">
        <f t="shared" si="81"/>
        <v>3.5000000000000003E-2</v>
      </c>
      <c r="J266" s="79">
        <f t="shared" si="82"/>
        <v>43727</v>
      </c>
      <c r="K266" s="80">
        <f t="shared" si="83"/>
        <v>14</v>
      </c>
      <c r="L266" s="81">
        <f t="shared" si="84"/>
        <v>14</v>
      </c>
      <c r="M266" s="82">
        <f t="shared" si="75"/>
        <v>1.001913018</v>
      </c>
      <c r="N266" s="82">
        <f t="shared" ca="1" si="76"/>
        <v>1.0048446660000001</v>
      </c>
      <c r="O266" s="81">
        <f t="shared" si="92"/>
        <v>0</v>
      </c>
      <c r="P266" s="78">
        <f t="shared" ca="1" si="77"/>
        <v>465.57240200000001</v>
      </c>
      <c r="Q266" s="76">
        <f t="shared" si="85"/>
        <v>0</v>
      </c>
      <c r="R266" s="83" t="str">
        <f t="shared" si="86"/>
        <v>A+J=</v>
      </c>
      <c r="S266" s="79">
        <f t="shared" si="87"/>
        <v>43818</v>
      </c>
      <c r="T266" s="84" t="str">
        <f t="shared" si="78"/>
        <v>-</v>
      </c>
      <c r="U266" s="8"/>
      <c r="V266" s="65"/>
      <c r="W266" s="66"/>
      <c r="X266" s="8"/>
      <c r="Y266" s="1"/>
      <c r="Z266" s="8"/>
      <c r="AA266" s="8"/>
      <c r="AB266" s="8"/>
      <c r="AC266" s="8"/>
      <c r="AD266" s="8"/>
      <c r="AE266" s="9"/>
      <c r="AF266" s="8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  <c r="BO266" s="3"/>
      <c r="BP266" s="3"/>
      <c r="BQ266" s="3"/>
      <c r="BR266" s="3"/>
      <c r="BS266" s="3"/>
      <c r="BT266" s="3"/>
      <c r="BU266" s="3"/>
      <c r="BV266" s="3"/>
      <c r="BW266" s="3"/>
      <c r="BX266" s="3"/>
      <c r="BY266" s="3"/>
      <c r="BZ266" s="3"/>
      <c r="CA266" s="3"/>
      <c r="CB266" s="3"/>
      <c r="CC266" s="3"/>
      <c r="CD266" s="3"/>
      <c r="CE266" s="3"/>
      <c r="CF266" s="3"/>
      <c r="CG266" s="3"/>
      <c r="CH266" s="3"/>
      <c r="CI266" s="3"/>
      <c r="CJ266" s="3"/>
      <c r="CK266" s="3"/>
      <c r="CL266" s="3"/>
      <c r="CM266" s="3"/>
      <c r="CN266" s="3"/>
      <c r="CO266" s="3"/>
      <c r="CP266" s="3"/>
      <c r="CQ266" s="3"/>
      <c r="CR266" s="3"/>
      <c r="CS266" s="3"/>
      <c r="CT266" s="3"/>
      <c r="CU266" s="3"/>
      <c r="CV266" s="3"/>
      <c r="CW266" s="3"/>
      <c r="CX266" s="3"/>
      <c r="CY266" s="3"/>
      <c r="CZ266" s="3"/>
      <c r="DA266" s="3"/>
      <c r="DB266" s="3"/>
      <c r="DC266" s="3"/>
      <c r="DD266" s="3"/>
      <c r="DE266" s="3"/>
      <c r="DF266" s="3"/>
      <c r="DG266" s="3"/>
      <c r="DH266" s="3"/>
      <c r="DI266" s="3"/>
      <c r="DJ266" s="3"/>
      <c r="DK266" s="3"/>
      <c r="DL266" s="3"/>
      <c r="DM266" s="3"/>
      <c r="DN266" s="3"/>
      <c r="DO266" s="3"/>
      <c r="DP266" s="3"/>
      <c r="DQ266" s="3"/>
      <c r="DR266" s="3"/>
      <c r="DS266" s="3"/>
      <c r="DT266" s="3"/>
      <c r="DU266" s="3"/>
      <c r="DV266" s="3"/>
      <c r="DW266" s="3"/>
      <c r="DX266" s="3"/>
      <c r="DY266" s="3"/>
      <c r="DZ266" s="3"/>
      <c r="EA266" s="3"/>
      <c r="EB266" s="3"/>
      <c r="EC266" s="3"/>
      <c r="ED266" s="3"/>
      <c r="EE266" s="3"/>
      <c r="EF266" s="3"/>
      <c r="EG266" s="3"/>
      <c r="EH266" s="3"/>
      <c r="EI266" s="3"/>
      <c r="EJ266" s="3"/>
      <c r="EK266" s="3"/>
      <c r="EL266" s="3"/>
      <c r="EM266" s="3"/>
      <c r="EN266" s="3"/>
      <c r="EO266" s="3"/>
      <c r="EP266" s="3"/>
      <c r="EQ266" s="3"/>
      <c r="ER266" s="3"/>
      <c r="ES266" s="3"/>
      <c r="ET266" s="3"/>
      <c r="EU266" s="3"/>
      <c r="EV266" s="3"/>
      <c r="EW266" s="3"/>
      <c r="EX266" s="3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</row>
    <row r="267" spans="1:173" x14ac:dyDescent="0.15">
      <c r="A267" s="74">
        <f t="shared" si="79"/>
        <v>43748</v>
      </c>
      <c r="B267" s="75">
        <f t="shared" ca="1" si="88"/>
        <v>96598.913623999993</v>
      </c>
      <c r="C267" s="78">
        <f t="shared" si="80"/>
        <v>96100</v>
      </c>
      <c r="D267" s="77">
        <f ca="1">IF(A267&lt;$B$1,VLOOKUP(A267,[1]DI!$A$4:$B$15000,2),0)</f>
        <v>5.3999999999999999E-2</v>
      </c>
      <c r="E267" s="78">
        <f t="shared" ca="1" si="89"/>
        <v>1.0002087200000001</v>
      </c>
      <c r="F267" s="78">
        <f ca="1">(TRUNC(PRODUCT($E$12:$E266),16))</f>
        <v>1.0435226352379601</v>
      </c>
      <c r="G267" s="78">
        <f t="shared" ca="1" si="90"/>
        <v>1.0402610233327001</v>
      </c>
      <c r="H267" s="78">
        <f t="shared" ca="1" si="91"/>
        <v>1.00313538</v>
      </c>
      <c r="I267" s="77">
        <f t="shared" si="81"/>
        <v>3.5000000000000003E-2</v>
      </c>
      <c r="J267" s="79">
        <f t="shared" si="82"/>
        <v>43727</v>
      </c>
      <c r="K267" s="80">
        <f t="shared" si="83"/>
        <v>15</v>
      </c>
      <c r="L267" s="81">
        <f t="shared" si="84"/>
        <v>15</v>
      </c>
      <c r="M267" s="82">
        <f t="shared" si="75"/>
        <v>1.0020498019999999</v>
      </c>
      <c r="N267" s="82">
        <f t="shared" ca="1" si="76"/>
        <v>1.0051916089999999</v>
      </c>
      <c r="O267" s="81">
        <f t="shared" si="92"/>
        <v>0</v>
      </c>
      <c r="P267" s="78">
        <f t="shared" ca="1" si="77"/>
        <v>498.91362400000003</v>
      </c>
      <c r="Q267" s="76">
        <f t="shared" si="85"/>
        <v>0</v>
      </c>
      <c r="R267" s="83" t="str">
        <f t="shared" si="86"/>
        <v>A+J=</v>
      </c>
      <c r="S267" s="79">
        <f t="shared" si="87"/>
        <v>43818</v>
      </c>
      <c r="T267" s="84" t="str">
        <f t="shared" si="78"/>
        <v>-</v>
      </c>
      <c r="U267" s="8"/>
      <c r="V267" s="65"/>
      <c r="W267" s="66"/>
      <c r="X267" s="8"/>
      <c r="Y267" s="1"/>
      <c r="Z267" s="8"/>
      <c r="AA267" s="8"/>
      <c r="AB267" s="8"/>
      <c r="AC267" s="8"/>
      <c r="AD267" s="8"/>
      <c r="AE267" s="9"/>
      <c r="AF267" s="8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  <c r="BO267" s="3"/>
      <c r="BP267" s="3"/>
      <c r="BQ267" s="3"/>
      <c r="BR267" s="3"/>
      <c r="BS267" s="3"/>
      <c r="BT267" s="3"/>
      <c r="BU267" s="3"/>
      <c r="BV267" s="3"/>
      <c r="BW267" s="3"/>
      <c r="BX267" s="3"/>
      <c r="BY267" s="3"/>
      <c r="BZ267" s="3"/>
      <c r="CA267" s="3"/>
      <c r="CB267" s="3"/>
      <c r="CC267" s="3"/>
      <c r="CD267" s="3"/>
      <c r="CE267" s="3"/>
      <c r="CF267" s="3"/>
      <c r="CG267" s="3"/>
      <c r="CH267" s="3"/>
      <c r="CI267" s="3"/>
      <c r="CJ267" s="3"/>
      <c r="CK267" s="3"/>
      <c r="CL267" s="3"/>
      <c r="CM267" s="3"/>
      <c r="CN267" s="3"/>
      <c r="CO267" s="3"/>
      <c r="CP267" s="3"/>
      <c r="CQ267" s="3"/>
      <c r="CR267" s="3"/>
      <c r="CS267" s="3"/>
      <c r="CT267" s="3"/>
      <c r="CU267" s="3"/>
      <c r="CV267" s="3"/>
      <c r="CW267" s="3"/>
      <c r="CX267" s="3"/>
      <c r="CY267" s="3"/>
      <c r="CZ267" s="3"/>
      <c r="DA267" s="3"/>
      <c r="DB267" s="3"/>
      <c r="DC267" s="3"/>
      <c r="DD267" s="3"/>
      <c r="DE267" s="3"/>
      <c r="DF267" s="3"/>
      <c r="DG267" s="3"/>
      <c r="DH267" s="3"/>
      <c r="DI267" s="3"/>
      <c r="DJ267" s="3"/>
      <c r="DK267" s="3"/>
      <c r="DL267" s="3"/>
      <c r="DM267" s="3"/>
      <c r="DN267" s="3"/>
      <c r="DO267" s="3"/>
      <c r="DP267" s="3"/>
      <c r="DQ267" s="3"/>
      <c r="DR267" s="3"/>
      <c r="DS267" s="3"/>
      <c r="DT267" s="3"/>
      <c r="DU267" s="3"/>
      <c r="DV267" s="3"/>
      <c r="DW267" s="3"/>
      <c r="DX267" s="3"/>
      <c r="DY267" s="3"/>
      <c r="DZ267" s="3"/>
      <c r="EA267" s="3"/>
      <c r="EB267" s="3"/>
      <c r="EC267" s="3"/>
      <c r="ED267" s="3"/>
      <c r="EE267" s="3"/>
      <c r="EF267" s="3"/>
      <c r="EG267" s="3"/>
      <c r="EH267" s="3"/>
      <c r="EI267" s="3"/>
      <c r="EJ267" s="3"/>
      <c r="EK267" s="3"/>
      <c r="EL267" s="3"/>
      <c r="EM267" s="3"/>
      <c r="EN267" s="3"/>
      <c r="EO267" s="3"/>
      <c r="EP267" s="3"/>
      <c r="EQ267" s="3"/>
      <c r="ER267" s="3"/>
      <c r="ES267" s="3"/>
      <c r="ET267" s="3"/>
      <c r="EU267" s="3"/>
      <c r="EV267" s="3"/>
      <c r="EW267" s="3"/>
      <c r="EX267" s="3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</row>
    <row r="268" spans="1:173" x14ac:dyDescent="0.15">
      <c r="A268" s="74">
        <f t="shared" si="79"/>
        <v>43749</v>
      </c>
      <c r="B268" s="75">
        <f t="shared" ca="1" si="88"/>
        <v>96632.266090000005</v>
      </c>
      <c r="C268" s="78">
        <f t="shared" si="80"/>
        <v>96100</v>
      </c>
      <c r="D268" s="77">
        <f ca="1">IF(A268&lt;$B$1,VLOOKUP(A268,[1]DI!$A$4:$B$15000,2),0)</f>
        <v>5.3999999999999999E-2</v>
      </c>
      <c r="E268" s="78">
        <f t="shared" ca="1" si="89"/>
        <v>1.0002087200000001</v>
      </c>
      <c r="F268" s="78">
        <f ca="1">(TRUNC(PRODUCT($E$12:$E267),16))</f>
        <v>1.0437404392823799</v>
      </c>
      <c r="G268" s="78">
        <f t="shared" ca="1" si="90"/>
        <v>1.0402610233327001</v>
      </c>
      <c r="H268" s="78">
        <f t="shared" ca="1" si="91"/>
        <v>1.0033447499999999</v>
      </c>
      <c r="I268" s="77">
        <f t="shared" si="81"/>
        <v>3.5000000000000003E-2</v>
      </c>
      <c r="J268" s="79">
        <f t="shared" si="82"/>
        <v>43727</v>
      </c>
      <c r="K268" s="80">
        <f t="shared" si="83"/>
        <v>16</v>
      </c>
      <c r="L268" s="81">
        <f t="shared" si="84"/>
        <v>16</v>
      </c>
      <c r="M268" s="82">
        <f t="shared" ref="M268:M331" si="93">ROUND((I268+1)^(L268/252),9)</f>
        <v>1.0021866049999999</v>
      </c>
      <c r="N268" s="82">
        <f t="shared" ref="N268:N331" ca="1" si="94">ROUND(H268*M268,9)</f>
        <v>1.0055386690000001</v>
      </c>
      <c r="O268" s="81">
        <f t="shared" si="92"/>
        <v>0</v>
      </c>
      <c r="P268" s="78">
        <f t="shared" ref="P268:P331" ca="1" si="95">TRUNC(((N268-1)*C268),6)</f>
        <v>532.26608999999996</v>
      </c>
      <c r="Q268" s="76">
        <f t="shared" si="85"/>
        <v>0</v>
      </c>
      <c r="R268" s="83" t="str">
        <f t="shared" si="86"/>
        <v>A+J=</v>
      </c>
      <c r="S268" s="79">
        <f t="shared" si="87"/>
        <v>43818</v>
      </c>
      <c r="T268" s="84" t="str">
        <f t="shared" ref="T268:T331" si="96">IF(O268&gt;0,(P268+Q268)*T$9,"-")</f>
        <v>-</v>
      </c>
      <c r="U268" s="8"/>
      <c r="V268" s="65"/>
      <c r="W268" s="66"/>
      <c r="X268" s="8"/>
      <c r="Y268" s="1"/>
      <c r="Z268" s="8"/>
      <c r="AA268" s="8"/>
      <c r="AB268" s="8"/>
      <c r="AC268" s="8"/>
      <c r="AD268" s="8"/>
      <c r="AE268" s="9"/>
      <c r="AF268" s="8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  <c r="BO268" s="3"/>
      <c r="BP268" s="3"/>
      <c r="BQ268" s="3"/>
      <c r="BR268" s="3"/>
      <c r="BS268" s="3"/>
      <c r="BT268" s="3"/>
      <c r="BU268" s="3"/>
      <c r="BV268" s="3"/>
      <c r="BW268" s="3"/>
      <c r="BX268" s="3"/>
      <c r="BY268" s="3"/>
      <c r="BZ268" s="3"/>
      <c r="CA268" s="3"/>
      <c r="CB268" s="3"/>
      <c r="CC268" s="3"/>
      <c r="CD268" s="3"/>
      <c r="CE268" s="3"/>
      <c r="CF268" s="3"/>
      <c r="CG268" s="3"/>
      <c r="CH268" s="3"/>
      <c r="CI268" s="3"/>
      <c r="CJ268" s="3"/>
      <c r="CK268" s="3"/>
      <c r="CL268" s="3"/>
      <c r="CM268" s="3"/>
      <c r="CN268" s="3"/>
      <c r="CO268" s="3"/>
      <c r="CP268" s="3"/>
      <c r="CQ268" s="3"/>
      <c r="CR268" s="3"/>
      <c r="CS268" s="3"/>
      <c r="CT268" s="3"/>
      <c r="CU268" s="3"/>
      <c r="CV268" s="3"/>
      <c r="CW268" s="3"/>
      <c r="CX268" s="3"/>
      <c r="CY268" s="3"/>
      <c r="CZ268" s="3"/>
      <c r="DA268" s="3"/>
      <c r="DB268" s="3"/>
      <c r="DC268" s="3"/>
      <c r="DD268" s="3"/>
      <c r="DE268" s="3"/>
      <c r="DF268" s="3"/>
      <c r="DG268" s="3"/>
      <c r="DH268" s="3"/>
      <c r="DI268" s="3"/>
      <c r="DJ268" s="3"/>
      <c r="DK268" s="3"/>
      <c r="DL268" s="3"/>
      <c r="DM268" s="3"/>
      <c r="DN268" s="3"/>
      <c r="DO268" s="3"/>
      <c r="DP268" s="3"/>
      <c r="DQ268" s="3"/>
      <c r="DR268" s="3"/>
      <c r="DS268" s="3"/>
      <c r="DT268" s="3"/>
      <c r="DU268" s="3"/>
      <c r="DV268" s="3"/>
      <c r="DW268" s="3"/>
      <c r="DX268" s="3"/>
      <c r="DY268" s="3"/>
      <c r="DZ268" s="3"/>
      <c r="EA268" s="3"/>
      <c r="EB268" s="3"/>
      <c r="EC268" s="3"/>
      <c r="ED268" s="3"/>
      <c r="EE268" s="3"/>
      <c r="EF268" s="3"/>
      <c r="EG268" s="3"/>
      <c r="EH268" s="3"/>
      <c r="EI268" s="3"/>
      <c r="EJ268" s="3"/>
      <c r="EK268" s="3"/>
      <c r="EL268" s="3"/>
      <c r="EM268" s="3"/>
      <c r="EN268" s="3"/>
      <c r="EO268" s="3"/>
      <c r="EP268" s="3"/>
      <c r="EQ268" s="3"/>
      <c r="ER268" s="3"/>
      <c r="ES268" s="3"/>
      <c r="ET268" s="3"/>
      <c r="EU268" s="3"/>
      <c r="EV268" s="3"/>
      <c r="EW268" s="3"/>
      <c r="EX268" s="3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</row>
    <row r="269" spans="1:173" x14ac:dyDescent="0.15">
      <c r="A269" s="74">
        <f t="shared" ref="A269:A332" si="97">(A268+1)</f>
        <v>43750</v>
      </c>
      <c r="B269" s="75">
        <f t="shared" ca="1" si="88"/>
        <v>96665.630569000001</v>
      </c>
      <c r="C269" s="78">
        <f t="shared" ref="C269:C332" si="98">(C268-Q268)</f>
        <v>96100</v>
      </c>
      <c r="D269" s="77">
        <f ca="1">IF(A269&lt;$B$1,VLOOKUP(A269,[1]DI!$A$4:$B$15000,2),0)</f>
        <v>0</v>
      </c>
      <c r="E269" s="78">
        <f t="shared" ca="1" si="89"/>
        <v>1</v>
      </c>
      <c r="F269" s="78">
        <f ca="1">(TRUNC(PRODUCT($E$12:$E268),16))</f>
        <v>1.0439582887868699</v>
      </c>
      <c r="G269" s="78">
        <f t="shared" ca="1" si="90"/>
        <v>1.0402610233327001</v>
      </c>
      <c r="H269" s="78">
        <f t="shared" ca="1" si="91"/>
        <v>1.0035541699999999</v>
      </c>
      <c r="I269" s="77">
        <f t="shared" ref="I269:I332" si="99">I268</f>
        <v>3.5000000000000003E-2</v>
      </c>
      <c r="J269" s="79">
        <f t="shared" ref="J269:J332" si="100">IF(O268&gt;0,VLOOKUP(O268,V$12:AF$48,2),J268)</f>
        <v>43727</v>
      </c>
      <c r="K269" s="80">
        <f t="shared" ref="K269:K332" si="101">IF(A269&gt;J269,IF(NETWORKDAYS(J269,A269,$V$52:$V$436)-1=0,1,NETWORKDAYS(J269,A269,$V$52:$V$436)-1),0)</f>
        <v>16</v>
      </c>
      <c r="L269" s="81">
        <f t="shared" ref="L269:L332" si="102">IF(AND(K269=1,K268=1),1,IF(K269&gt;0,IF(K269=K268,K269+1,K269),0))</f>
        <v>17</v>
      </c>
      <c r="M269" s="82">
        <f t="shared" si="93"/>
        <v>1.002323426</v>
      </c>
      <c r="N269" s="82">
        <f t="shared" ca="1" si="94"/>
        <v>1.005885854</v>
      </c>
      <c r="O269" s="81">
        <f t="shared" si="92"/>
        <v>0</v>
      </c>
      <c r="P269" s="78">
        <f t="shared" ca="1" si="95"/>
        <v>565.63056900000004</v>
      </c>
      <c r="Q269" s="76">
        <f t="shared" ref="Q269:Q332" si="103">IF(O269&gt;0,VLOOKUP(O269,$V$12:$AA$48,6),0)</f>
        <v>0</v>
      </c>
      <c r="R269" s="83" t="str">
        <f t="shared" ref="R269:R332" si="104">IF(O268&gt;0,VLOOKUP(O268,V$12:AF$48,10),R268)</f>
        <v>A+J=</v>
      </c>
      <c r="S269" s="79">
        <f t="shared" ref="S269:S332" si="105">IF(O268&gt;0,VLOOKUP(O268,V$12:AF$48,11),S268)</f>
        <v>43818</v>
      </c>
      <c r="T269" s="84" t="str">
        <f t="shared" si="96"/>
        <v>-</v>
      </c>
      <c r="U269" s="8"/>
      <c r="V269" s="65"/>
      <c r="W269" s="64"/>
      <c r="X269" s="8"/>
      <c r="Y269" s="1"/>
      <c r="Z269" s="8"/>
      <c r="AA269" s="8"/>
      <c r="AB269" s="8"/>
      <c r="AC269" s="8"/>
      <c r="AD269" s="8"/>
      <c r="AE269" s="9"/>
      <c r="AF269" s="8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  <c r="BO269" s="3"/>
      <c r="BP269" s="3"/>
      <c r="BQ269" s="3"/>
      <c r="BR269" s="3"/>
      <c r="BS269" s="3"/>
      <c r="BT269" s="3"/>
      <c r="BU269" s="3"/>
      <c r="BV269" s="3"/>
      <c r="BW269" s="3"/>
      <c r="BX269" s="3"/>
      <c r="BY269" s="3"/>
      <c r="BZ269" s="3"/>
      <c r="CA269" s="3"/>
      <c r="CB269" s="3"/>
      <c r="CC269" s="3"/>
      <c r="CD269" s="3"/>
      <c r="CE269" s="3"/>
      <c r="CF269" s="3"/>
      <c r="CG269" s="3"/>
      <c r="CH269" s="3"/>
      <c r="CI269" s="3"/>
      <c r="CJ269" s="3"/>
      <c r="CK269" s="3"/>
      <c r="CL269" s="3"/>
      <c r="CM269" s="3"/>
      <c r="CN269" s="3"/>
      <c r="CO269" s="3"/>
      <c r="CP269" s="3"/>
      <c r="CQ269" s="3"/>
      <c r="CR269" s="3"/>
      <c r="CS269" s="3"/>
      <c r="CT269" s="3"/>
      <c r="CU269" s="3"/>
      <c r="CV269" s="3"/>
      <c r="CW269" s="3"/>
      <c r="CX269" s="3"/>
      <c r="CY269" s="3"/>
      <c r="CZ269" s="3"/>
      <c r="DA269" s="3"/>
      <c r="DB269" s="3"/>
      <c r="DC269" s="3"/>
      <c r="DD269" s="3"/>
      <c r="DE269" s="3"/>
      <c r="DF269" s="3"/>
      <c r="DG269" s="3"/>
      <c r="DH269" s="3"/>
      <c r="DI269" s="3"/>
      <c r="DJ269" s="3"/>
      <c r="DK269" s="3"/>
      <c r="DL269" s="3"/>
      <c r="DM269" s="3"/>
      <c r="DN269" s="3"/>
      <c r="DO269" s="3"/>
      <c r="DP269" s="3"/>
      <c r="DQ269" s="3"/>
      <c r="DR269" s="3"/>
      <c r="DS269" s="3"/>
      <c r="DT269" s="3"/>
      <c r="DU269" s="3"/>
      <c r="DV269" s="3"/>
      <c r="DW269" s="3"/>
      <c r="DX269" s="3"/>
      <c r="DY269" s="3"/>
      <c r="DZ269" s="3"/>
      <c r="EA269" s="3"/>
      <c r="EB269" s="3"/>
      <c r="EC269" s="3"/>
      <c r="ED269" s="3"/>
      <c r="EE269" s="3"/>
      <c r="EF269" s="3"/>
      <c r="EG269" s="3"/>
      <c r="EH269" s="3"/>
      <c r="EI269" s="3"/>
      <c r="EJ269" s="3"/>
      <c r="EK269" s="3"/>
      <c r="EL269" s="3"/>
      <c r="EM269" s="3"/>
      <c r="EN269" s="3"/>
      <c r="EO269" s="3"/>
      <c r="EP269" s="3"/>
      <c r="EQ269" s="3"/>
      <c r="ER269" s="3"/>
      <c r="ES269" s="3"/>
      <c r="ET269" s="3"/>
      <c r="EU269" s="3"/>
      <c r="EV269" s="3"/>
      <c r="EW269" s="3"/>
      <c r="EX269" s="3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</row>
    <row r="270" spans="1:173" x14ac:dyDescent="0.15">
      <c r="A270" s="74">
        <f t="shared" si="97"/>
        <v>43751</v>
      </c>
      <c r="B270" s="75">
        <f t="shared" ref="B270:B333" ca="1" si="106">IF(A270&lt;=TODAY(),C270+P270,IF(AND(A270&gt;TODAY(),A270&lt;=$B$1),IF(VLOOKUP(TODAY(),$A$10:$D$10000,4,FALSE)=0,"n.d",C270+P270),"n.d"))</f>
        <v>96665.630569000001</v>
      </c>
      <c r="C270" s="78">
        <f t="shared" si="98"/>
        <v>96100</v>
      </c>
      <c r="D270" s="77">
        <f ca="1">IF(A270&lt;$B$1,VLOOKUP(A270,[1]DI!$A$4:$B$15000,2),0)</f>
        <v>0</v>
      </c>
      <c r="E270" s="78">
        <f t="shared" ref="E270:E333" ca="1" si="107">IF(A270&lt;A$10,1,ROUND(((1+D270)^(1/252)),8))</f>
        <v>1</v>
      </c>
      <c r="F270" s="78">
        <f ca="1">(TRUNC(PRODUCT($E$12:$E269),16))</f>
        <v>1.0439582887868699</v>
      </c>
      <c r="G270" s="78">
        <f t="shared" ref="G270:G333" ca="1" si="108">IF(O269&gt;0,F269,G269)</f>
        <v>1.0402610233327001</v>
      </c>
      <c r="H270" s="78">
        <f t="shared" ref="H270:H333" ca="1" si="109">ROUND(F270/G270,8)</f>
        <v>1.0035541699999999</v>
      </c>
      <c r="I270" s="77">
        <f t="shared" si="99"/>
        <v>3.5000000000000003E-2</v>
      </c>
      <c r="J270" s="79">
        <f t="shared" si="100"/>
        <v>43727</v>
      </c>
      <c r="K270" s="80">
        <f t="shared" si="101"/>
        <v>16</v>
      </c>
      <c r="L270" s="81">
        <f t="shared" si="102"/>
        <v>17</v>
      </c>
      <c r="M270" s="82">
        <f t="shared" si="93"/>
        <v>1.002323426</v>
      </c>
      <c r="N270" s="82">
        <f t="shared" ca="1" si="94"/>
        <v>1.005885854</v>
      </c>
      <c r="O270" s="81">
        <f t="shared" ref="O270:O333" si="110">IF(VLOOKUP(A270,W$12:AD$48,8)=VLOOKUP(A269,W$12:AD$48,8),0,VLOOKUP(A270,W$12:AD$48,8))</f>
        <v>0</v>
      </c>
      <c r="P270" s="78">
        <f t="shared" ca="1" si="95"/>
        <v>565.63056900000004</v>
      </c>
      <c r="Q270" s="76">
        <f t="shared" si="103"/>
        <v>0</v>
      </c>
      <c r="R270" s="83" t="str">
        <f t="shared" si="104"/>
        <v>A+J=</v>
      </c>
      <c r="S270" s="79">
        <f t="shared" si="105"/>
        <v>43818</v>
      </c>
      <c r="T270" s="84" t="str">
        <f t="shared" si="96"/>
        <v>-</v>
      </c>
      <c r="U270" s="8"/>
      <c r="V270" s="65"/>
      <c r="W270" s="66"/>
      <c r="X270" s="8"/>
      <c r="Y270" s="1"/>
      <c r="Z270" s="8"/>
      <c r="AA270" s="8"/>
      <c r="AB270" s="8"/>
      <c r="AC270" s="8"/>
      <c r="AD270" s="8"/>
      <c r="AE270" s="9"/>
      <c r="AF270" s="8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  <c r="BO270" s="3"/>
      <c r="BP270" s="3"/>
      <c r="BQ270" s="3"/>
      <c r="BR270" s="3"/>
      <c r="BS270" s="3"/>
      <c r="BT270" s="3"/>
      <c r="BU270" s="3"/>
      <c r="BV270" s="3"/>
      <c r="BW270" s="3"/>
      <c r="BX270" s="3"/>
      <c r="BY270" s="3"/>
      <c r="BZ270" s="3"/>
      <c r="CA270" s="3"/>
      <c r="CB270" s="3"/>
      <c r="CC270" s="3"/>
      <c r="CD270" s="3"/>
      <c r="CE270" s="3"/>
      <c r="CF270" s="3"/>
      <c r="CG270" s="3"/>
      <c r="CH270" s="3"/>
      <c r="CI270" s="3"/>
      <c r="CJ270" s="3"/>
      <c r="CK270" s="3"/>
      <c r="CL270" s="3"/>
      <c r="CM270" s="3"/>
      <c r="CN270" s="3"/>
      <c r="CO270" s="3"/>
      <c r="CP270" s="3"/>
      <c r="CQ270" s="3"/>
      <c r="CR270" s="3"/>
      <c r="CS270" s="3"/>
      <c r="CT270" s="3"/>
      <c r="CU270" s="3"/>
      <c r="CV270" s="3"/>
      <c r="CW270" s="3"/>
      <c r="CX270" s="3"/>
      <c r="CY270" s="3"/>
      <c r="CZ270" s="3"/>
      <c r="DA270" s="3"/>
      <c r="DB270" s="3"/>
      <c r="DC270" s="3"/>
      <c r="DD270" s="3"/>
      <c r="DE270" s="3"/>
      <c r="DF270" s="3"/>
      <c r="DG270" s="3"/>
      <c r="DH270" s="3"/>
      <c r="DI270" s="3"/>
      <c r="DJ270" s="3"/>
      <c r="DK270" s="3"/>
      <c r="DL270" s="3"/>
      <c r="DM270" s="3"/>
      <c r="DN270" s="3"/>
      <c r="DO270" s="3"/>
      <c r="DP270" s="3"/>
      <c r="DQ270" s="3"/>
      <c r="DR270" s="3"/>
      <c r="DS270" s="3"/>
      <c r="DT270" s="3"/>
      <c r="DU270" s="3"/>
      <c r="DV270" s="3"/>
      <c r="DW270" s="3"/>
      <c r="DX270" s="3"/>
      <c r="DY270" s="3"/>
      <c r="DZ270" s="3"/>
      <c r="EA270" s="3"/>
      <c r="EB270" s="3"/>
      <c r="EC270" s="3"/>
      <c r="ED270" s="3"/>
      <c r="EE270" s="3"/>
      <c r="EF270" s="3"/>
      <c r="EG270" s="3"/>
      <c r="EH270" s="3"/>
      <c r="EI270" s="3"/>
      <c r="EJ270" s="3"/>
      <c r="EK270" s="3"/>
      <c r="EL270" s="3"/>
      <c r="EM270" s="3"/>
      <c r="EN270" s="3"/>
      <c r="EO270" s="3"/>
      <c r="EP270" s="3"/>
      <c r="EQ270" s="3"/>
      <c r="ER270" s="3"/>
      <c r="ES270" s="3"/>
      <c r="ET270" s="3"/>
      <c r="EU270" s="3"/>
      <c r="EV270" s="3"/>
      <c r="EW270" s="3"/>
      <c r="EX270" s="3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</row>
    <row r="271" spans="1:173" x14ac:dyDescent="0.15">
      <c r="A271" s="74">
        <f t="shared" si="97"/>
        <v>43752</v>
      </c>
      <c r="B271" s="75">
        <f t="shared" ca="1" si="106"/>
        <v>96665.630569000001</v>
      </c>
      <c r="C271" s="78">
        <f t="shared" si="98"/>
        <v>96100</v>
      </c>
      <c r="D271" s="77">
        <f ca="1">IF(A271&lt;$B$1,VLOOKUP(A271,[1]DI!$A$4:$B$15000,2),0)</f>
        <v>5.3999999999999999E-2</v>
      </c>
      <c r="E271" s="78">
        <f t="shared" ca="1" si="107"/>
        <v>1.0002087200000001</v>
      </c>
      <c r="F271" s="78">
        <f ca="1">(TRUNC(PRODUCT($E$12:$E270),16))</f>
        <v>1.0439582887868699</v>
      </c>
      <c r="G271" s="78">
        <f t="shared" ca="1" si="108"/>
        <v>1.0402610233327001</v>
      </c>
      <c r="H271" s="78">
        <f t="shared" ca="1" si="109"/>
        <v>1.0035541699999999</v>
      </c>
      <c r="I271" s="77">
        <f t="shared" si="99"/>
        <v>3.5000000000000003E-2</v>
      </c>
      <c r="J271" s="79">
        <f t="shared" si="100"/>
        <v>43727</v>
      </c>
      <c r="K271" s="80">
        <f t="shared" si="101"/>
        <v>17</v>
      </c>
      <c r="L271" s="81">
        <f t="shared" si="102"/>
        <v>17</v>
      </c>
      <c r="M271" s="82">
        <f t="shared" si="93"/>
        <v>1.002323426</v>
      </c>
      <c r="N271" s="82">
        <f t="shared" ca="1" si="94"/>
        <v>1.005885854</v>
      </c>
      <c r="O271" s="81">
        <f t="shared" si="110"/>
        <v>0</v>
      </c>
      <c r="P271" s="78">
        <f t="shared" ca="1" si="95"/>
        <v>565.63056900000004</v>
      </c>
      <c r="Q271" s="76">
        <f t="shared" si="103"/>
        <v>0</v>
      </c>
      <c r="R271" s="83" t="str">
        <f t="shared" si="104"/>
        <v>A+J=</v>
      </c>
      <c r="S271" s="79">
        <f t="shared" si="105"/>
        <v>43818</v>
      </c>
      <c r="T271" s="84" t="str">
        <f t="shared" si="96"/>
        <v>-</v>
      </c>
      <c r="U271" s="8"/>
      <c r="V271" s="65"/>
      <c r="W271" s="66"/>
      <c r="X271" s="8"/>
      <c r="Y271" s="1"/>
      <c r="Z271" s="8"/>
      <c r="AA271" s="8"/>
      <c r="AB271" s="8"/>
      <c r="AC271" s="8"/>
      <c r="AD271" s="8"/>
      <c r="AE271" s="9"/>
      <c r="AF271" s="8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  <c r="BO271" s="3"/>
      <c r="BP271" s="3"/>
      <c r="BQ271" s="3"/>
      <c r="BR271" s="3"/>
      <c r="BS271" s="3"/>
      <c r="BT271" s="3"/>
      <c r="BU271" s="3"/>
      <c r="BV271" s="3"/>
      <c r="BW271" s="3"/>
      <c r="BX271" s="3"/>
      <c r="BY271" s="3"/>
      <c r="BZ271" s="3"/>
      <c r="CA271" s="3"/>
      <c r="CB271" s="3"/>
      <c r="CC271" s="3"/>
      <c r="CD271" s="3"/>
      <c r="CE271" s="3"/>
      <c r="CF271" s="3"/>
      <c r="CG271" s="3"/>
      <c r="CH271" s="3"/>
      <c r="CI271" s="3"/>
      <c r="CJ271" s="3"/>
      <c r="CK271" s="3"/>
      <c r="CL271" s="3"/>
      <c r="CM271" s="3"/>
      <c r="CN271" s="3"/>
      <c r="CO271" s="3"/>
      <c r="CP271" s="3"/>
      <c r="CQ271" s="3"/>
      <c r="CR271" s="3"/>
      <c r="CS271" s="3"/>
      <c r="CT271" s="3"/>
      <c r="CU271" s="3"/>
      <c r="CV271" s="3"/>
      <c r="CW271" s="3"/>
      <c r="CX271" s="3"/>
      <c r="CY271" s="3"/>
      <c r="CZ271" s="3"/>
      <c r="DA271" s="3"/>
      <c r="DB271" s="3"/>
      <c r="DC271" s="3"/>
      <c r="DD271" s="3"/>
      <c r="DE271" s="3"/>
      <c r="DF271" s="3"/>
      <c r="DG271" s="3"/>
      <c r="DH271" s="3"/>
      <c r="DI271" s="3"/>
      <c r="DJ271" s="3"/>
      <c r="DK271" s="3"/>
      <c r="DL271" s="3"/>
      <c r="DM271" s="3"/>
      <c r="DN271" s="3"/>
      <c r="DO271" s="3"/>
      <c r="DP271" s="3"/>
      <c r="DQ271" s="3"/>
      <c r="DR271" s="3"/>
      <c r="DS271" s="3"/>
      <c r="DT271" s="3"/>
      <c r="DU271" s="3"/>
      <c r="DV271" s="3"/>
      <c r="DW271" s="3"/>
      <c r="DX271" s="3"/>
      <c r="DY271" s="3"/>
      <c r="DZ271" s="3"/>
      <c r="EA271" s="3"/>
      <c r="EB271" s="3"/>
      <c r="EC271" s="3"/>
      <c r="ED271" s="3"/>
      <c r="EE271" s="3"/>
      <c r="EF271" s="3"/>
      <c r="EG271" s="3"/>
      <c r="EH271" s="3"/>
      <c r="EI271" s="3"/>
      <c r="EJ271" s="3"/>
      <c r="EK271" s="3"/>
      <c r="EL271" s="3"/>
      <c r="EM271" s="3"/>
      <c r="EN271" s="3"/>
      <c r="EO271" s="3"/>
      <c r="EP271" s="3"/>
      <c r="EQ271" s="3"/>
      <c r="ER271" s="3"/>
      <c r="ES271" s="3"/>
      <c r="ET271" s="3"/>
      <c r="EU271" s="3"/>
      <c r="EV271" s="3"/>
      <c r="EW271" s="3"/>
      <c r="EX271" s="3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</row>
    <row r="272" spans="1:173" x14ac:dyDescent="0.15">
      <c r="A272" s="74">
        <f t="shared" si="97"/>
        <v>43753</v>
      </c>
      <c r="B272" s="75">
        <f t="shared" ca="1" si="106"/>
        <v>96699.006290999998</v>
      </c>
      <c r="C272" s="78">
        <f t="shared" si="98"/>
        <v>96100</v>
      </c>
      <c r="D272" s="77">
        <f ca="1">IF(A272&lt;$B$1,VLOOKUP(A272,[1]DI!$A$4:$B$15000,2),0)</f>
        <v>5.3999999999999999E-2</v>
      </c>
      <c r="E272" s="78">
        <f t="shared" ca="1" si="107"/>
        <v>1.0002087200000001</v>
      </c>
      <c r="F272" s="78">
        <f ca="1">(TRUNC(PRODUCT($E$12:$E271),16))</f>
        <v>1.04417618376091</v>
      </c>
      <c r="G272" s="78">
        <f t="shared" ca="1" si="108"/>
        <v>1.0402610233327001</v>
      </c>
      <c r="H272" s="78">
        <f t="shared" ca="1" si="109"/>
        <v>1.0037636299999999</v>
      </c>
      <c r="I272" s="77">
        <f t="shared" si="99"/>
        <v>3.5000000000000003E-2</v>
      </c>
      <c r="J272" s="79">
        <f t="shared" si="100"/>
        <v>43727</v>
      </c>
      <c r="K272" s="80">
        <f t="shared" si="101"/>
        <v>18</v>
      </c>
      <c r="L272" s="81">
        <f t="shared" si="102"/>
        <v>18</v>
      </c>
      <c r="M272" s="82">
        <f t="shared" si="93"/>
        <v>1.0024602659999999</v>
      </c>
      <c r="N272" s="82">
        <f t="shared" ca="1" si="94"/>
        <v>1.006233156</v>
      </c>
      <c r="O272" s="81">
        <f t="shared" si="110"/>
        <v>0</v>
      </c>
      <c r="P272" s="78">
        <f t="shared" ca="1" si="95"/>
        <v>599.00629100000003</v>
      </c>
      <c r="Q272" s="76">
        <f t="shared" si="103"/>
        <v>0</v>
      </c>
      <c r="R272" s="83" t="str">
        <f t="shared" si="104"/>
        <v>A+J=</v>
      </c>
      <c r="S272" s="79">
        <f t="shared" si="105"/>
        <v>43818</v>
      </c>
      <c r="T272" s="84" t="str">
        <f t="shared" si="96"/>
        <v>-</v>
      </c>
      <c r="U272" s="8"/>
      <c r="V272" s="65"/>
      <c r="W272" s="66"/>
      <c r="X272" s="8"/>
      <c r="Y272" s="1"/>
      <c r="Z272" s="8"/>
      <c r="AA272" s="8"/>
      <c r="AB272" s="8"/>
      <c r="AC272" s="8"/>
      <c r="AD272" s="8"/>
      <c r="AE272" s="9"/>
      <c r="AF272" s="8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  <c r="BO272" s="3"/>
      <c r="BP272" s="3"/>
      <c r="BQ272" s="3"/>
      <c r="BR272" s="3"/>
      <c r="BS272" s="3"/>
      <c r="BT272" s="3"/>
      <c r="BU272" s="3"/>
      <c r="BV272" s="3"/>
      <c r="BW272" s="3"/>
      <c r="BX272" s="3"/>
      <c r="BY272" s="3"/>
      <c r="BZ272" s="3"/>
      <c r="CA272" s="3"/>
      <c r="CB272" s="3"/>
      <c r="CC272" s="3"/>
      <c r="CD272" s="3"/>
      <c r="CE272" s="3"/>
      <c r="CF272" s="3"/>
      <c r="CG272" s="3"/>
      <c r="CH272" s="3"/>
      <c r="CI272" s="3"/>
      <c r="CJ272" s="3"/>
      <c r="CK272" s="3"/>
      <c r="CL272" s="3"/>
      <c r="CM272" s="3"/>
      <c r="CN272" s="3"/>
      <c r="CO272" s="3"/>
      <c r="CP272" s="3"/>
      <c r="CQ272" s="3"/>
      <c r="CR272" s="3"/>
      <c r="CS272" s="3"/>
      <c r="CT272" s="3"/>
      <c r="CU272" s="3"/>
      <c r="CV272" s="3"/>
      <c r="CW272" s="3"/>
      <c r="CX272" s="3"/>
      <c r="CY272" s="3"/>
      <c r="CZ272" s="3"/>
      <c r="DA272" s="3"/>
      <c r="DB272" s="3"/>
      <c r="DC272" s="3"/>
      <c r="DD272" s="3"/>
      <c r="DE272" s="3"/>
      <c r="DF272" s="3"/>
      <c r="DG272" s="3"/>
      <c r="DH272" s="3"/>
      <c r="DI272" s="3"/>
      <c r="DJ272" s="3"/>
      <c r="DK272" s="3"/>
      <c r="DL272" s="3"/>
      <c r="DM272" s="3"/>
      <c r="DN272" s="3"/>
      <c r="DO272" s="3"/>
      <c r="DP272" s="3"/>
      <c r="DQ272" s="3"/>
      <c r="DR272" s="3"/>
      <c r="DS272" s="3"/>
      <c r="DT272" s="3"/>
      <c r="DU272" s="3"/>
      <c r="DV272" s="3"/>
      <c r="DW272" s="3"/>
      <c r="DX272" s="3"/>
      <c r="DY272" s="3"/>
      <c r="DZ272" s="3"/>
      <c r="EA272" s="3"/>
      <c r="EB272" s="3"/>
      <c r="EC272" s="3"/>
      <c r="ED272" s="3"/>
      <c r="EE272" s="3"/>
      <c r="EF272" s="3"/>
      <c r="EG272" s="3"/>
      <c r="EH272" s="3"/>
      <c r="EI272" s="3"/>
      <c r="EJ272" s="3"/>
      <c r="EK272" s="3"/>
      <c r="EL272" s="3"/>
      <c r="EM272" s="3"/>
      <c r="EN272" s="3"/>
      <c r="EO272" s="3"/>
      <c r="EP272" s="3"/>
      <c r="EQ272" s="3"/>
      <c r="ER272" s="3"/>
      <c r="ES272" s="3"/>
      <c r="ET272" s="3"/>
      <c r="EU272" s="3"/>
      <c r="EV272" s="3"/>
      <c r="EW272" s="3"/>
      <c r="EX272" s="3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</row>
    <row r="273" spans="1:176" x14ac:dyDescent="0.15">
      <c r="A273" s="74">
        <f t="shared" si="97"/>
        <v>43754</v>
      </c>
      <c r="B273" s="75">
        <f t="shared" ca="1" si="106"/>
        <v>96732.394121999998</v>
      </c>
      <c r="C273" s="78">
        <f t="shared" si="98"/>
        <v>96100</v>
      </c>
      <c r="D273" s="77">
        <f ca="1">IF(A273&lt;$B$1,VLOOKUP(A273,[1]DI!$A$4:$B$15000,2),0)</f>
        <v>5.3999999999999999E-2</v>
      </c>
      <c r="E273" s="78">
        <f t="shared" ca="1" si="107"/>
        <v>1.0002087200000001</v>
      </c>
      <c r="F273" s="78">
        <f ca="1">(TRUNC(PRODUCT($E$12:$E272),16))</f>
        <v>1.04439412421398</v>
      </c>
      <c r="G273" s="78">
        <f t="shared" ca="1" si="108"/>
        <v>1.0402610233327001</v>
      </c>
      <c r="H273" s="78">
        <f t="shared" ca="1" si="109"/>
        <v>1.00397314</v>
      </c>
      <c r="I273" s="77">
        <f t="shared" si="99"/>
        <v>3.5000000000000003E-2</v>
      </c>
      <c r="J273" s="79">
        <f t="shared" si="100"/>
        <v>43727</v>
      </c>
      <c r="K273" s="80">
        <f t="shared" si="101"/>
        <v>19</v>
      </c>
      <c r="L273" s="81">
        <f t="shared" si="102"/>
        <v>19</v>
      </c>
      <c r="M273" s="82">
        <f t="shared" si="93"/>
        <v>1.0025971250000001</v>
      </c>
      <c r="N273" s="82">
        <f t="shared" ca="1" si="94"/>
        <v>1.0065805839999999</v>
      </c>
      <c r="O273" s="81">
        <f t="shared" si="110"/>
        <v>0</v>
      </c>
      <c r="P273" s="78">
        <f t="shared" ca="1" si="95"/>
        <v>632.39412200000004</v>
      </c>
      <c r="Q273" s="76">
        <f t="shared" si="103"/>
        <v>0</v>
      </c>
      <c r="R273" s="83" t="str">
        <f t="shared" si="104"/>
        <v>A+J=</v>
      </c>
      <c r="S273" s="79">
        <f t="shared" si="105"/>
        <v>43818</v>
      </c>
      <c r="T273" s="84" t="str">
        <f t="shared" si="96"/>
        <v>-</v>
      </c>
      <c r="U273" s="8"/>
      <c r="V273" s="65"/>
      <c r="W273" s="66"/>
      <c r="X273" s="8"/>
      <c r="Y273" s="1"/>
      <c r="Z273" s="8"/>
      <c r="AA273" s="8"/>
      <c r="AB273" s="8"/>
      <c r="AC273" s="8"/>
      <c r="AD273" s="8"/>
      <c r="AE273" s="9"/>
      <c r="AF273" s="8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  <c r="BO273" s="3"/>
      <c r="BP273" s="3"/>
      <c r="BQ273" s="3"/>
      <c r="BR273" s="3"/>
      <c r="BS273" s="3"/>
      <c r="BT273" s="3"/>
      <c r="BU273" s="3"/>
      <c r="BV273" s="3"/>
      <c r="BW273" s="3"/>
      <c r="BX273" s="3"/>
      <c r="BY273" s="3"/>
      <c r="BZ273" s="3"/>
      <c r="CA273" s="3"/>
      <c r="CB273" s="3"/>
      <c r="CC273" s="3"/>
      <c r="CD273" s="3"/>
      <c r="CE273" s="3"/>
      <c r="CF273" s="3"/>
      <c r="CG273" s="3"/>
      <c r="CH273" s="3"/>
      <c r="CI273" s="3"/>
      <c r="CJ273" s="3"/>
      <c r="CK273" s="3"/>
      <c r="CL273" s="3"/>
      <c r="CM273" s="3"/>
      <c r="CN273" s="3"/>
      <c r="CO273" s="3"/>
      <c r="CP273" s="3"/>
      <c r="CQ273" s="3"/>
      <c r="CR273" s="3"/>
      <c r="CS273" s="3"/>
      <c r="CT273" s="3"/>
      <c r="CU273" s="3"/>
      <c r="CV273" s="3"/>
      <c r="CW273" s="3"/>
      <c r="CX273" s="3"/>
      <c r="CY273" s="3"/>
      <c r="CZ273" s="3"/>
      <c r="DA273" s="3"/>
      <c r="DB273" s="3"/>
      <c r="DC273" s="3"/>
      <c r="DD273" s="3"/>
      <c r="DE273" s="3"/>
      <c r="DF273" s="3"/>
      <c r="DG273" s="3"/>
      <c r="DH273" s="3"/>
      <c r="DI273" s="3"/>
      <c r="DJ273" s="3"/>
      <c r="DK273" s="3"/>
      <c r="DL273" s="3"/>
      <c r="DM273" s="3"/>
      <c r="DN273" s="3"/>
      <c r="DO273" s="3"/>
      <c r="DP273" s="3"/>
      <c r="DQ273" s="3"/>
      <c r="DR273" s="3"/>
      <c r="DS273" s="3"/>
      <c r="DT273" s="3"/>
      <c r="DU273" s="3"/>
      <c r="DV273" s="3"/>
      <c r="DW273" s="3"/>
      <c r="DX273" s="3"/>
      <c r="DY273" s="3"/>
      <c r="DZ273" s="3"/>
      <c r="EA273" s="3"/>
      <c r="EB273" s="3"/>
      <c r="EC273" s="3"/>
      <c r="ED273" s="3"/>
      <c r="EE273" s="3"/>
      <c r="EF273" s="3"/>
      <c r="EG273" s="3"/>
      <c r="EH273" s="3"/>
      <c r="EI273" s="3"/>
      <c r="EJ273" s="3"/>
      <c r="EK273" s="3"/>
      <c r="EL273" s="3"/>
      <c r="EM273" s="3"/>
      <c r="EN273" s="3"/>
      <c r="EO273" s="3"/>
      <c r="EP273" s="3"/>
      <c r="EQ273" s="3"/>
      <c r="ER273" s="3"/>
      <c r="ES273" s="3"/>
      <c r="ET273" s="3"/>
      <c r="EU273" s="3"/>
      <c r="EV273" s="3"/>
      <c r="EW273" s="3"/>
      <c r="EX273" s="3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</row>
    <row r="274" spans="1:176" x14ac:dyDescent="0.15">
      <c r="A274" s="74">
        <f t="shared" si="97"/>
        <v>43755</v>
      </c>
      <c r="B274" s="75">
        <f t="shared" ca="1" si="106"/>
        <v>96765.793099999995</v>
      </c>
      <c r="C274" s="78">
        <f t="shared" si="98"/>
        <v>96100</v>
      </c>
      <c r="D274" s="77">
        <f ca="1">IF(A274&lt;$B$1,VLOOKUP(A274,[1]DI!$A$4:$B$15000,2),0)</f>
        <v>5.3999999999999999E-2</v>
      </c>
      <c r="E274" s="78">
        <f t="shared" ca="1" si="107"/>
        <v>1.0002087200000001</v>
      </c>
      <c r="F274" s="78">
        <f ca="1">(TRUNC(PRODUCT($E$12:$E273),16))</f>
        <v>1.0446121101555901</v>
      </c>
      <c r="G274" s="78">
        <f t="shared" ca="1" si="108"/>
        <v>1.0402610233327001</v>
      </c>
      <c r="H274" s="78">
        <f t="shared" ca="1" si="109"/>
        <v>1.0041826899999999</v>
      </c>
      <c r="I274" s="77">
        <f t="shared" si="99"/>
        <v>3.5000000000000003E-2</v>
      </c>
      <c r="J274" s="79">
        <f t="shared" si="100"/>
        <v>43727</v>
      </c>
      <c r="K274" s="80">
        <f t="shared" si="101"/>
        <v>20</v>
      </c>
      <c r="L274" s="81">
        <f t="shared" si="102"/>
        <v>20</v>
      </c>
      <c r="M274" s="82">
        <f t="shared" si="93"/>
        <v>1.002734003</v>
      </c>
      <c r="N274" s="82">
        <f t="shared" ca="1" si="94"/>
        <v>1.006928128</v>
      </c>
      <c r="O274" s="81">
        <f t="shared" si="110"/>
        <v>0</v>
      </c>
      <c r="P274" s="78">
        <f t="shared" ca="1" si="95"/>
        <v>665.79309999999998</v>
      </c>
      <c r="Q274" s="76">
        <f t="shared" si="103"/>
        <v>0</v>
      </c>
      <c r="R274" s="83" t="str">
        <f t="shared" si="104"/>
        <v>A+J=</v>
      </c>
      <c r="S274" s="79">
        <f t="shared" si="105"/>
        <v>43818</v>
      </c>
      <c r="T274" s="84" t="str">
        <f t="shared" si="96"/>
        <v>-</v>
      </c>
      <c r="U274" s="8"/>
      <c r="V274" s="65"/>
      <c r="W274" s="66"/>
      <c r="X274" s="8"/>
      <c r="Y274" s="1"/>
      <c r="Z274" s="8"/>
      <c r="AA274" s="8"/>
      <c r="AB274" s="8"/>
      <c r="AC274" s="8"/>
      <c r="AD274" s="8"/>
      <c r="AE274" s="9"/>
      <c r="AF274" s="8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  <c r="BO274" s="3"/>
      <c r="BP274" s="3"/>
      <c r="BQ274" s="3"/>
      <c r="BR274" s="3"/>
      <c r="BS274" s="3"/>
      <c r="BT274" s="3"/>
      <c r="BU274" s="3"/>
      <c r="BV274" s="3"/>
      <c r="BW274" s="3"/>
      <c r="BX274" s="3"/>
      <c r="BY274" s="3"/>
      <c r="BZ274" s="3"/>
      <c r="CA274" s="3"/>
      <c r="CB274" s="3"/>
      <c r="CC274" s="3"/>
      <c r="CD274" s="3"/>
      <c r="CE274" s="3"/>
      <c r="CF274" s="3"/>
      <c r="CG274" s="3"/>
      <c r="CH274" s="3"/>
      <c r="CI274" s="3"/>
      <c r="CJ274" s="3"/>
      <c r="CK274" s="3"/>
      <c r="CL274" s="3"/>
      <c r="CM274" s="3"/>
      <c r="CN274" s="3"/>
      <c r="CO274" s="3"/>
      <c r="CP274" s="3"/>
      <c r="CQ274" s="3"/>
      <c r="CR274" s="3"/>
      <c r="CS274" s="3"/>
      <c r="CT274" s="3"/>
      <c r="CU274" s="3"/>
      <c r="CV274" s="3"/>
      <c r="CW274" s="3"/>
      <c r="CX274" s="3"/>
      <c r="CY274" s="3"/>
      <c r="CZ274" s="3"/>
      <c r="DA274" s="3"/>
      <c r="DB274" s="3"/>
      <c r="DC274" s="3"/>
      <c r="DD274" s="3"/>
      <c r="DE274" s="3"/>
      <c r="DF274" s="3"/>
      <c r="DG274" s="3"/>
      <c r="DH274" s="3"/>
      <c r="DI274" s="3"/>
      <c r="DJ274" s="3"/>
      <c r="DK274" s="3"/>
      <c r="DL274" s="3"/>
      <c r="DM274" s="3"/>
      <c r="DN274" s="3"/>
      <c r="DO274" s="3"/>
      <c r="DP274" s="3"/>
      <c r="DQ274" s="3"/>
      <c r="DR274" s="3"/>
      <c r="DS274" s="3"/>
      <c r="DT274" s="3"/>
      <c r="DU274" s="3"/>
      <c r="DV274" s="3"/>
      <c r="DW274" s="3"/>
      <c r="DX274" s="3"/>
      <c r="DY274" s="3"/>
      <c r="DZ274" s="3"/>
      <c r="EA274" s="3"/>
      <c r="EB274" s="3"/>
      <c r="EC274" s="3"/>
      <c r="ED274" s="3"/>
      <c r="EE274" s="3"/>
      <c r="EF274" s="3"/>
      <c r="EG274" s="3"/>
      <c r="EH274" s="3"/>
      <c r="EI274" s="3"/>
      <c r="EJ274" s="3"/>
      <c r="EK274" s="3"/>
      <c r="EL274" s="3"/>
      <c r="EM274" s="3"/>
      <c r="EN274" s="3"/>
      <c r="EO274" s="3"/>
      <c r="EP274" s="3"/>
      <c r="EQ274" s="3"/>
      <c r="ER274" s="3"/>
      <c r="ES274" s="3"/>
      <c r="ET274" s="3"/>
      <c r="EU274" s="3"/>
      <c r="EV274" s="3"/>
      <c r="EW274" s="3"/>
      <c r="EX274" s="3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</row>
    <row r="275" spans="1:176" x14ac:dyDescent="0.15">
      <c r="A275" s="74">
        <f t="shared" si="97"/>
        <v>43756</v>
      </c>
      <c r="B275" s="75">
        <f t="shared" ca="1" si="106"/>
        <v>96799.203322000001</v>
      </c>
      <c r="C275" s="78">
        <f t="shared" si="98"/>
        <v>96100</v>
      </c>
      <c r="D275" s="77">
        <f ca="1">IF(A275&lt;$B$1,VLOOKUP(A275,[1]DI!$A$4:$B$15000,2),0)</f>
        <v>5.3999999999999999E-2</v>
      </c>
      <c r="E275" s="78">
        <f t="shared" ca="1" si="107"/>
        <v>1.0002087200000001</v>
      </c>
      <c r="F275" s="78">
        <f ca="1">(TRUNC(PRODUCT($E$12:$E274),16))</f>
        <v>1.0448301415952199</v>
      </c>
      <c r="G275" s="78">
        <f t="shared" ca="1" si="108"/>
        <v>1.0402610233327001</v>
      </c>
      <c r="H275" s="78">
        <f t="shared" ca="1" si="109"/>
        <v>1.00439228</v>
      </c>
      <c r="I275" s="77">
        <f t="shared" si="99"/>
        <v>3.5000000000000003E-2</v>
      </c>
      <c r="J275" s="79">
        <f t="shared" si="100"/>
        <v>43727</v>
      </c>
      <c r="K275" s="80">
        <f t="shared" si="101"/>
        <v>21</v>
      </c>
      <c r="L275" s="81">
        <f t="shared" si="102"/>
        <v>21</v>
      </c>
      <c r="M275" s="82">
        <f t="shared" si="93"/>
        <v>1.0028708989999999</v>
      </c>
      <c r="N275" s="82">
        <f t="shared" ca="1" si="94"/>
        <v>1.0072757889999999</v>
      </c>
      <c r="O275" s="81">
        <f t="shared" si="110"/>
        <v>0</v>
      </c>
      <c r="P275" s="78">
        <f t="shared" ca="1" si="95"/>
        <v>699.20332199999996</v>
      </c>
      <c r="Q275" s="76">
        <f t="shared" si="103"/>
        <v>0</v>
      </c>
      <c r="R275" s="83" t="str">
        <f t="shared" si="104"/>
        <v>A+J=</v>
      </c>
      <c r="S275" s="79">
        <f t="shared" si="105"/>
        <v>43818</v>
      </c>
      <c r="T275" s="84" t="str">
        <f t="shared" si="96"/>
        <v>-</v>
      </c>
      <c r="U275" s="8"/>
      <c r="V275" s="65"/>
      <c r="W275" s="66"/>
      <c r="X275" s="8"/>
      <c r="Y275" s="1"/>
      <c r="Z275" s="8"/>
      <c r="AA275" s="8"/>
      <c r="AB275" s="8"/>
      <c r="AC275" s="8"/>
      <c r="AD275" s="8"/>
      <c r="AE275" s="9"/>
      <c r="AF275" s="8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  <c r="BO275" s="3"/>
      <c r="BP275" s="3"/>
      <c r="BQ275" s="3"/>
      <c r="BR275" s="3"/>
      <c r="BS275" s="3"/>
      <c r="BT275" s="3"/>
      <c r="BU275" s="3"/>
      <c r="BV275" s="3"/>
      <c r="BW275" s="3"/>
      <c r="BX275" s="3"/>
      <c r="BY275" s="3"/>
      <c r="BZ275" s="3"/>
      <c r="CA275" s="3"/>
      <c r="CB275" s="3"/>
      <c r="CC275" s="3"/>
      <c r="CD275" s="3"/>
      <c r="CE275" s="3"/>
      <c r="CF275" s="3"/>
      <c r="CG275" s="3"/>
      <c r="CH275" s="3"/>
      <c r="CI275" s="3"/>
      <c r="CJ275" s="3"/>
      <c r="CK275" s="3"/>
      <c r="CL275" s="3"/>
      <c r="CM275" s="3"/>
      <c r="CN275" s="3"/>
      <c r="CO275" s="3"/>
      <c r="CP275" s="3"/>
      <c r="CQ275" s="3"/>
      <c r="CR275" s="3"/>
      <c r="CS275" s="3"/>
      <c r="CT275" s="3"/>
      <c r="CU275" s="3"/>
      <c r="CV275" s="3"/>
      <c r="CW275" s="3"/>
      <c r="CX275" s="3"/>
      <c r="CY275" s="3"/>
      <c r="CZ275" s="3"/>
      <c r="DA275" s="3"/>
      <c r="DB275" s="3"/>
      <c r="DC275" s="3"/>
      <c r="DD275" s="3"/>
      <c r="DE275" s="3"/>
      <c r="DF275" s="3"/>
      <c r="DG275" s="3"/>
      <c r="DH275" s="3"/>
      <c r="DI275" s="3"/>
      <c r="DJ275" s="3"/>
      <c r="DK275" s="3"/>
      <c r="DL275" s="3"/>
      <c r="DM275" s="3"/>
      <c r="DN275" s="3"/>
      <c r="DO275" s="3"/>
      <c r="DP275" s="3"/>
      <c r="DQ275" s="3"/>
      <c r="DR275" s="3"/>
      <c r="DS275" s="3"/>
      <c r="DT275" s="3"/>
      <c r="DU275" s="3"/>
      <c r="DV275" s="3"/>
      <c r="DW275" s="3"/>
      <c r="DX275" s="3"/>
      <c r="DY275" s="3"/>
      <c r="DZ275" s="3"/>
      <c r="EA275" s="3"/>
      <c r="EB275" s="3"/>
      <c r="EC275" s="3"/>
      <c r="ED275" s="3"/>
      <c r="EE275" s="3"/>
      <c r="EF275" s="3"/>
      <c r="EG275" s="3"/>
      <c r="EH275" s="3"/>
      <c r="EI275" s="3"/>
      <c r="EJ275" s="3"/>
      <c r="EK275" s="3"/>
      <c r="EL275" s="3"/>
      <c r="EM275" s="3"/>
      <c r="EN275" s="3"/>
      <c r="EO275" s="3"/>
      <c r="EP275" s="3"/>
      <c r="EQ275" s="3"/>
      <c r="ER275" s="3"/>
      <c r="ES275" s="3"/>
      <c r="ET275" s="3"/>
      <c r="EU275" s="3"/>
      <c r="EV275" s="3"/>
      <c r="EW275" s="3"/>
      <c r="EX275" s="3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</row>
    <row r="276" spans="1:176" x14ac:dyDescent="0.15">
      <c r="A276" s="74">
        <f t="shared" si="97"/>
        <v>43757</v>
      </c>
      <c r="B276" s="75">
        <f t="shared" ca="1" si="106"/>
        <v>96832.625652999996</v>
      </c>
      <c r="C276" s="78">
        <f t="shared" si="98"/>
        <v>96100</v>
      </c>
      <c r="D276" s="77">
        <f ca="1">IF(A276&lt;$B$1,VLOOKUP(A276,[1]DI!$A$4:$B$15000,2),0)</f>
        <v>0</v>
      </c>
      <c r="E276" s="78">
        <f t="shared" ca="1" si="107"/>
        <v>1</v>
      </c>
      <c r="F276" s="78">
        <f ca="1">(TRUNC(PRODUCT($E$12:$E275),16))</f>
        <v>1.04504821854237</v>
      </c>
      <c r="G276" s="78">
        <f t="shared" ca="1" si="108"/>
        <v>1.0402610233327001</v>
      </c>
      <c r="H276" s="78">
        <f t="shared" ca="1" si="109"/>
        <v>1.00460192</v>
      </c>
      <c r="I276" s="77">
        <f t="shared" si="99"/>
        <v>3.5000000000000003E-2</v>
      </c>
      <c r="J276" s="79">
        <f t="shared" si="100"/>
        <v>43727</v>
      </c>
      <c r="K276" s="80">
        <f t="shared" si="101"/>
        <v>21</v>
      </c>
      <c r="L276" s="81">
        <f t="shared" si="102"/>
        <v>22</v>
      </c>
      <c r="M276" s="82">
        <f t="shared" si="93"/>
        <v>1.0030078140000001</v>
      </c>
      <c r="N276" s="82">
        <f t="shared" ca="1" si="94"/>
        <v>1.0076235760000001</v>
      </c>
      <c r="O276" s="81">
        <f t="shared" si="110"/>
        <v>0</v>
      </c>
      <c r="P276" s="78">
        <f t="shared" ca="1" si="95"/>
        <v>732.62565300000006</v>
      </c>
      <c r="Q276" s="76">
        <f t="shared" si="103"/>
        <v>0</v>
      </c>
      <c r="R276" s="83" t="str">
        <f t="shared" si="104"/>
        <v>A+J=</v>
      </c>
      <c r="S276" s="79">
        <f t="shared" si="105"/>
        <v>43818</v>
      </c>
      <c r="T276" s="84" t="str">
        <f t="shared" si="96"/>
        <v>-</v>
      </c>
      <c r="U276" s="8"/>
      <c r="V276" s="65"/>
      <c r="W276" s="66"/>
      <c r="X276" s="8"/>
      <c r="Y276" s="1"/>
      <c r="Z276" s="8"/>
      <c r="AA276" s="8"/>
      <c r="AB276" s="8"/>
      <c r="AC276" s="8"/>
      <c r="AD276" s="8"/>
      <c r="AE276" s="9"/>
      <c r="AF276" s="8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  <c r="BO276" s="3"/>
      <c r="BP276" s="3"/>
      <c r="BQ276" s="3"/>
      <c r="BR276" s="3"/>
      <c r="BS276" s="3"/>
      <c r="BT276" s="3"/>
      <c r="BU276" s="3"/>
      <c r="BV276" s="3"/>
      <c r="BW276" s="3"/>
      <c r="BX276" s="3"/>
      <c r="BY276" s="3"/>
      <c r="BZ276" s="3"/>
      <c r="CA276" s="3"/>
      <c r="CB276" s="3"/>
      <c r="CC276" s="3"/>
      <c r="CD276" s="3"/>
      <c r="CE276" s="3"/>
      <c r="CF276" s="3"/>
      <c r="CG276" s="3"/>
      <c r="CH276" s="3"/>
      <c r="CI276" s="3"/>
      <c r="CJ276" s="3"/>
      <c r="CK276" s="3"/>
      <c r="CL276" s="3"/>
      <c r="CM276" s="3"/>
      <c r="CN276" s="3"/>
      <c r="CO276" s="3"/>
      <c r="CP276" s="3"/>
      <c r="CQ276" s="3"/>
      <c r="CR276" s="3"/>
      <c r="CS276" s="3"/>
      <c r="CT276" s="3"/>
      <c r="CU276" s="3"/>
      <c r="CV276" s="3"/>
      <c r="CW276" s="3"/>
      <c r="CX276" s="3"/>
      <c r="CY276" s="3"/>
      <c r="CZ276" s="3"/>
      <c r="DA276" s="3"/>
      <c r="DB276" s="3"/>
      <c r="DC276" s="3"/>
      <c r="DD276" s="3"/>
      <c r="DE276" s="3"/>
      <c r="DF276" s="3"/>
      <c r="DG276" s="3"/>
      <c r="DH276" s="3"/>
      <c r="DI276" s="3"/>
      <c r="DJ276" s="3"/>
      <c r="DK276" s="3"/>
      <c r="DL276" s="3"/>
      <c r="DM276" s="3"/>
      <c r="DN276" s="3"/>
      <c r="DO276" s="3"/>
      <c r="DP276" s="3"/>
      <c r="DQ276" s="3"/>
      <c r="DR276" s="3"/>
      <c r="DS276" s="3"/>
      <c r="DT276" s="3"/>
      <c r="DU276" s="3"/>
      <c r="DV276" s="3"/>
      <c r="DW276" s="3"/>
      <c r="DX276" s="3"/>
      <c r="DY276" s="3"/>
      <c r="DZ276" s="3"/>
      <c r="EA276" s="3"/>
      <c r="EB276" s="3"/>
      <c r="EC276" s="3"/>
      <c r="ED276" s="3"/>
      <c r="EE276" s="3"/>
      <c r="EF276" s="3"/>
      <c r="EG276" s="3"/>
      <c r="EH276" s="3"/>
      <c r="EI276" s="3"/>
      <c r="EJ276" s="3"/>
      <c r="EK276" s="3"/>
      <c r="EL276" s="3"/>
      <c r="EM276" s="3"/>
      <c r="EN276" s="3"/>
      <c r="EO276" s="3"/>
      <c r="EP276" s="3"/>
      <c r="EQ276" s="3"/>
      <c r="ER276" s="3"/>
      <c r="ES276" s="3"/>
      <c r="ET276" s="3"/>
      <c r="EU276" s="3"/>
      <c r="EV276" s="3"/>
      <c r="EW276" s="3"/>
      <c r="EX276" s="3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</row>
    <row r="277" spans="1:176" x14ac:dyDescent="0.15">
      <c r="A277" s="74">
        <f t="shared" si="97"/>
        <v>43758</v>
      </c>
      <c r="B277" s="75">
        <f t="shared" ca="1" si="106"/>
        <v>96832.625652999996</v>
      </c>
      <c r="C277" s="78">
        <f t="shared" si="98"/>
        <v>96100</v>
      </c>
      <c r="D277" s="77">
        <f ca="1">IF(A277&lt;$B$1,VLOOKUP(A277,[1]DI!$A$4:$B$15000,2),0)</f>
        <v>0</v>
      </c>
      <c r="E277" s="78">
        <f t="shared" ca="1" si="107"/>
        <v>1</v>
      </c>
      <c r="F277" s="78">
        <f ca="1">(TRUNC(PRODUCT($E$12:$E276),16))</f>
        <v>1.04504821854237</v>
      </c>
      <c r="G277" s="78">
        <f t="shared" ca="1" si="108"/>
        <v>1.0402610233327001</v>
      </c>
      <c r="H277" s="78">
        <f t="shared" ca="1" si="109"/>
        <v>1.00460192</v>
      </c>
      <c r="I277" s="77">
        <f t="shared" si="99"/>
        <v>3.5000000000000003E-2</v>
      </c>
      <c r="J277" s="79">
        <f t="shared" si="100"/>
        <v>43727</v>
      </c>
      <c r="K277" s="80">
        <f t="shared" si="101"/>
        <v>21</v>
      </c>
      <c r="L277" s="81">
        <f t="shared" si="102"/>
        <v>22</v>
      </c>
      <c r="M277" s="82">
        <f t="shared" si="93"/>
        <v>1.0030078140000001</v>
      </c>
      <c r="N277" s="82">
        <f t="shared" ca="1" si="94"/>
        <v>1.0076235760000001</v>
      </c>
      <c r="O277" s="81">
        <f t="shared" si="110"/>
        <v>0</v>
      </c>
      <c r="P277" s="78">
        <f t="shared" ca="1" si="95"/>
        <v>732.62565300000006</v>
      </c>
      <c r="Q277" s="76">
        <f t="shared" si="103"/>
        <v>0</v>
      </c>
      <c r="R277" s="83" t="str">
        <f t="shared" si="104"/>
        <v>A+J=</v>
      </c>
      <c r="S277" s="79">
        <f t="shared" si="105"/>
        <v>43818</v>
      </c>
      <c r="T277" s="84" t="str">
        <f t="shared" si="96"/>
        <v>-</v>
      </c>
      <c r="U277" s="8"/>
      <c r="V277" s="65"/>
      <c r="W277" s="66"/>
      <c r="X277" s="8"/>
      <c r="Y277" s="1"/>
      <c r="Z277" s="8"/>
      <c r="AA277" s="8"/>
      <c r="AB277" s="8"/>
      <c r="AC277" s="8"/>
      <c r="AD277" s="8"/>
      <c r="AE277" s="9"/>
      <c r="AF277" s="8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  <c r="BO277" s="3"/>
      <c r="BP277" s="3"/>
      <c r="BQ277" s="3"/>
      <c r="BR277" s="3"/>
      <c r="BS277" s="3"/>
      <c r="BT277" s="3"/>
      <c r="BU277" s="3"/>
      <c r="BV277" s="3"/>
      <c r="BW277" s="3"/>
      <c r="BX277" s="3"/>
      <c r="BY277" s="3"/>
      <c r="BZ277" s="3"/>
      <c r="CA277" s="3"/>
      <c r="CB277" s="3"/>
      <c r="CC277" s="3"/>
      <c r="CD277" s="3"/>
      <c r="CE277" s="3"/>
      <c r="CF277" s="3"/>
      <c r="CG277" s="3"/>
      <c r="CH277" s="3"/>
      <c r="CI277" s="3"/>
      <c r="CJ277" s="3"/>
      <c r="CK277" s="3"/>
      <c r="CL277" s="3"/>
      <c r="CM277" s="3"/>
      <c r="CN277" s="3"/>
      <c r="CO277" s="3"/>
      <c r="CP277" s="3"/>
      <c r="CQ277" s="3"/>
      <c r="CR277" s="3"/>
      <c r="CS277" s="3"/>
      <c r="CT277" s="3"/>
      <c r="CU277" s="3"/>
      <c r="CV277" s="3"/>
      <c r="CW277" s="3"/>
      <c r="CX277" s="3"/>
      <c r="CY277" s="3"/>
      <c r="CZ277" s="3"/>
      <c r="DA277" s="3"/>
      <c r="DB277" s="3"/>
      <c r="DC277" s="3"/>
      <c r="DD277" s="3"/>
      <c r="DE277" s="3"/>
      <c r="DF277" s="3"/>
      <c r="DG277" s="3"/>
      <c r="DH277" s="3"/>
      <c r="DI277" s="3"/>
      <c r="DJ277" s="3"/>
      <c r="DK277" s="3"/>
      <c r="DL277" s="3"/>
      <c r="DM277" s="3"/>
      <c r="DN277" s="3"/>
      <c r="DO277" s="3"/>
      <c r="DP277" s="3"/>
      <c r="DQ277" s="3"/>
      <c r="DR277" s="3"/>
      <c r="DS277" s="3"/>
      <c r="DT277" s="3"/>
      <c r="DU277" s="3"/>
      <c r="DV277" s="3"/>
      <c r="DW277" s="3"/>
      <c r="DX277" s="3"/>
      <c r="DY277" s="3"/>
      <c r="DZ277" s="3"/>
      <c r="EA277" s="3"/>
      <c r="EB277" s="3"/>
      <c r="EC277" s="3"/>
      <c r="ED277" s="3"/>
      <c r="EE277" s="3"/>
      <c r="EF277" s="3"/>
      <c r="EG277" s="3"/>
      <c r="EH277" s="3"/>
      <c r="EI277" s="3"/>
      <c r="EJ277" s="3"/>
      <c r="EK277" s="3"/>
      <c r="EL277" s="3"/>
      <c r="EM277" s="3"/>
      <c r="EN277" s="3"/>
      <c r="EO277" s="3"/>
      <c r="EP277" s="3"/>
      <c r="EQ277" s="3"/>
      <c r="ER277" s="3"/>
      <c r="ES277" s="3"/>
      <c r="ET277" s="3"/>
      <c r="EU277" s="3"/>
      <c r="EV277" s="3"/>
      <c r="EW277" s="3"/>
      <c r="EX277" s="3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</row>
    <row r="278" spans="1:176" x14ac:dyDescent="0.15">
      <c r="A278" s="74">
        <f t="shared" si="97"/>
        <v>43759</v>
      </c>
      <c r="B278" s="75">
        <f t="shared" ca="1" si="106"/>
        <v>96832.625652999996</v>
      </c>
      <c r="C278" s="78">
        <f t="shared" si="98"/>
        <v>96100</v>
      </c>
      <c r="D278" s="77">
        <f ca="1">IF(A278&lt;$B$1,VLOOKUP(A278,[1]DI!$A$4:$B$15000,2),0)</f>
        <v>5.3999999999999999E-2</v>
      </c>
      <c r="E278" s="78">
        <f t="shared" ca="1" si="107"/>
        <v>1.0002087200000001</v>
      </c>
      <c r="F278" s="78">
        <f ca="1">(TRUNC(PRODUCT($E$12:$E277),16))</f>
        <v>1.04504821854237</v>
      </c>
      <c r="G278" s="78">
        <f t="shared" ca="1" si="108"/>
        <v>1.0402610233327001</v>
      </c>
      <c r="H278" s="78">
        <f t="shared" ca="1" si="109"/>
        <v>1.00460192</v>
      </c>
      <c r="I278" s="77">
        <f t="shared" si="99"/>
        <v>3.5000000000000003E-2</v>
      </c>
      <c r="J278" s="79">
        <f t="shared" si="100"/>
        <v>43727</v>
      </c>
      <c r="K278" s="80">
        <f t="shared" si="101"/>
        <v>22</v>
      </c>
      <c r="L278" s="81">
        <f t="shared" si="102"/>
        <v>22</v>
      </c>
      <c r="M278" s="82">
        <f t="shared" si="93"/>
        <v>1.0030078140000001</v>
      </c>
      <c r="N278" s="82">
        <f t="shared" ca="1" si="94"/>
        <v>1.0076235760000001</v>
      </c>
      <c r="O278" s="81">
        <f t="shared" si="110"/>
        <v>0</v>
      </c>
      <c r="P278" s="78">
        <f t="shared" ca="1" si="95"/>
        <v>732.62565300000006</v>
      </c>
      <c r="Q278" s="76">
        <f t="shared" si="103"/>
        <v>0</v>
      </c>
      <c r="R278" s="83" t="str">
        <f t="shared" si="104"/>
        <v>A+J=</v>
      </c>
      <c r="S278" s="79">
        <f t="shared" si="105"/>
        <v>43818</v>
      </c>
      <c r="T278" s="84" t="str">
        <f t="shared" si="96"/>
        <v>-</v>
      </c>
      <c r="U278" s="8"/>
      <c r="V278" s="65"/>
      <c r="W278" s="66"/>
      <c r="X278" s="8"/>
      <c r="Y278" s="1"/>
      <c r="Z278" s="8"/>
      <c r="AA278" s="8"/>
      <c r="AB278" s="8"/>
      <c r="AC278" s="8"/>
      <c r="AD278" s="8"/>
      <c r="AE278" s="9"/>
      <c r="AF278" s="8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  <c r="BO278" s="3"/>
      <c r="BP278" s="3"/>
      <c r="BQ278" s="3"/>
      <c r="BR278" s="3"/>
      <c r="BS278" s="3"/>
      <c r="BT278" s="3"/>
      <c r="BU278" s="3"/>
      <c r="BV278" s="3"/>
      <c r="BW278" s="3"/>
      <c r="BX278" s="3"/>
      <c r="BY278" s="3"/>
      <c r="BZ278" s="3"/>
      <c r="CA278" s="3"/>
      <c r="CB278" s="3"/>
      <c r="CC278" s="3"/>
      <c r="CD278" s="3"/>
      <c r="CE278" s="3"/>
      <c r="CF278" s="3"/>
      <c r="CG278" s="3"/>
      <c r="CH278" s="3"/>
      <c r="CI278" s="3"/>
      <c r="CJ278" s="3"/>
      <c r="CK278" s="3"/>
      <c r="CL278" s="3"/>
      <c r="CM278" s="3"/>
      <c r="CN278" s="3"/>
      <c r="CO278" s="3"/>
      <c r="CP278" s="3"/>
      <c r="CQ278" s="3"/>
      <c r="CR278" s="3"/>
      <c r="CS278" s="3"/>
      <c r="CT278" s="3"/>
      <c r="CU278" s="3"/>
      <c r="CV278" s="3"/>
      <c r="CW278" s="3"/>
      <c r="CX278" s="3"/>
      <c r="CY278" s="3"/>
      <c r="CZ278" s="3"/>
      <c r="DA278" s="3"/>
      <c r="DB278" s="3"/>
      <c r="DC278" s="3"/>
      <c r="DD278" s="3"/>
      <c r="DE278" s="3"/>
      <c r="DF278" s="3"/>
      <c r="DG278" s="3"/>
      <c r="DH278" s="3"/>
      <c r="DI278" s="3"/>
      <c r="DJ278" s="3"/>
      <c r="DK278" s="3"/>
      <c r="DL278" s="3"/>
      <c r="DM278" s="3"/>
      <c r="DN278" s="3"/>
      <c r="DO278" s="3"/>
      <c r="DP278" s="3"/>
      <c r="DQ278" s="3"/>
      <c r="DR278" s="3"/>
      <c r="DS278" s="3"/>
      <c r="DT278" s="3"/>
      <c r="DU278" s="3"/>
      <c r="DV278" s="3"/>
      <c r="DW278" s="3"/>
      <c r="DX278" s="3"/>
      <c r="DY278" s="3"/>
      <c r="DZ278" s="3"/>
      <c r="EA278" s="3"/>
      <c r="EB278" s="3"/>
      <c r="EC278" s="3"/>
      <c r="ED278" s="3"/>
      <c r="EE278" s="3"/>
      <c r="EF278" s="3"/>
      <c r="EG278" s="3"/>
      <c r="EH278" s="3"/>
      <c r="EI278" s="3"/>
      <c r="EJ278" s="3"/>
      <c r="EK278" s="3"/>
      <c r="EL278" s="3"/>
      <c r="EM278" s="3"/>
      <c r="EN278" s="3"/>
      <c r="EO278" s="3"/>
      <c r="EP278" s="3"/>
      <c r="EQ278" s="3"/>
      <c r="ER278" s="3"/>
      <c r="ES278" s="3"/>
      <c r="ET278" s="3"/>
      <c r="EU278" s="3"/>
      <c r="EV278" s="3"/>
      <c r="EW278" s="3"/>
      <c r="EX278" s="3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</row>
    <row r="279" spans="1:176" x14ac:dyDescent="0.15">
      <c r="A279" s="74">
        <f t="shared" si="97"/>
        <v>43760</v>
      </c>
      <c r="B279" s="75">
        <f t="shared" ca="1" si="106"/>
        <v>96866.059034999998</v>
      </c>
      <c r="C279" s="78">
        <f t="shared" si="98"/>
        <v>96100</v>
      </c>
      <c r="D279" s="77">
        <f ca="1">IF(A279&lt;$B$1,VLOOKUP(A279,[1]DI!$A$4:$B$15000,2),0)</f>
        <v>5.3999999999999999E-2</v>
      </c>
      <c r="E279" s="78">
        <f t="shared" ca="1" si="107"/>
        <v>1.0002087200000001</v>
      </c>
      <c r="F279" s="78">
        <f ca="1">(TRUNC(PRODUCT($E$12:$E278),16))</f>
        <v>1.0452663410065499</v>
      </c>
      <c r="G279" s="78">
        <f t="shared" ca="1" si="108"/>
        <v>1.0402610233327001</v>
      </c>
      <c r="H279" s="78">
        <f t="shared" ca="1" si="109"/>
        <v>1.0048116</v>
      </c>
      <c r="I279" s="77">
        <f t="shared" si="99"/>
        <v>3.5000000000000003E-2</v>
      </c>
      <c r="J279" s="79">
        <f t="shared" si="100"/>
        <v>43727</v>
      </c>
      <c r="K279" s="80">
        <f t="shared" si="101"/>
        <v>23</v>
      </c>
      <c r="L279" s="81">
        <f t="shared" si="102"/>
        <v>23</v>
      </c>
      <c r="M279" s="82">
        <f t="shared" si="93"/>
        <v>1.0031447469999999</v>
      </c>
      <c r="N279" s="82">
        <f t="shared" ca="1" si="94"/>
        <v>1.007971478</v>
      </c>
      <c r="O279" s="81">
        <f t="shared" si="110"/>
        <v>0</v>
      </c>
      <c r="P279" s="78">
        <f t="shared" ca="1" si="95"/>
        <v>766.05903499999999</v>
      </c>
      <c r="Q279" s="76">
        <f t="shared" si="103"/>
        <v>0</v>
      </c>
      <c r="R279" s="83" t="str">
        <f t="shared" si="104"/>
        <v>A+J=</v>
      </c>
      <c r="S279" s="79">
        <f t="shared" si="105"/>
        <v>43818</v>
      </c>
      <c r="T279" s="84" t="str">
        <f t="shared" si="96"/>
        <v>-</v>
      </c>
      <c r="U279" s="8"/>
      <c r="V279" s="65"/>
      <c r="W279" s="64"/>
      <c r="X279" s="8"/>
      <c r="Y279" s="1"/>
      <c r="Z279" s="8"/>
      <c r="AA279" s="8"/>
      <c r="AB279" s="8"/>
      <c r="AC279" s="8"/>
      <c r="AD279" s="8"/>
      <c r="AE279" s="9"/>
      <c r="AF279" s="8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  <c r="BO279" s="3"/>
      <c r="BP279" s="3"/>
      <c r="BQ279" s="3"/>
      <c r="BR279" s="3"/>
      <c r="BS279" s="3"/>
      <c r="BT279" s="3"/>
      <c r="BU279" s="3"/>
      <c r="BV279" s="3"/>
      <c r="BW279" s="3"/>
      <c r="BX279" s="3"/>
      <c r="BY279" s="3"/>
      <c r="BZ279" s="3"/>
      <c r="CA279" s="3"/>
      <c r="CB279" s="3"/>
      <c r="CC279" s="3"/>
      <c r="CD279" s="3"/>
      <c r="CE279" s="3"/>
      <c r="CF279" s="3"/>
      <c r="CG279" s="3"/>
      <c r="CH279" s="3"/>
      <c r="CI279" s="3"/>
      <c r="CJ279" s="3"/>
      <c r="CK279" s="3"/>
      <c r="CL279" s="3"/>
      <c r="CM279" s="3"/>
      <c r="CN279" s="3"/>
      <c r="CO279" s="3"/>
      <c r="CP279" s="3"/>
      <c r="CQ279" s="3"/>
      <c r="CR279" s="3"/>
      <c r="CS279" s="3"/>
      <c r="CT279" s="3"/>
      <c r="CU279" s="3"/>
      <c r="CV279" s="3"/>
      <c r="CW279" s="3"/>
      <c r="CX279" s="3"/>
      <c r="CY279" s="3"/>
      <c r="CZ279" s="3"/>
      <c r="DA279" s="3"/>
      <c r="DB279" s="3"/>
      <c r="DC279" s="3"/>
      <c r="DD279" s="3"/>
      <c r="DE279" s="3"/>
      <c r="DF279" s="3"/>
      <c r="DG279" s="3"/>
      <c r="DH279" s="3"/>
      <c r="DI279" s="3"/>
      <c r="DJ279" s="3"/>
      <c r="DK279" s="3"/>
      <c r="DL279" s="3"/>
      <c r="DM279" s="3"/>
      <c r="DN279" s="3"/>
      <c r="DO279" s="3"/>
      <c r="DP279" s="3"/>
      <c r="DQ279" s="3"/>
      <c r="DR279" s="3"/>
      <c r="DS279" s="3"/>
      <c r="DT279" s="3"/>
      <c r="DU279" s="3"/>
      <c r="DV279" s="3"/>
      <c r="DW279" s="3"/>
      <c r="DX279" s="3"/>
      <c r="DY279" s="3"/>
      <c r="DZ279" s="3"/>
      <c r="EA279" s="3"/>
      <c r="EB279" s="3"/>
      <c r="EC279" s="3"/>
      <c r="ED279" s="3"/>
      <c r="EE279" s="3"/>
      <c r="EF279" s="3"/>
      <c r="EG279" s="3"/>
      <c r="EH279" s="3"/>
      <c r="EI279" s="3"/>
      <c r="EJ279" s="3"/>
      <c r="EK279" s="3"/>
      <c r="EL279" s="3"/>
      <c r="EM279" s="3"/>
      <c r="EN279" s="3"/>
      <c r="EO279" s="3"/>
      <c r="EP279" s="3"/>
      <c r="EQ279" s="3"/>
      <c r="ER279" s="3"/>
      <c r="ES279" s="3"/>
      <c r="ET279" s="3"/>
      <c r="EU279" s="3"/>
      <c r="EV279" s="3"/>
      <c r="EW279" s="3"/>
      <c r="EX279" s="3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</row>
    <row r="280" spans="1:176" x14ac:dyDescent="0.15">
      <c r="A280" s="74">
        <f t="shared" si="97"/>
        <v>43761</v>
      </c>
      <c r="B280" s="75">
        <f t="shared" ca="1" si="106"/>
        <v>96899.503660999995</v>
      </c>
      <c r="C280" s="78">
        <f t="shared" si="98"/>
        <v>96100</v>
      </c>
      <c r="D280" s="77">
        <f ca="1">IF(A280&lt;$B$1,VLOOKUP(A280,[1]DI!$A$4:$B$15000,2),0)</f>
        <v>5.3999999999999999E-2</v>
      </c>
      <c r="E280" s="78">
        <f t="shared" ca="1" si="107"/>
        <v>1.0002087200000001</v>
      </c>
      <c r="F280" s="78">
        <f ca="1">(TRUNC(PRODUCT($E$12:$E279),16))</f>
        <v>1.04548450899724</v>
      </c>
      <c r="G280" s="78">
        <f t="shared" ca="1" si="108"/>
        <v>1.0402610233327001</v>
      </c>
      <c r="H280" s="78">
        <f t="shared" ca="1" si="109"/>
        <v>1.00502132</v>
      </c>
      <c r="I280" s="77">
        <f t="shared" si="99"/>
        <v>3.5000000000000003E-2</v>
      </c>
      <c r="J280" s="79">
        <f t="shared" si="100"/>
        <v>43727</v>
      </c>
      <c r="K280" s="80">
        <f t="shared" si="101"/>
        <v>24</v>
      </c>
      <c r="L280" s="81">
        <f t="shared" si="102"/>
        <v>24</v>
      </c>
      <c r="M280" s="82">
        <f t="shared" si="93"/>
        <v>1.003281699</v>
      </c>
      <c r="N280" s="82">
        <f t="shared" ca="1" si="94"/>
        <v>1.008319497</v>
      </c>
      <c r="O280" s="81">
        <f t="shared" si="110"/>
        <v>0</v>
      </c>
      <c r="P280" s="78">
        <f t="shared" ca="1" si="95"/>
        <v>799.50366099999997</v>
      </c>
      <c r="Q280" s="76">
        <f t="shared" si="103"/>
        <v>0</v>
      </c>
      <c r="R280" s="83" t="str">
        <f t="shared" si="104"/>
        <v>A+J=</v>
      </c>
      <c r="S280" s="79">
        <f t="shared" si="105"/>
        <v>43818</v>
      </c>
      <c r="T280" s="84" t="str">
        <f t="shared" si="96"/>
        <v>-</v>
      </c>
      <c r="U280" s="8"/>
      <c r="V280" s="65"/>
      <c r="W280" s="66"/>
      <c r="X280" s="8"/>
      <c r="Y280" s="1"/>
      <c r="Z280" s="8"/>
      <c r="AA280" s="8"/>
      <c r="AB280" s="8"/>
      <c r="AC280" s="8"/>
      <c r="AD280" s="8"/>
      <c r="AE280" s="9"/>
      <c r="AF280" s="8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  <c r="BO280" s="3"/>
      <c r="BP280" s="3"/>
      <c r="BQ280" s="3"/>
      <c r="BR280" s="3"/>
      <c r="BS280" s="3"/>
      <c r="BT280" s="3"/>
      <c r="BU280" s="3"/>
      <c r="BV280" s="3"/>
      <c r="BW280" s="3"/>
      <c r="BX280" s="3"/>
      <c r="BY280" s="3"/>
      <c r="BZ280" s="3"/>
      <c r="CA280" s="3"/>
      <c r="CB280" s="3"/>
      <c r="CC280" s="3"/>
      <c r="CD280" s="3"/>
      <c r="CE280" s="3"/>
      <c r="CF280" s="3"/>
      <c r="CG280" s="3"/>
      <c r="CH280" s="3"/>
      <c r="CI280" s="3"/>
      <c r="CJ280" s="3"/>
      <c r="CK280" s="3"/>
      <c r="CL280" s="3"/>
      <c r="CM280" s="3"/>
      <c r="CN280" s="3"/>
      <c r="CO280" s="3"/>
      <c r="CP280" s="3"/>
      <c r="CQ280" s="3"/>
      <c r="CR280" s="3"/>
      <c r="CS280" s="3"/>
      <c r="CT280" s="3"/>
      <c r="CU280" s="3"/>
      <c r="CV280" s="3"/>
      <c r="CW280" s="3"/>
      <c r="CX280" s="3"/>
      <c r="CY280" s="3"/>
      <c r="CZ280" s="3"/>
      <c r="DA280" s="3"/>
      <c r="DB280" s="3"/>
      <c r="DC280" s="3"/>
      <c r="DD280" s="3"/>
      <c r="DE280" s="3"/>
      <c r="DF280" s="3"/>
      <c r="DG280" s="3"/>
      <c r="DH280" s="3"/>
      <c r="DI280" s="3"/>
      <c r="DJ280" s="3"/>
      <c r="DK280" s="3"/>
      <c r="DL280" s="3"/>
      <c r="DM280" s="3"/>
      <c r="DN280" s="3"/>
      <c r="DO280" s="3"/>
      <c r="DP280" s="3"/>
      <c r="DQ280" s="3"/>
      <c r="DR280" s="3"/>
      <c r="DS280" s="3"/>
      <c r="DT280" s="3"/>
      <c r="DU280" s="3"/>
      <c r="DV280" s="3"/>
      <c r="DW280" s="3"/>
      <c r="DX280" s="3"/>
      <c r="DY280" s="3"/>
      <c r="DZ280" s="3"/>
      <c r="EA280" s="3"/>
      <c r="EB280" s="3"/>
      <c r="EC280" s="3"/>
      <c r="ED280" s="3"/>
      <c r="EE280" s="3"/>
      <c r="EF280" s="3"/>
      <c r="EG280" s="3"/>
      <c r="EH280" s="3"/>
      <c r="EI280" s="3"/>
      <c r="EJ280" s="3"/>
      <c r="EK280" s="3"/>
      <c r="EL280" s="3"/>
      <c r="EM280" s="3"/>
      <c r="EN280" s="3"/>
      <c r="EO280" s="3"/>
      <c r="EP280" s="3"/>
      <c r="EQ280" s="3"/>
      <c r="ER280" s="3"/>
      <c r="ES280" s="3"/>
      <c r="ET280" s="3"/>
      <c r="EU280" s="3"/>
      <c r="EV280" s="3"/>
      <c r="EW280" s="3"/>
      <c r="EX280" s="3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</row>
    <row r="281" spans="1:176" x14ac:dyDescent="0.15">
      <c r="A281" s="74">
        <f t="shared" si="97"/>
        <v>43762</v>
      </c>
      <c r="B281" s="75">
        <f t="shared" ca="1" si="106"/>
        <v>96932.960491999998</v>
      </c>
      <c r="C281" s="78">
        <f t="shared" si="98"/>
        <v>96100</v>
      </c>
      <c r="D281" s="77">
        <f ca="1">IF(A281&lt;$B$1,VLOOKUP(A281,[1]DI!$A$4:$B$15000,2),0)</f>
        <v>5.3999999999999999E-2</v>
      </c>
      <c r="E281" s="78">
        <f t="shared" ca="1" si="107"/>
        <v>1.0002087200000001</v>
      </c>
      <c r="F281" s="78">
        <f ca="1">(TRUNC(PRODUCT($E$12:$E280),16))</f>
        <v>1.0457027225239599</v>
      </c>
      <c r="G281" s="78">
        <f t="shared" ca="1" si="108"/>
        <v>1.0402610233327001</v>
      </c>
      <c r="H281" s="78">
        <f t="shared" ca="1" si="109"/>
        <v>1.0052310900000001</v>
      </c>
      <c r="I281" s="77">
        <f t="shared" si="99"/>
        <v>3.5000000000000003E-2</v>
      </c>
      <c r="J281" s="79">
        <f t="shared" si="100"/>
        <v>43727</v>
      </c>
      <c r="K281" s="80">
        <f t="shared" si="101"/>
        <v>25</v>
      </c>
      <c r="L281" s="81">
        <f t="shared" si="102"/>
        <v>25</v>
      </c>
      <c r="M281" s="82">
        <f t="shared" si="93"/>
        <v>1.0034186700000001</v>
      </c>
      <c r="N281" s="82">
        <f t="shared" ca="1" si="94"/>
        <v>1.0086676429999999</v>
      </c>
      <c r="O281" s="81">
        <f t="shared" si="110"/>
        <v>0</v>
      </c>
      <c r="P281" s="78">
        <f t="shared" ca="1" si="95"/>
        <v>832.96049200000004</v>
      </c>
      <c r="Q281" s="76">
        <f t="shared" si="103"/>
        <v>0</v>
      </c>
      <c r="R281" s="83" t="str">
        <f t="shared" si="104"/>
        <v>A+J=</v>
      </c>
      <c r="S281" s="79">
        <f t="shared" si="105"/>
        <v>43818</v>
      </c>
      <c r="T281" s="84" t="str">
        <f t="shared" si="96"/>
        <v>-</v>
      </c>
      <c r="U281" s="8"/>
      <c r="V281" s="65"/>
      <c r="W281" s="66"/>
      <c r="X281" s="8"/>
      <c r="Y281" s="1"/>
      <c r="Z281" s="8"/>
      <c r="AA281" s="8"/>
      <c r="AB281" s="8"/>
      <c r="AC281" s="8"/>
      <c r="AD281" s="8"/>
      <c r="AE281" s="9"/>
      <c r="AF281" s="8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  <c r="BO281" s="3"/>
      <c r="BP281" s="3"/>
      <c r="BQ281" s="3"/>
      <c r="BR281" s="3"/>
      <c r="BS281" s="3"/>
      <c r="BT281" s="3"/>
      <c r="BU281" s="3"/>
      <c r="BV281" s="3"/>
      <c r="BW281" s="3"/>
      <c r="BX281" s="3"/>
      <c r="BY281" s="3"/>
      <c r="BZ281" s="3"/>
      <c r="CA281" s="3"/>
      <c r="CB281" s="3"/>
      <c r="CC281" s="3"/>
      <c r="CD281" s="3"/>
      <c r="CE281" s="3"/>
      <c r="CF281" s="3"/>
      <c r="CG281" s="3"/>
      <c r="CH281" s="3"/>
      <c r="CI281" s="3"/>
      <c r="CJ281" s="3"/>
      <c r="CK281" s="3"/>
      <c r="CL281" s="3"/>
      <c r="CM281" s="3"/>
      <c r="CN281" s="3"/>
      <c r="CO281" s="3"/>
      <c r="CP281" s="3"/>
      <c r="CQ281" s="3"/>
      <c r="CR281" s="3"/>
      <c r="CS281" s="3"/>
      <c r="CT281" s="3"/>
      <c r="CU281" s="3"/>
      <c r="CV281" s="3"/>
      <c r="CW281" s="3"/>
      <c r="CX281" s="3"/>
      <c r="CY281" s="3"/>
      <c r="CZ281" s="3"/>
      <c r="DA281" s="3"/>
      <c r="DB281" s="3"/>
      <c r="DC281" s="3"/>
      <c r="DD281" s="3"/>
      <c r="DE281" s="3"/>
      <c r="DF281" s="3"/>
      <c r="DG281" s="3"/>
      <c r="DH281" s="3"/>
      <c r="DI281" s="3"/>
      <c r="DJ281" s="3"/>
      <c r="DK281" s="3"/>
      <c r="DL281" s="3"/>
      <c r="DM281" s="3"/>
      <c r="DN281" s="3"/>
      <c r="DO281" s="3"/>
      <c r="DP281" s="3"/>
      <c r="DQ281" s="3"/>
      <c r="DR281" s="3"/>
      <c r="DS281" s="3"/>
      <c r="DT281" s="3"/>
      <c r="DU281" s="3"/>
      <c r="DV281" s="3"/>
      <c r="DW281" s="3"/>
      <c r="DX281" s="3"/>
      <c r="DY281" s="3"/>
      <c r="DZ281" s="3"/>
      <c r="EA281" s="3"/>
      <c r="EB281" s="3"/>
      <c r="EC281" s="3"/>
      <c r="ED281" s="3"/>
      <c r="EE281" s="3"/>
      <c r="EF281" s="3"/>
      <c r="EG281" s="3"/>
      <c r="EH281" s="3"/>
      <c r="EI281" s="3"/>
      <c r="EJ281" s="3"/>
      <c r="EK281" s="3"/>
      <c r="EL281" s="3"/>
      <c r="EM281" s="3"/>
      <c r="EN281" s="3"/>
      <c r="EO281" s="3"/>
      <c r="EP281" s="3"/>
      <c r="EQ281" s="3"/>
      <c r="ER281" s="3"/>
      <c r="ES281" s="3"/>
      <c r="ET281" s="3"/>
      <c r="EU281" s="3"/>
      <c r="EV281" s="3"/>
      <c r="EW281" s="3"/>
      <c r="EX281" s="3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</row>
    <row r="282" spans="1:176" x14ac:dyDescent="0.15">
      <c r="A282" s="74">
        <f t="shared" si="97"/>
        <v>43763</v>
      </c>
      <c r="B282" s="75">
        <f t="shared" ca="1" si="106"/>
        <v>96966.428566000002</v>
      </c>
      <c r="C282" s="78">
        <f t="shared" si="98"/>
        <v>96100</v>
      </c>
      <c r="D282" s="77">
        <f ca="1">IF(A282&lt;$B$1,VLOOKUP(A282,[1]DI!$A$4:$B$15000,2),0)</f>
        <v>5.3999999999999999E-2</v>
      </c>
      <c r="E282" s="78">
        <f t="shared" ca="1" si="107"/>
        <v>1.0002087200000001</v>
      </c>
      <c r="F282" s="78">
        <f ca="1">(TRUNC(PRODUCT($E$12:$E281),16))</f>
        <v>1.0459209815962001</v>
      </c>
      <c r="G282" s="78">
        <f t="shared" ca="1" si="108"/>
        <v>1.0402610233327001</v>
      </c>
      <c r="H282" s="78">
        <f t="shared" ca="1" si="109"/>
        <v>1.0054409</v>
      </c>
      <c r="I282" s="77">
        <f t="shared" si="99"/>
        <v>3.5000000000000003E-2</v>
      </c>
      <c r="J282" s="79">
        <f t="shared" si="100"/>
        <v>43727</v>
      </c>
      <c r="K282" s="80">
        <f t="shared" si="101"/>
        <v>26</v>
      </c>
      <c r="L282" s="81">
        <f t="shared" si="102"/>
        <v>26</v>
      </c>
      <c r="M282" s="82">
        <f t="shared" si="93"/>
        <v>1.00355566</v>
      </c>
      <c r="N282" s="82">
        <f t="shared" ca="1" si="94"/>
        <v>1.0090159059999999</v>
      </c>
      <c r="O282" s="81">
        <f t="shared" si="110"/>
        <v>0</v>
      </c>
      <c r="P282" s="78">
        <f t="shared" ca="1" si="95"/>
        <v>866.42856600000005</v>
      </c>
      <c r="Q282" s="76">
        <f t="shared" si="103"/>
        <v>0</v>
      </c>
      <c r="R282" s="83" t="str">
        <f t="shared" si="104"/>
        <v>A+J=</v>
      </c>
      <c r="S282" s="79">
        <f t="shared" si="105"/>
        <v>43818</v>
      </c>
      <c r="T282" s="84" t="str">
        <f t="shared" si="96"/>
        <v>-</v>
      </c>
      <c r="U282" s="8"/>
      <c r="V282" s="65"/>
      <c r="W282" s="66"/>
      <c r="X282" s="8"/>
      <c r="Y282" s="1"/>
      <c r="Z282" s="8"/>
      <c r="AA282" s="8"/>
      <c r="AB282" s="8"/>
      <c r="AC282" s="8"/>
      <c r="AD282" s="8"/>
      <c r="AE282" s="9"/>
      <c r="AF282" s="8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  <c r="BO282" s="3"/>
      <c r="BP282" s="3"/>
      <c r="BQ282" s="3"/>
      <c r="BR282" s="3"/>
      <c r="BS282" s="3"/>
      <c r="BT282" s="3"/>
      <c r="BU282" s="3"/>
      <c r="BV282" s="3"/>
      <c r="BW282" s="3"/>
      <c r="BX282" s="3"/>
      <c r="BY282" s="3"/>
      <c r="BZ282" s="3"/>
      <c r="CA282" s="3"/>
      <c r="CB282" s="3"/>
      <c r="CC282" s="3"/>
      <c r="CD282" s="3"/>
      <c r="CE282" s="3"/>
      <c r="CF282" s="3"/>
      <c r="CG282" s="3"/>
      <c r="CH282" s="3"/>
      <c r="CI282" s="3"/>
      <c r="CJ282" s="3"/>
      <c r="CK282" s="3"/>
      <c r="CL282" s="3"/>
      <c r="CM282" s="3"/>
      <c r="CN282" s="3"/>
      <c r="CO282" s="3"/>
      <c r="CP282" s="3"/>
      <c r="CQ282" s="3"/>
      <c r="CR282" s="3"/>
      <c r="CS282" s="3"/>
      <c r="CT282" s="3"/>
      <c r="CU282" s="3"/>
      <c r="CV282" s="3"/>
      <c r="CW282" s="3"/>
      <c r="CX282" s="3"/>
      <c r="CY282" s="3"/>
      <c r="CZ282" s="3"/>
      <c r="DA282" s="3"/>
      <c r="DB282" s="3"/>
      <c r="DC282" s="3"/>
      <c r="DD282" s="3"/>
      <c r="DE282" s="3"/>
      <c r="DF282" s="3"/>
      <c r="DG282" s="3"/>
      <c r="DH282" s="3"/>
      <c r="DI282" s="3"/>
      <c r="DJ282" s="3"/>
      <c r="DK282" s="3"/>
      <c r="DL282" s="3"/>
      <c r="DM282" s="3"/>
      <c r="DN282" s="3"/>
      <c r="DO282" s="3"/>
      <c r="DP282" s="3"/>
      <c r="DQ282" s="3"/>
      <c r="DR282" s="3"/>
      <c r="DS282" s="3"/>
      <c r="DT282" s="3"/>
      <c r="DU282" s="3"/>
      <c r="DV282" s="3"/>
      <c r="DW282" s="3"/>
      <c r="DX282" s="3"/>
      <c r="DY282" s="3"/>
      <c r="DZ282" s="3"/>
      <c r="EA282" s="3"/>
      <c r="EB282" s="3"/>
      <c r="EC282" s="3"/>
      <c r="ED282" s="3"/>
      <c r="EE282" s="3"/>
      <c r="EF282" s="3"/>
      <c r="EG282" s="3"/>
      <c r="EH282" s="3"/>
      <c r="EI282" s="3"/>
      <c r="EJ282" s="3"/>
      <c r="EK282" s="3"/>
      <c r="EL282" s="3"/>
      <c r="EM282" s="3"/>
      <c r="EN282" s="3"/>
      <c r="EO282" s="3"/>
      <c r="EP282" s="3"/>
      <c r="EQ282" s="3"/>
      <c r="ER282" s="3"/>
      <c r="ES282" s="3"/>
      <c r="ET282" s="3"/>
      <c r="EU282" s="3"/>
      <c r="EV282" s="3"/>
      <c r="EW282" s="3"/>
      <c r="EX282" s="3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</row>
    <row r="283" spans="1:176" x14ac:dyDescent="0.15">
      <c r="A283" s="74">
        <f t="shared" si="97"/>
        <v>43764</v>
      </c>
      <c r="B283" s="75">
        <f t="shared" ca="1" si="106"/>
        <v>96999.908653000006</v>
      </c>
      <c r="C283" s="78">
        <f t="shared" si="98"/>
        <v>96100</v>
      </c>
      <c r="D283" s="77">
        <f ca="1">IF(A283&lt;$B$1,VLOOKUP(A283,[1]DI!$A$4:$B$15000,2),0)</f>
        <v>0</v>
      </c>
      <c r="E283" s="78">
        <f t="shared" ca="1" si="107"/>
        <v>1</v>
      </c>
      <c r="F283" s="78">
        <f ca="1">(TRUNC(PRODUCT($E$12:$E282),16))</f>
        <v>1.04613928622348</v>
      </c>
      <c r="G283" s="78">
        <f t="shared" ca="1" si="108"/>
        <v>1.0402610233327001</v>
      </c>
      <c r="H283" s="78">
        <f t="shared" ca="1" si="109"/>
        <v>1.00565076</v>
      </c>
      <c r="I283" s="77">
        <f t="shared" si="99"/>
        <v>3.5000000000000003E-2</v>
      </c>
      <c r="J283" s="79">
        <f t="shared" si="100"/>
        <v>43727</v>
      </c>
      <c r="K283" s="80">
        <f t="shared" si="101"/>
        <v>26</v>
      </c>
      <c r="L283" s="81">
        <f t="shared" si="102"/>
        <v>27</v>
      </c>
      <c r="M283" s="82">
        <f t="shared" si="93"/>
        <v>1.003692668</v>
      </c>
      <c r="N283" s="82">
        <f t="shared" ca="1" si="94"/>
        <v>1.0093642940000001</v>
      </c>
      <c r="O283" s="81">
        <f t="shared" si="110"/>
        <v>0</v>
      </c>
      <c r="P283" s="78">
        <f t="shared" ca="1" si="95"/>
        <v>899.90865299999996</v>
      </c>
      <c r="Q283" s="76">
        <f t="shared" si="103"/>
        <v>0</v>
      </c>
      <c r="R283" s="83" t="str">
        <f t="shared" si="104"/>
        <v>A+J=</v>
      </c>
      <c r="S283" s="79">
        <f t="shared" si="105"/>
        <v>43818</v>
      </c>
      <c r="T283" s="84" t="str">
        <f t="shared" si="96"/>
        <v>-</v>
      </c>
      <c r="U283" s="8"/>
      <c r="V283" s="65"/>
      <c r="W283" s="66"/>
      <c r="X283" s="8"/>
      <c r="Y283" s="1"/>
      <c r="Z283" s="8"/>
      <c r="AA283" s="8"/>
      <c r="AB283" s="8"/>
      <c r="AC283" s="8"/>
      <c r="AD283" s="8"/>
      <c r="AE283" s="9"/>
      <c r="AF283" s="8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  <c r="BO283" s="3"/>
      <c r="BP283" s="3"/>
      <c r="BQ283" s="3"/>
      <c r="BR283" s="3"/>
      <c r="BS283" s="3"/>
      <c r="BT283" s="3"/>
      <c r="BU283" s="3"/>
      <c r="BV283" s="3"/>
      <c r="BW283" s="3"/>
      <c r="BX283" s="3"/>
      <c r="BY283" s="3"/>
      <c r="BZ283" s="3"/>
      <c r="CA283" s="3"/>
      <c r="CB283" s="3"/>
      <c r="CC283" s="3"/>
      <c r="CD283" s="3"/>
      <c r="CE283" s="3"/>
      <c r="CF283" s="3"/>
      <c r="CG283" s="3"/>
      <c r="CH283" s="3"/>
      <c r="CI283" s="3"/>
      <c r="CJ283" s="3"/>
      <c r="CK283" s="3"/>
      <c r="CL283" s="3"/>
      <c r="CM283" s="3"/>
      <c r="CN283" s="3"/>
      <c r="CO283" s="3"/>
      <c r="CP283" s="3"/>
      <c r="CQ283" s="3"/>
      <c r="CR283" s="3"/>
      <c r="CS283" s="3"/>
      <c r="CT283" s="3"/>
      <c r="CU283" s="3"/>
      <c r="CV283" s="3"/>
      <c r="CW283" s="3"/>
      <c r="CX283" s="3"/>
      <c r="CY283" s="3"/>
      <c r="CZ283" s="3"/>
      <c r="DA283" s="3"/>
      <c r="DB283" s="3"/>
      <c r="DC283" s="3"/>
      <c r="DD283" s="3"/>
      <c r="DE283" s="3"/>
      <c r="DF283" s="3"/>
      <c r="DG283" s="3"/>
      <c r="DH283" s="3"/>
      <c r="DI283" s="3"/>
      <c r="DJ283" s="3"/>
      <c r="DK283" s="3"/>
      <c r="DL283" s="3"/>
      <c r="DM283" s="3"/>
      <c r="DN283" s="3"/>
      <c r="DO283" s="3"/>
      <c r="DP283" s="3"/>
      <c r="DQ283" s="3"/>
      <c r="DR283" s="3"/>
      <c r="DS283" s="3"/>
      <c r="DT283" s="3"/>
      <c r="DU283" s="3"/>
      <c r="DV283" s="3"/>
      <c r="DW283" s="3"/>
      <c r="DX283" s="3"/>
      <c r="DY283" s="3"/>
      <c r="DZ283" s="3"/>
      <c r="EA283" s="3"/>
      <c r="EB283" s="3"/>
      <c r="EC283" s="3"/>
      <c r="ED283" s="3"/>
      <c r="EE283" s="3"/>
      <c r="EF283" s="3"/>
      <c r="EG283" s="3"/>
      <c r="EH283" s="3"/>
      <c r="EI283" s="3"/>
      <c r="EJ283" s="3"/>
      <c r="EK283" s="3"/>
      <c r="EL283" s="3"/>
      <c r="EM283" s="3"/>
      <c r="EN283" s="3"/>
      <c r="EO283" s="3"/>
      <c r="EP283" s="3"/>
      <c r="EQ283" s="3"/>
      <c r="ER283" s="3"/>
      <c r="ES283" s="3"/>
      <c r="ET283" s="3"/>
      <c r="EU283" s="3"/>
      <c r="EV283" s="3"/>
      <c r="EW283" s="3"/>
      <c r="EX283" s="3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</row>
    <row r="284" spans="1:176" x14ac:dyDescent="0.15">
      <c r="A284" s="74">
        <f t="shared" si="97"/>
        <v>43765</v>
      </c>
      <c r="B284" s="75">
        <f t="shared" ca="1" si="106"/>
        <v>96999.908653000006</v>
      </c>
      <c r="C284" s="78">
        <f t="shared" si="98"/>
        <v>96100</v>
      </c>
      <c r="D284" s="77">
        <f ca="1">IF(A284&lt;$B$1,VLOOKUP(A284,[1]DI!$A$4:$B$15000,2),0)</f>
        <v>0</v>
      </c>
      <c r="E284" s="78">
        <f t="shared" ca="1" si="107"/>
        <v>1</v>
      </c>
      <c r="F284" s="78">
        <f ca="1">(TRUNC(PRODUCT($E$12:$E283),16))</f>
        <v>1.04613928622348</v>
      </c>
      <c r="G284" s="78">
        <f t="shared" ca="1" si="108"/>
        <v>1.0402610233327001</v>
      </c>
      <c r="H284" s="78">
        <f t="shared" ca="1" si="109"/>
        <v>1.00565076</v>
      </c>
      <c r="I284" s="77">
        <f t="shared" si="99"/>
        <v>3.5000000000000003E-2</v>
      </c>
      <c r="J284" s="79">
        <f t="shared" si="100"/>
        <v>43727</v>
      </c>
      <c r="K284" s="80">
        <f t="shared" si="101"/>
        <v>26</v>
      </c>
      <c r="L284" s="81">
        <f t="shared" si="102"/>
        <v>27</v>
      </c>
      <c r="M284" s="82">
        <f t="shared" si="93"/>
        <v>1.003692668</v>
      </c>
      <c r="N284" s="82">
        <f t="shared" ca="1" si="94"/>
        <v>1.0093642940000001</v>
      </c>
      <c r="O284" s="81">
        <f t="shared" si="110"/>
        <v>0</v>
      </c>
      <c r="P284" s="78">
        <f t="shared" ca="1" si="95"/>
        <v>899.90865299999996</v>
      </c>
      <c r="Q284" s="76">
        <f t="shared" si="103"/>
        <v>0</v>
      </c>
      <c r="R284" s="83" t="str">
        <f t="shared" si="104"/>
        <v>A+J=</v>
      </c>
      <c r="S284" s="79">
        <f t="shared" si="105"/>
        <v>43818</v>
      </c>
      <c r="T284" s="84" t="str">
        <f t="shared" si="96"/>
        <v>-</v>
      </c>
      <c r="U284" s="8"/>
      <c r="V284" s="65"/>
      <c r="W284" s="66"/>
      <c r="X284" s="8"/>
      <c r="Y284" s="1"/>
      <c r="Z284" s="8"/>
      <c r="AA284" s="8"/>
      <c r="AB284" s="8"/>
      <c r="AC284" s="8"/>
      <c r="AD284" s="8"/>
      <c r="AE284" s="9"/>
      <c r="AF284" s="8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  <c r="BO284" s="3"/>
      <c r="BP284" s="3"/>
      <c r="BQ284" s="3"/>
      <c r="BR284" s="3"/>
      <c r="BS284" s="3"/>
      <c r="BT284" s="3"/>
      <c r="BU284" s="3"/>
      <c r="BV284" s="3"/>
      <c r="BW284" s="3"/>
      <c r="BX284" s="3"/>
      <c r="BY284" s="3"/>
      <c r="BZ284" s="3"/>
      <c r="CA284" s="3"/>
      <c r="CB284" s="3"/>
      <c r="CC284" s="3"/>
      <c r="CD284" s="3"/>
      <c r="CE284" s="3"/>
      <c r="CF284" s="3"/>
      <c r="CG284" s="3"/>
      <c r="CH284" s="3"/>
      <c r="CI284" s="3"/>
      <c r="CJ284" s="3"/>
      <c r="CK284" s="3"/>
      <c r="CL284" s="3"/>
      <c r="CM284" s="3"/>
      <c r="CN284" s="3"/>
      <c r="CO284" s="3"/>
      <c r="CP284" s="3"/>
      <c r="CQ284" s="3"/>
      <c r="CR284" s="3"/>
      <c r="CS284" s="3"/>
      <c r="CT284" s="3"/>
      <c r="CU284" s="3"/>
      <c r="CV284" s="3"/>
      <c r="CW284" s="3"/>
      <c r="CX284" s="3"/>
      <c r="CY284" s="3"/>
      <c r="CZ284" s="3"/>
      <c r="DA284" s="3"/>
      <c r="DB284" s="3"/>
      <c r="DC284" s="3"/>
      <c r="DD284" s="3"/>
      <c r="DE284" s="3"/>
      <c r="DF284" s="3"/>
      <c r="DG284" s="3"/>
      <c r="DH284" s="3"/>
      <c r="DI284" s="3"/>
      <c r="DJ284" s="3"/>
      <c r="DK284" s="3"/>
      <c r="DL284" s="3"/>
      <c r="DM284" s="3"/>
      <c r="DN284" s="3"/>
      <c r="DO284" s="3"/>
      <c r="DP284" s="3"/>
      <c r="DQ284" s="3"/>
      <c r="DR284" s="3"/>
      <c r="DS284" s="3"/>
      <c r="DT284" s="3"/>
      <c r="DU284" s="3"/>
      <c r="DV284" s="3"/>
      <c r="DW284" s="3"/>
      <c r="DX284" s="3"/>
      <c r="DY284" s="3"/>
      <c r="DZ284" s="3"/>
      <c r="EA284" s="3"/>
      <c r="EB284" s="3"/>
      <c r="EC284" s="3"/>
      <c r="ED284" s="3"/>
      <c r="EE284" s="3"/>
      <c r="EF284" s="3"/>
      <c r="EG284" s="3"/>
      <c r="EH284" s="3"/>
      <c r="EI284" s="3"/>
      <c r="EJ284" s="3"/>
      <c r="EK284" s="3"/>
      <c r="EL284" s="3"/>
      <c r="EM284" s="3"/>
      <c r="EN284" s="3"/>
      <c r="EO284" s="3"/>
      <c r="EP284" s="3"/>
      <c r="EQ284" s="3"/>
      <c r="ER284" s="3"/>
      <c r="ES284" s="3"/>
      <c r="ET284" s="3"/>
      <c r="EU284" s="3"/>
      <c r="EV284" s="3"/>
      <c r="EW284" s="3"/>
      <c r="EX284" s="3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</row>
    <row r="285" spans="1:176" x14ac:dyDescent="0.15">
      <c r="A285" s="74">
        <f t="shared" si="97"/>
        <v>43766</v>
      </c>
      <c r="B285" s="75">
        <f t="shared" ca="1" si="106"/>
        <v>96999.908653000006</v>
      </c>
      <c r="C285" s="78">
        <f t="shared" si="98"/>
        <v>96100</v>
      </c>
      <c r="D285" s="77">
        <f ca="1">IF(A285&lt;$B$1,VLOOKUP(A285,[1]DI!$A$4:$B$15000,2),0)</f>
        <v>5.3999999999999999E-2</v>
      </c>
      <c r="E285" s="78">
        <f t="shared" ca="1" si="107"/>
        <v>1.0002087200000001</v>
      </c>
      <c r="F285" s="78">
        <f ca="1">(TRUNC(PRODUCT($E$12:$E284),16))</f>
        <v>1.04613928622348</v>
      </c>
      <c r="G285" s="78">
        <f t="shared" ca="1" si="108"/>
        <v>1.0402610233327001</v>
      </c>
      <c r="H285" s="78">
        <f t="shared" ca="1" si="109"/>
        <v>1.00565076</v>
      </c>
      <c r="I285" s="77">
        <f t="shared" si="99"/>
        <v>3.5000000000000003E-2</v>
      </c>
      <c r="J285" s="79">
        <f t="shared" si="100"/>
        <v>43727</v>
      </c>
      <c r="K285" s="80">
        <f t="shared" si="101"/>
        <v>27</v>
      </c>
      <c r="L285" s="81">
        <f t="shared" si="102"/>
        <v>27</v>
      </c>
      <c r="M285" s="82">
        <f t="shared" si="93"/>
        <v>1.003692668</v>
      </c>
      <c r="N285" s="82">
        <f t="shared" ca="1" si="94"/>
        <v>1.0093642940000001</v>
      </c>
      <c r="O285" s="81">
        <f t="shared" si="110"/>
        <v>0</v>
      </c>
      <c r="P285" s="78">
        <f t="shared" ca="1" si="95"/>
        <v>899.90865299999996</v>
      </c>
      <c r="Q285" s="76">
        <f t="shared" si="103"/>
        <v>0</v>
      </c>
      <c r="R285" s="83" t="str">
        <f t="shared" si="104"/>
        <v>A+J=</v>
      </c>
      <c r="S285" s="79">
        <f t="shared" si="105"/>
        <v>43818</v>
      </c>
      <c r="T285" s="84" t="str">
        <f t="shared" si="96"/>
        <v>-</v>
      </c>
      <c r="U285" s="16"/>
      <c r="V285" s="65"/>
      <c r="W285" s="66"/>
      <c r="X285" s="16"/>
      <c r="Y285" s="18"/>
      <c r="Z285" s="16"/>
      <c r="AA285" s="16"/>
      <c r="AB285" s="16"/>
      <c r="AC285" s="16"/>
      <c r="AD285" s="16"/>
      <c r="AE285" s="19"/>
      <c r="AF285" s="16"/>
      <c r="AG285" s="17"/>
      <c r="AH285" s="17"/>
      <c r="AI285" s="17"/>
      <c r="AJ285" s="17"/>
      <c r="AK285" s="17"/>
      <c r="AL285" s="17"/>
      <c r="AM285" s="17"/>
      <c r="AN285" s="17"/>
      <c r="AO285" s="17"/>
      <c r="AP285" s="17"/>
      <c r="AQ285" s="17"/>
      <c r="AR285" s="17"/>
      <c r="AS285" s="17"/>
      <c r="AT285" s="17"/>
      <c r="AU285" s="17"/>
      <c r="AV285" s="17"/>
      <c r="AW285" s="17"/>
      <c r="AX285" s="17"/>
      <c r="AY285" s="17"/>
      <c r="AZ285" s="17"/>
      <c r="BA285" s="17"/>
      <c r="BB285" s="17"/>
      <c r="BC285" s="17"/>
      <c r="BD285" s="17"/>
      <c r="BE285" s="17"/>
      <c r="BF285" s="17"/>
      <c r="BG285" s="17"/>
      <c r="BH285" s="17"/>
      <c r="BI285" s="17"/>
      <c r="BJ285" s="17"/>
      <c r="BK285" s="17"/>
      <c r="BL285" s="17"/>
      <c r="BM285" s="17"/>
      <c r="BN285" s="17"/>
      <c r="BO285" s="17"/>
      <c r="BP285" s="17"/>
      <c r="BQ285" s="17"/>
      <c r="BR285" s="17"/>
      <c r="BS285" s="17"/>
      <c r="BT285" s="17"/>
      <c r="BU285" s="17"/>
      <c r="BV285" s="17"/>
      <c r="BW285" s="17"/>
      <c r="BX285" s="17"/>
      <c r="BY285" s="17"/>
      <c r="BZ285" s="17"/>
      <c r="CA285" s="17"/>
      <c r="CB285" s="17"/>
      <c r="CC285" s="17"/>
      <c r="CD285" s="17"/>
      <c r="CE285" s="17"/>
      <c r="CF285" s="17"/>
      <c r="CG285" s="17"/>
      <c r="CH285" s="17"/>
      <c r="CI285" s="17"/>
      <c r="CJ285" s="17"/>
      <c r="CK285" s="17"/>
      <c r="CL285" s="17"/>
      <c r="CM285" s="17"/>
      <c r="CN285" s="17"/>
      <c r="CO285" s="17"/>
      <c r="CP285" s="17"/>
      <c r="CQ285" s="17"/>
      <c r="CR285" s="17"/>
      <c r="CS285" s="17"/>
      <c r="CT285" s="17"/>
      <c r="CU285" s="17"/>
      <c r="CV285" s="17"/>
      <c r="CW285" s="17"/>
      <c r="CX285" s="17"/>
      <c r="CY285" s="17"/>
      <c r="CZ285" s="17"/>
      <c r="DA285" s="17"/>
      <c r="DB285" s="17"/>
      <c r="DC285" s="17"/>
      <c r="DD285" s="17"/>
      <c r="DE285" s="17"/>
      <c r="DF285" s="17"/>
      <c r="DG285" s="17"/>
      <c r="DH285" s="17"/>
      <c r="DI285" s="17"/>
      <c r="DJ285" s="17"/>
      <c r="DK285" s="17"/>
      <c r="DL285" s="17"/>
      <c r="DM285" s="17"/>
      <c r="DN285" s="17"/>
      <c r="DO285" s="17"/>
      <c r="DP285" s="17"/>
      <c r="DQ285" s="17"/>
      <c r="DR285" s="17"/>
      <c r="DS285" s="17"/>
      <c r="DT285" s="17"/>
      <c r="DU285" s="17"/>
      <c r="DV285" s="17"/>
      <c r="DW285" s="17"/>
      <c r="DX285" s="17"/>
      <c r="DY285" s="17"/>
      <c r="DZ285" s="17"/>
      <c r="EA285" s="17"/>
      <c r="EB285" s="17"/>
      <c r="EC285" s="17"/>
      <c r="ED285" s="17"/>
      <c r="EE285" s="17"/>
      <c r="EF285" s="17"/>
      <c r="EG285" s="17"/>
      <c r="EH285" s="17"/>
      <c r="EI285" s="17"/>
      <c r="EJ285" s="17"/>
      <c r="EK285" s="17"/>
      <c r="EL285" s="17"/>
      <c r="EM285" s="17"/>
      <c r="EN285" s="17"/>
      <c r="EO285" s="17"/>
      <c r="EP285" s="17"/>
      <c r="EQ285" s="17"/>
      <c r="ER285" s="17"/>
      <c r="ES285" s="17"/>
      <c r="ET285" s="17"/>
      <c r="EU285" s="17"/>
      <c r="EV285" s="17"/>
      <c r="EW285" s="17"/>
      <c r="EX285" s="17"/>
      <c r="EY285" s="18"/>
      <c r="EZ285" s="18"/>
      <c r="FA285" s="18"/>
      <c r="FB285" s="18"/>
      <c r="FC285" s="18"/>
      <c r="FD285" s="18"/>
      <c r="FE285" s="18"/>
      <c r="FF285" s="18"/>
      <c r="FG285" s="18"/>
      <c r="FH285" s="18"/>
      <c r="FI285" s="18"/>
      <c r="FJ285" s="18"/>
      <c r="FK285" s="18"/>
      <c r="FL285" s="18"/>
      <c r="FM285" s="18"/>
      <c r="FN285" s="18"/>
      <c r="FO285" s="18"/>
      <c r="FP285" s="18"/>
      <c r="FQ285" s="18"/>
      <c r="FR285" s="18"/>
      <c r="FS285" s="18"/>
      <c r="FT285" s="18"/>
    </row>
    <row r="286" spans="1:176" x14ac:dyDescent="0.15">
      <c r="A286" s="74">
        <f t="shared" si="97"/>
        <v>43767</v>
      </c>
      <c r="B286" s="75">
        <f t="shared" ca="1" si="106"/>
        <v>97033.400078999999</v>
      </c>
      <c r="C286" s="78">
        <f t="shared" si="98"/>
        <v>96100</v>
      </c>
      <c r="D286" s="77">
        <f ca="1">IF(A286&lt;$B$1,VLOOKUP(A286,[1]DI!$A$4:$B$15000,2),0)</f>
        <v>5.3999999999999999E-2</v>
      </c>
      <c r="E286" s="78">
        <f t="shared" ca="1" si="107"/>
        <v>1.0002087200000001</v>
      </c>
      <c r="F286" s="78">
        <f ca="1">(TRUNC(PRODUCT($E$12:$E285),16))</f>
        <v>1.0463576364153</v>
      </c>
      <c r="G286" s="78">
        <f t="shared" ca="1" si="108"/>
        <v>1.0402610233327001</v>
      </c>
      <c r="H286" s="78">
        <f t="shared" ca="1" si="109"/>
        <v>1.00586066</v>
      </c>
      <c r="I286" s="77">
        <f t="shared" si="99"/>
        <v>3.5000000000000003E-2</v>
      </c>
      <c r="J286" s="79">
        <f t="shared" si="100"/>
        <v>43727</v>
      </c>
      <c r="K286" s="80">
        <f t="shared" si="101"/>
        <v>28</v>
      </c>
      <c r="L286" s="81">
        <f t="shared" si="102"/>
        <v>28</v>
      </c>
      <c r="M286" s="82">
        <f t="shared" si="93"/>
        <v>1.0038296950000001</v>
      </c>
      <c r="N286" s="82">
        <f t="shared" ca="1" si="94"/>
        <v>1.0097128</v>
      </c>
      <c r="O286" s="81">
        <f t="shared" si="110"/>
        <v>0</v>
      </c>
      <c r="P286" s="78">
        <f t="shared" ca="1" si="95"/>
        <v>933.40007900000001</v>
      </c>
      <c r="Q286" s="76">
        <f t="shared" si="103"/>
        <v>0</v>
      </c>
      <c r="R286" s="83" t="str">
        <f t="shared" si="104"/>
        <v>A+J=</v>
      </c>
      <c r="S286" s="79">
        <f t="shared" si="105"/>
        <v>43818</v>
      </c>
      <c r="T286" s="84" t="str">
        <f t="shared" si="96"/>
        <v>-</v>
      </c>
      <c r="U286" s="8"/>
      <c r="V286" s="65"/>
      <c r="W286" s="66"/>
      <c r="X286" s="8"/>
      <c r="Y286" s="1"/>
      <c r="Z286" s="8"/>
      <c r="AA286" s="8"/>
      <c r="AB286" s="8"/>
      <c r="AC286" s="8"/>
      <c r="AD286" s="8"/>
      <c r="AE286" s="9"/>
      <c r="AF286" s="8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  <c r="BO286" s="3"/>
      <c r="BP286" s="3"/>
      <c r="BQ286" s="3"/>
      <c r="BR286" s="3"/>
      <c r="BS286" s="3"/>
      <c r="BT286" s="3"/>
      <c r="BU286" s="3"/>
      <c r="BV286" s="3"/>
      <c r="BW286" s="3"/>
      <c r="BX286" s="3"/>
      <c r="BY286" s="3"/>
      <c r="BZ286" s="3"/>
      <c r="CA286" s="3"/>
      <c r="CB286" s="3"/>
      <c r="CC286" s="3"/>
      <c r="CD286" s="3"/>
      <c r="CE286" s="3"/>
      <c r="CF286" s="3"/>
      <c r="CG286" s="3"/>
      <c r="CH286" s="3"/>
      <c r="CI286" s="3"/>
      <c r="CJ286" s="3"/>
      <c r="CK286" s="3"/>
      <c r="CL286" s="3"/>
      <c r="CM286" s="3"/>
      <c r="CN286" s="3"/>
      <c r="CO286" s="3"/>
      <c r="CP286" s="3"/>
      <c r="CQ286" s="3"/>
      <c r="CR286" s="3"/>
      <c r="CS286" s="3"/>
      <c r="CT286" s="3"/>
      <c r="CU286" s="3"/>
      <c r="CV286" s="3"/>
      <c r="CW286" s="3"/>
      <c r="CX286" s="3"/>
      <c r="CY286" s="3"/>
      <c r="CZ286" s="3"/>
      <c r="DA286" s="3"/>
      <c r="DB286" s="3"/>
      <c r="DC286" s="3"/>
      <c r="DD286" s="3"/>
      <c r="DE286" s="3"/>
      <c r="DF286" s="3"/>
      <c r="DG286" s="3"/>
      <c r="DH286" s="3"/>
      <c r="DI286" s="3"/>
      <c r="DJ286" s="3"/>
      <c r="DK286" s="3"/>
      <c r="DL286" s="3"/>
      <c r="DM286" s="3"/>
      <c r="DN286" s="3"/>
      <c r="DO286" s="3"/>
      <c r="DP286" s="3"/>
      <c r="DQ286" s="3"/>
      <c r="DR286" s="3"/>
      <c r="DS286" s="3"/>
      <c r="DT286" s="3"/>
      <c r="DU286" s="3"/>
      <c r="DV286" s="3"/>
      <c r="DW286" s="3"/>
      <c r="DX286" s="3"/>
      <c r="DY286" s="3"/>
      <c r="DZ286" s="3"/>
      <c r="EA286" s="3"/>
      <c r="EB286" s="3"/>
      <c r="EC286" s="3"/>
      <c r="ED286" s="3"/>
      <c r="EE286" s="3"/>
      <c r="EF286" s="3"/>
      <c r="EG286" s="3"/>
      <c r="EH286" s="3"/>
      <c r="EI286" s="3"/>
      <c r="EJ286" s="3"/>
      <c r="EK286" s="3"/>
      <c r="EL286" s="3"/>
      <c r="EM286" s="3"/>
      <c r="EN286" s="3"/>
      <c r="EO286" s="3"/>
      <c r="EP286" s="3"/>
      <c r="EQ286" s="3"/>
      <c r="ER286" s="3"/>
      <c r="ES286" s="3"/>
      <c r="ET286" s="3"/>
      <c r="EU286" s="3"/>
      <c r="EV286" s="3"/>
      <c r="EW286" s="3"/>
      <c r="EX286" s="3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</row>
    <row r="287" spans="1:176" x14ac:dyDescent="0.15">
      <c r="A287" s="74">
        <f t="shared" si="97"/>
        <v>43768</v>
      </c>
      <c r="B287" s="75">
        <f t="shared" ca="1" si="106"/>
        <v>97066.902558000002</v>
      </c>
      <c r="C287" s="78">
        <f t="shared" si="98"/>
        <v>96100</v>
      </c>
      <c r="D287" s="77">
        <f ca="1">IF(A287&lt;$B$1,VLOOKUP(A287,[1]DI!$A$4:$B$15000,2),0)</f>
        <v>5.3999999999999999E-2</v>
      </c>
      <c r="E287" s="78">
        <f t="shared" ca="1" si="107"/>
        <v>1.0002087200000001</v>
      </c>
      <c r="F287" s="78">
        <f ca="1">(TRUNC(PRODUCT($E$12:$E286),16))</f>
        <v>1.0465760321811799</v>
      </c>
      <c r="G287" s="78">
        <f t="shared" ca="1" si="108"/>
        <v>1.0402610233327001</v>
      </c>
      <c r="H287" s="78">
        <f t="shared" ca="1" si="109"/>
        <v>1.0060705999999999</v>
      </c>
      <c r="I287" s="77">
        <f t="shared" si="99"/>
        <v>3.5000000000000003E-2</v>
      </c>
      <c r="J287" s="79">
        <f t="shared" si="100"/>
        <v>43727</v>
      </c>
      <c r="K287" s="80">
        <f t="shared" si="101"/>
        <v>29</v>
      </c>
      <c r="L287" s="81">
        <f t="shared" si="102"/>
        <v>29</v>
      </c>
      <c r="M287" s="82">
        <f t="shared" si="93"/>
        <v>1.0039667409999999</v>
      </c>
      <c r="N287" s="82">
        <f t="shared" ca="1" si="94"/>
        <v>1.0100614210000001</v>
      </c>
      <c r="O287" s="81">
        <f t="shared" si="110"/>
        <v>0</v>
      </c>
      <c r="P287" s="78">
        <f t="shared" ca="1" si="95"/>
        <v>966.902558</v>
      </c>
      <c r="Q287" s="76">
        <f t="shared" si="103"/>
        <v>0</v>
      </c>
      <c r="R287" s="83" t="str">
        <f t="shared" si="104"/>
        <v>A+J=</v>
      </c>
      <c r="S287" s="79">
        <f t="shared" si="105"/>
        <v>43818</v>
      </c>
      <c r="T287" s="84" t="str">
        <f t="shared" si="96"/>
        <v>-</v>
      </c>
      <c r="U287" s="8"/>
      <c r="V287" s="65"/>
      <c r="W287" s="66"/>
      <c r="X287" s="8"/>
      <c r="Y287" s="1"/>
      <c r="Z287" s="8"/>
      <c r="AA287" s="8"/>
      <c r="AB287" s="8"/>
      <c r="AC287" s="8"/>
      <c r="AD287" s="8"/>
      <c r="AE287" s="9"/>
      <c r="AF287" s="8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  <c r="BO287" s="3"/>
      <c r="BP287" s="3"/>
      <c r="BQ287" s="3"/>
      <c r="BR287" s="3"/>
      <c r="BS287" s="3"/>
      <c r="BT287" s="3"/>
      <c r="BU287" s="3"/>
      <c r="BV287" s="3"/>
      <c r="BW287" s="3"/>
      <c r="BX287" s="3"/>
      <c r="BY287" s="3"/>
      <c r="BZ287" s="3"/>
      <c r="CA287" s="3"/>
      <c r="CB287" s="3"/>
      <c r="CC287" s="3"/>
      <c r="CD287" s="3"/>
      <c r="CE287" s="3"/>
      <c r="CF287" s="3"/>
      <c r="CG287" s="3"/>
      <c r="CH287" s="3"/>
      <c r="CI287" s="3"/>
      <c r="CJ287" s="3"/>
      <c r="CK287" s="3"/>
      <c r="CL287" s="3"/>
      <c r="CM287" s="3"/>
      <c r="CN287" s="3"/>
      <c r="CO287" s="3"/>
      <c r="CP287" s="3"/>
      <c r="CQ287" s="3"/>
      <c r="CR287" s="3"/>
      <c r="CS287" s="3"/>
      <c r="CT287" s="3"/>
      <c r="CU287" s="3"/>
      <c r="CV287" s="3"/>
      <c r="CW287" s="3"/>
      <c r="CX287" s="3"/>
      <c r="CY287" s="3"/>
      <c r="CZ287" s="3"/>
      <c r="DA287" s="3"/>
      <c r="DB287" s="3"/>
      <c r="DC287" s="3"/>
      <c r="DD287" s="3"/>
      <c r="DE287" s="3"/>
      <c r="DF287" s="3"/>
      <c r="DG287" s="3"/>
      <c r="DH287" s="3"/>
      <c r="DI287" s="3"/>
      <c r="DJ287" s="3"/>
      <c r="DK287" s="3"/>
      <c r="DL287" s="3"/>
      <c r="DM287" s="3"/>
      <c r="DN287" s="3"/>
      <c r="DO287" s="3"/>
      <c r="DP287" s="3"/>
      <c r="DQ287" s="3"/>
      <c r="DR287" s="3"/>
      <c r="DS287" s="3"/>
      <c r="DT287" s="3"/>
      <c r="DU287" s="3"/>
      <c r="DV287" s="3"/>
      <c r="DW287" s="3"/>
      <c r="DX287" s="3"/>
      <c r="DY287" s="3"/>
      <c r="DZ287" s="3"/>
      <c r="EA287" s="3"/>
      <c r="EB287" s="3"/>
      <c r="EC287" s="3"/>
      <c r="ED287" s="3"/>
      <c r="EE287" s="3"/>
      <c r="EF287" s="3"/>
      <c r="EG287" s="3"/>
      <c r="EH287" s="3"/>
      <c r="EI287" s="3"/>
      <c r="EJ287" s="3"/>
      <c r="EK287" s="3"/>
      <c r="EL287" s="3"/>
      <c r="EM287" s="3"/>
      <c r="EN287" s="3"/>
      <c r="EO287" s="3"/>
      <c r="EP287" s="3"/>
      <c r="EQ287" s="3"/>
      <c r="ER287" s="3"/>
      <c r="ES287" s="3"/>
      <c r="ET287" s="3"/>
      <c r="EU287" s="3"/>
      <c r="EV287" s="3"/>
      <c r="EW287" s="3"/>
      <c r="EX287" s="3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</row>
    <row r="288" spans="1:176" x14ac:dyDescent="0.15">
      <c r="A288" s="74">
        <f t="shared" si="97"/>
        <v>43769</v>
      </c>
      <c r="B288" s="75">
        <f t="shared" ca="1" si="106"/>
        <v>97100.417337000006</v>
      </c>
      <c r="C288" s="78">
        <f t="shared" si="98"/>
        <v>96100</v>
      </c>
      <c r="D288" s="77">
        <f ca="1">IF(A288&lt;$B$1,VLOOKUP(A288,[1]DI!$A$4:$B$15000,2),0)</f>
        <v>4.9000000000000002E-2</v>
      </c>
      <c r="E288" s="78">
        <f t="shared" ca="1" si="107"/>
        <v>1.0001898499999999</v>
      </c>
      <c r="F288" s="78">
        <f ca="1">(TRUNC(PRODUCT($E$12:$E287),16))</f>
        <v>1.0467944735306101</v>
      </c>
      <c r="G288" s="78">
        <f t="shared" ca="1" si="108"/>
        <v>1.0402610233327001</v>
      </c>
      <c r="H288" s="78">
        <f t="shared" ca="1" si="109"/>
        <v>1.00628059</v>
      </c>
      <c r="I288" s="77">
        <f t="shared" si="99"/>
        <v>3.5000000000000003E-2</v>
      </c>
      <c r="J288" s="79">
        <f t="shared" si="100"/>
        <v>43727</v>
      </c>
      <c r="K288" s="80">
        <f t="shared" si="101"/>
        <v>30</v>
      </c>
      <c r="L288" s="81">
        <f t="shared" si="102"/>
        <v>30</v>
      </c>
      <c r="M288" s="82">
        <f t="shared" si="93"/>
        <v>1.004103806</v>
      </c>
      <c r="N288" s="82">
        <f t="shared" ca="1" si="94"/>
        <v>1.0104101700000001</v>
      </c>
      <c r="O288" s="81">
        <f t="shared" si="110"/>
        <v>0</v>
      </c>
      <c r="P288" s="78">
        <f t="shared" ca="1" si="95"/>
        <v>1000.417337</v>
      </c>
      <c r="Q288" s="76">
        <f t="shared" si="103"/>
        <v>0</v>
      </c>
      <c r="R288" s="83" t="str">
        <f t="shared" si="104"/>
        <v>A+J=</v>
      </c>
      <c r="S288" s="79">
        <f t="shared" si="105"/>
        <v>43818</v>
      </c>
      <c r="T288" s="84" t="str">
        <f t="shared" si="96"/>
        <v>-</v>
      </c>
      <c r="U288" s="8"/>
      <c r="V288" s="65"/>
      <c r="W288" s="66"/>
      <c r="X288" s="8"/>
      <c r="Y288" s="1"/>
      <c r="Z288" s="8"/>
      <c r="AA288" s="8"/>
      <c r="AB288" s="8"/>
      <c r="AC288" s="8"/>
      <c r="AD288" s="8"/>
      <c r="AE288" s="9"/>
      <c r="AF288" s="8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  <c r="BO288" s="3"/>
      <c r="BP288" s="3"/>
      <c r="BQ288" s="3"/>
      <c r="BR288" s="3"/>
      <c r="BS288" s="3"/>
      <c r="BT288" s="3"/>
      <c r="BU288" s="3"/>
      <c r="BV288" s="3"/>
      <c r="BW288" s="3"/>
      <c r="BX288" s="3"/>
      <c r="BY288" s="3"/>
      <c r="BZ288" s="3"/>
      <c r="CA288" s="3"/>
      <c r="CB288" s="3"/>
      <c r="CC288" s="3"/>
      <c r="CD288" s="3"/>
      <c r="CE288" s="3"/>
      <c r="CF288" s="3"/>
      <c r="CG288" s="3"/>
      <c r="CH288" s="3"/>
      <c r="CI288" s="3"/>
      <c r="CJ288" s="3"/>
      <c r="CK288" s="3"/>
      <c r="CL288" s="3"/>
      <c r="CM288" s="3"/>
      <c r="CN288" s="3"/>
      <c r="CO288" s="3"/>
      <c r="CP288" s="3"/>
      <c r="CQ288" s="3"/>
      <c r="CR288" s="3"/>
      <c r="CS288" s="3"/>
      <c r="CT288" s="3"/>
      <c r="CU288" s="3"/>
      <c r="CV288" s="3"/>
      <c r="CW288" s="3"/>
      <c r="CX288" s="3"/>
      <c r="CY288" s="3"/>
      <c r="CZ288" s="3"/>
      <c r="DA288" s="3"/>
      <c r="DB288" s="3"/>
      <c r="DC288" s="3"/>
      <c r="DD288" s="3"/>
      <c r="DE288" s="3"/>
      <c r="DF288" s="3"/>
      <c r="DG288" s="3"/>
      <c r="DH288" s="3"/>
      <c r="DI288" s="3"/>
      <c r="DJ288" s="3"/>
      <c r="DK288" s="3"/>
      <c r="DL288" s="3"/>
      <c r="DM288" s="3"/>
      <c r="DN288" s="3"/>
      <c r="DO288" s="3"/>
      <c r="DP288" s="3"/>
      <c r="DQ288" s="3"/>
      <c r="DR288" s="3"/>
      <c r="DS288" s="3"/>
      <c r="DT288" s="3"/>
      <c r="DU288" s="3"/>
      <c r="DV288" s="3"/>
      <c r="DW288" s="3"/>
      <c r="DX288" s="3"/>
      <c r="DY288" s="3"/>
      <c r="DZ288" s="3"/>
      <c r="EA288" s="3"/>
      <c r="EB288" s="3"/>
      <c r="EC288" s="3"/>
      <c r="ED288" s="3"/>
      <c r="EE288" s="3"/>
      <c r="EF288" s="3"/>
      <c r="EG288" s="3"/>
      <c r="EH288" s="3"/>
      <c r="EI288" s="3"/>
      <c r="EJ288" s="3"/>
      <c r="EK288" s="3"/>
      <c r="EL288" s="3"/>
      <c r="EM288" s="3"/>
      <c r="EN288" s="3"/>
      <c r="EO288" s="3"/>
      <c r="EP288" s="3"/>
      <c r="EQ288" s="3"/>
      <c r="ER288" s="3"/>
      <c r="ES288" s="3"/>
      <c r="ET288" s="3"/>
      <c r="EU288" s="3"/>
      <c r="EV288" s="3"/>
      <c r="EW288" s="3"/>
      <c r="EX288" s="3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</row>
    <row r="289" spans="1:173" x14ac:dyDescent="0.15">
      <c r="A289" s="74">
        <f t="shared" si="97"/>
        <v>43770</v>
      </c>
      <c r="B289" s="75">
        <f t="shared" ca="1" si="106"/>
        <v>97132.110539999994</v>
      </c>
      <c r="C289" s="78">
        <f t="shared" si="98"/>
        <v>96100</v>
      </c>
      <c r="D289" s="77">
        <f ca="1">IF(A289&lt;$B$1,VLOOKUP(A289,[1]DI!$A$4:$B$15000,2),0)</f>
        <v>4.9000000000000002E-2</v>
      </c>
      <c r="E289" s="78">
        <f t="shared" ca="1" si="107"/>
        <v>1.0001898499999999</v>
      </c>
      <c r="F289" s="78">
        <f ca="1">(TRUNC(PRODUCT($E$12:$E288),16))</f>
        <v>1.0469932074614099</v>
      </c>
      <c r="G289" s="78">
        <f t="shared" ca="1" si="108"/>
        <v>1.0402610233327001</v>
      </c>
      <c r="H289" s="78">
        <f t="shared" ca="1" si="109"/>
        <v>1.0064716300000001</v>
      </c>
      <c r="I289" s="77">
        <f t="shared" si="99"/>
        <v>3.5000000000000003E-2</v>
      </c>
      <c r="J289" s="79">
        <f t="shared" si="100"/>
        <v>43727</v>
      </c>
      <c r="K289" s="80">
        <f t="shared" si="101"/>
        <v>31</v>
      </c>
      <c r="L289" s="81">
        <f t="shared" si="102"/>
        <v>31</v>
      </c>
      <c r="M289" s="82">
        <f t="shared" si="93"/>
        <v>1.0042408890000001</v>
      </c>
      <c r="N289" s="82">
        <f t="shared" ca="1" si="94"/>
        <v>1.0107399640000001</v>
      </c>
      <c r="O289" s="81">
        <f t="shared" si="110"/>
        <v>0</v>
      </c>
      <c r="P289" s="78">
        <f t="shared" ca="1" si="95"/>
        <v>1032.1105399999999</v>
      </c>
      <c r="Q289" s="76">
        <f t="shared" si="103"/>
        <v>0</v>
      </c>
      <c r="R289" s="83" t="str">
        <f t="shared" si="104"/>
        <v>A+J=</v>
      </c>
      <c r="S289" s="79">
        <f t="shared" si="105"/>
        <v>43818</v>
      </c>
      <c r="T289" s="84" t="str">
        <f t="shared" si="96"/>
        <v>-</v>
      </c>
      <c r="U289" s="8"/>
      <c r="V289" s="65"/>
      <c r="W289" s="66"/>
      <c r="X289" s="8"/>
      <c r="Y289" s="1"/>
      <c r="Z289" s="8"/>
      <c r="AA289" s="8"/>
      <c r="AB289" s="8"/>
      <c r="AC289" s="8"/>
      <c r="AD289" s="8"/>
      <c r="AE289" s="9"/>
      <c r="AF289" s="8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  <c r="BO289" s="3"/>
      <c r="BP289" s="3"/>
      <c r="BQ289" s="3"/>
      <c r="BR289" s="3"/>
      <c r="BS289" s="3"/>
      <c r="BT289" s="3"/>
      <c r="BU289" s="3"/>
      <c r="BV289" s="3"/>
      <c r="BW289" s="3"/>
      <c r="BX289" s="3"/>
      <c r="BY289" s="3"/>
      <c r="BZ289" s="3"/>
      <c r="CA289" s="3"/>
      <c r="CB289" s="3"/>
      <c r="CC289" s="3"/>
      <c r="CD289" s="3"/>
      <c r="CE289" s="3"/>
      <c r="CF289" s="3"/>
      <c r="CG289" s="3"/>
      <c r="CH289" s="3"/>
      <c r="CI289" s="3"/>
      <c r="CJ289" s="3"/>
      <c r="CK289" s="3"/>
      <c r="CL289" s="3"/>
      <c r="CM289" s="3"/>
      <c r="CN289" s="3"/>
      <c r="CO289" s="3"/>
      <c r="CP289" s="3"/>
      <c r="CQ289" s="3"/>
      <c r="CR289" s="3"/>
      <c r="CS289" s="3"/>
      <c r="CT289" s="3"/>
      <c r="CU289" s="3"/>
      <c r="CV289" s="3"/>
      <c r="CW289" s="3"/>
      <c r="CX289" s="3"/>
      <c r="CY289" s="3"/>
      <c r="CZ289" s="3"/>
      <c r="DA289" s="3"/>
      <c r="DB289" s="3"/>
      <c r="DC289" s="3"/>
      <c r="DD289" s="3"/>
      <c r="DE289" s="3"/>
      <c r="DF289" s="3"/>
      <c r="DG289" s="3"/>
      <c r="DH289" s="3"/>
      <c r="DI289" s="3"/>
      <c r="DJ289" s="3"/>
      <c r="DK289" s="3"/>
      <c r="DL289" s="3"/>
      <c r="DM289" s="3"/>
      <c r="DN289" s="3"/>
      <c r="DO289" s="3"/>
      <c r="DP289" s="3"/>
      <c r="DQ289" s="3"/>
      <c r="DR289" s="3"/>
      <c r="DS289" s="3"/>
      <c r="DT289" s="3"/>
      <c r="DU289" s="3"/>
      <c r="DV289" s="3"/>
      <c r="DW289" s="3"/>
      <c r="DX289" s="3"/>
      <c r="DY289" s="3"/>
      <c r="DZ289" s="3"/>
      <c r="EA289" s="3"/>
      <c r="EB289" s="3"/>
      <c r="EC289" s="3"/>
      <c r="ED289" s="3"/>
      <c r="EE289" s="3"/>
      <c r="EF289" s="3"/>
      <c r="EG289" s="3"/>
      <c r="EH289" s="3"/>
      <c r="EI289" s="3"/>
      <c r="EJ289" s="3"/>
      <c r="EK289" s="3"/>
      <c r="EL289" s="3"/>
      <c r="EM289" s="3"/>
      <c r="EN289" s="3"/>
      <c r="EO289" s="3"/>
      <c r="EP289" s="3"/>
      <c r="EQ289" s="3"/>
      <c r="ER289" s="3"/>
      <c r="ES289" s="3"/>
      <c r="ET289" s="3"/>
      <c r="EU289" s="3"/>
      <c r="EV289" s="3"/>
      <c r="EW289" s="3"/>
      <c r="EX289" s="3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</row>
    <row r="290" spans="1:173" x14ac:dyDescent="0.15">
      <c r="A290" s="74">
        <f t="shared" si="97"/>
        <v>43771</v>
      </c>
      <c r="B290" s="75">
        <f t="shared" ca="1" si="106"/>
        <v>97163.814507000003</v>
      </c>
      <c r="C290" s="78">
        <f t="shared" si="98"/>
        <v>96100</v>
      </c>
      <c r="D290" s="77">
        <f ca="1">IF(A290&lt;$B$1,VLOOKUP(A290,[1]DI!$A$4:$B$15000,2),0)</f>
        <v>0</v>
      </c>
      <c r="E290" s="78">
        <f t="shared" ca="1" si="107"/>
        <v>1</v>
      </c>
      <c r="F290" s="78">
        <f ca="1">(TRUNC(PRODUCT($E$12:$E289),16))</f>
        <v>1.04719197912185</v>
      </c>
      <c r="G290" s="78">
        <f t="shared" ca="1" si="108"/>
        <v>1.0402610233327001</v>
      </c>
      <c r="H290" s="78">
        <f t="shared" ca="1" si="109"/>
        <v>1.0066627100000001</v>
      </c>
      <c r="I290" s="77">
        <f t="shared" si="99"/>
        <v>3.5000000000000003E-2</v>
      </c>
      <c r="J290" s="79">
        <f t="shared" si="100"/>
        <v>43727</v>
      </c>
      <c r="K290" s="80">
        <f t="shared" si="101"/>
        <v>31</v>
      </c>
      <c r="L290" s="81">
        <f t="shared" si="102"/>
        <v>32</v>
      </c>
      <c r="M290" s="82">
        <f t="shared" si="93"/>
        <v>1.0043779909999999</v>
      </c>
      <c r="N290" s="82">
        <f t="shared" ca="1" si="94"/>
        <v>1.01106987</v>
      </c>
      <c r="O290" s="81">
        <f t="shared" si="110"/>
        <v>0</v>
      </c>
      <c r="P290" s="78">
        <f t="shared" ca="1" si="95"/>
        <v>1063.814507</v>
      </c>
      <c r="Q290" s="76">
        <f t="shared" si="103"/>
        <v>0</v>
      </c>
      <c r="R290" s="83" t="str">
        <f t="shared" si="104"/>
        <v>A+J=</v>
      </c>
      <c r="S290" s="79">
        <f t="shared" si="105"/>
        <v>43818</v>
      </c>
      <c r="T290" s="84" t="str">
        <f t="shared" si="96"/>
        <v>-</v>
      </c>
      <c r="U290" s="8"/>
      <c r="V290" s="65"/>
      <c r="W290" s="64"/>
      <c r="X290" s="8"/>
      <c r="Y290" s="1"/>
      <c r="Z290" s="8"/>
      <c r="AA290" s="8"/>
      <c r="AB290" s="8"/>
      <c r="AC290" s="8"/>
      <c r="AD290" s="8"/>
      <c r="AE290" s="9"/>
      <c r="AF290" s="8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  <c r="BO290" s="3"/>
      <c r="BP290" s="3"/>
      <c r="BQ290" s="3"/>
      <c r="BR290" s="3"/>
      <c r="BS290" s="3"/>
      <c r="BT290" s="3"/>
      <c r="BU290" s="3"/>
      <c r="BV290" s="3"/>
      <c r="BW290" s="3"/>
      <c r="BX290" s="3"/>
      <c r="BY290" s="3"/>
      <c r="BZ290" s="3"/>
      <c r="CA290" s="3"/>
      <c r="CB290" s="3"/>
      <c r="CC290" s="3"/>
      <c r="CD290" s="3"/>
      <c r="CE290" s="3"/>
      <c r="CF290" s="3"/>
      <c r="CG290" s="3"/>
      <c r="CH290" s="3"/>
      <c r="CI290" s="3"/>
      <c r="CJ290" s="3"/>
      <c r="CK290" s="3"/>
      <c r="CL290" s="3"/>
      <c r="CM290" s="3"/>
      <c r="CN290" s="3"/>
      <c r="CO290" s="3"/>
      <c r="CP290" s="3"/>
      <c r="CQ290" s="3"/>
      <c r="CR290" s="3"/>
      <c r="CS290" s="3"/>
      <c r="CT290" s="3"/>
      <c r="CU290" s="3"/>
      <c r="CV290" s="3"/>
      <c r="CW290" s="3"/>
      <c r="CX290" s="3"/>
      <c r="CY290" s="3"/>
      <c r="CZ290" s="3"/>
      <c r="DA290" s="3"/>
      <c r="DB290" s="3"/>
      <c r="DC290" s="3"/>
      <c r="DD290" s="3"/>
      <c r="DE290" s="3"/>
      <c r="DF290" s="3"/>
      <c r="DG290" s="3"/>
      <c r="DH290" s="3"/>
      <c r="DI290" s="3"/>
      <c r="DJ290" s="3"/>
      <c r="DK290" s="3"/>
      <c r="DL290" s="3"/>
      <c r="DM290" s="3"/>
      <c r="DN290" s="3"/>
      <c r="DO290" s="3"/>
      <c r="DP290" s="3"/>
      <c r="DQ290" s="3"/>
      <c r="DR290" s="3"/>
      <c r="DS290" s="3"/>
      <c r="DT290" s="3"/>
      <c r="DU290" s="3"/>
      <c r="DV290" s="3"/>
      <c r="DW290" s="3"/>
      <c r="DX290" s="3"/>
      <c r="DY290" s="3"/>
      <c r="DZ290" s="3"/>
      <c r="EA290" s="3"/>
      <c r="EB290" s="3"/>
      <c r="EC290" s="3"/>
      <c r="ED290" s="3"/>
      <c r="EE290" s="3"/>
      <c r="EF290" s="3"/>
      <c r="EG290" s="3"/>
      <c r="EH290" s="3"/>
      <c r="EI290" s="3"/>
      <c r="EJ290" s="3"/>
      <c r="EK290" s="3"/>
      <c r="EL290" s="3"/>
      <c r="EM290" s="3"/>
      <c r="EN290" s="3"/>
      <c r="EO290" s="3"/>
      <c r="EP290" s="3"/>
      <c r="EQ290" s="3"/>
      <c r="ER290" s="3"/>
      <c r="ES290" s="3"/>
      <c r="ET290" s="3"/>
      <c r="EU290" s="3"/>
      <c r="EV290" s="3"/>
      <c r="EW290" s="3"/>
      <c r="EX290" s="3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</row>
    <row r="291" spans="1:173" x14ac:dyDescent="0.15">
      <c r="A291" s="74">
        <f t="shared" si="97"/>
        <v>43772</v>
      </c>
      <c r="B291" s="75">
        <f t="shared" ca="1" si="106"/>
        <v>97163.814507000003</v>
      </c>
      <c r="C291" s="78">
        <f t="shared" si="98"/>
        <v>96100</v>
      </c>
      <c r="D291" s="77">
        <f ca="1">IF(A291&lt;$B$1,VLOOKUP(A291,[1]DI!$A$4:$B$15000,2),0)</f>
        <v>0</v>
      </c>
      <c r="E291" s="78">
        <f t="shared" ca="1" si="107"/>
        <v>1</v>
      </c>
      <c r="F291" s="78">
        <f ca="1">(TRUNC(PRODUCT($E$12:$E290),16))</f>
        <v>1.04719197912185</v>
      </c>
      <c r="G291" s="78">
        <f t="shared" ca="1" si="108"/>
        <v>1.0402610233327001</v>
      </c>
      <c r="H291" s="78">
        <f t="shared" ca="1" si="109"/>
        <v>1.0066627100000001</v>
      </c>
      <c r="I291" s="77">
        <f t="shared" si="99"/>
        <v>3.5000000000000003E-2</v>
      </c>
      <c r="J291" s="79">
        <f t="shared" si="100"/>
        <v>43727</v>
      </c>
      <c r="K291" s="80">
        <f t="shared" si="101"/>
        <v>31</v>
      </c>
      <c r="L291" s="81">
        <f t="shared" si="102"/>
        <v>32</v>
      </c>
      <c r="M291" s="82">
        <f t="shared" si="93"/>
        <v>1.0043779909999999</v>
      </c>
      <c r="N291" s="82">
        <f t="shared" ca="1" si="94"/>
        <v>1.01106987</v>
      </c>
      <c r="O291" s="81">
        <f t="shared" si="110"/>
        <v>0</v>
      </c>
      <c r="P291" s="78">
        <f t="shared" ca="1" si="95"/>
        <v>1063.814507</v>
      </c>
      <c r="Q291" s="76">
        <f t="shared" si="103"/>
        <v>0</v>
      </c>
      <c r="R291" s="83" t="str">
        <f t="shared" si="104"/>
        <v>A+J=</v>
      </c>
      <c r="S291" s="79">
        <f t="shared" si="105"/>
        <v>43818</v>
      </c>
      <c r="T291" s="84" t="str">
        <f t="shared" si="96"/>
        <v>-</v>
      </c>
      <c r="U291" s="8"/>
      <c r="V291" s="65"/>
      <c r="W291" s="66"/>
      <c r="X291" s="8"/>
      <c r="Y291" s="1"/>
      <c r="Z291" s="8"/>
      <c r="AA291" s="8"/>
      <c r="AB291" s="8"/>
      <c r="AC291" s="8"/>
      <c r="AD291" s="8"/>
      <c r="AE291" s="9"/>
      <c r="AF291" s="8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  <c r="BO291" s="3"/>
      <c r="BP291" s="3"/>
      <c r="BQ291" s="3"/>
      <c r="BR291" s="3"/>
      <c r="BS291" s="3"/>
      <c r="BT291" s="3"/>
      <c r="BU291" s="3"/>
      <c r="BV291" s="3"/>
      <c r="BW291" s="3"/>
      <c r="BX291" s="3"/>
      <c r="BY291" s="3"/>
      <c r="BZ291" s="3"/>
      <c r="CA291" s="3"/>
      <c r="CB291" s="3"/>
      <c r="CC291" s="3"/>
      <c r="CD291" s="3"/>
      <c r="CE291" s="3"/>
      <c r="CF291" s="3"/>
      <c r="CG291" s="3"/>
      <c r="CH291" s="3"/>
      <c r="CI291" s="3"/>
      <c r="CJ291" s="3"/>
      <c r="CK291" s="3"/>
      <c r="CL291" s="3"/>
      <c r="CM291" s="3"/>
      <c r="CN291" s="3"/>
      <c r="CO291" s="3"/>
      <c r="CP291" s="3"/>
      <c r="CQ291" s="3"/>
      <c r="CR291" s="3"/>
      <c r="CS291" s="3"/>
      <c r="CT291" s="3"/>
      <c r="CU291" s="3"/>
      <c r="CV291" s="3"/>
      <c r="CW291" s="3"/>
      <c r="CX291" s="3"/>
      <c r="CY291" s="3"/>
      <c r="CZ291" s="3"/>
      <c r="DA291" s="3"/>
      <c r="DB291" s="3"/>
      <c r="DC291" s="3"/>
      <c r="DD291" s="3"/>
      <c r="DE291" s="3"/>
      <c r="DF291" s="3"/>
      <c r="DG291" s="3"/>
      <c r="DH291" s="3"/>
      <c r="DI291" s="3"/>
      <c r="DJ291" s="3"/>
      <c r="DK291" s="3"/>
      <c r="DL291" s="3"/>
      <c r="DM291" s="3"/>
      <c r="DN291" s="3"/>
      <c r="DO291" s="3"/>
      <c r="DP291" s="3"/>
      <c r="DQ291" s="3"/>
      <c r="DR291" s="3"/>
      <c r="DS291" s="3"/>
      <c r="DT291" s="3"/>
      <c r="DU291" s="3"/>
      <c r="DV291" s="3"/>
      <c r="DW291" s="3"/>
      <c r="DX291" s="3"/>
      <c r="DY291" s="3"/>
      <c r="DZ291" s="3"/>
      <c r="EA291" s="3"/>
      <c r="EB291" s="3"/>
      <c r="EC291" s="3"/>
      <c r="ED291" s="3"/>
      <c r="EE291" s="3"/>
      <c r="EF291" s="3"/>
      <c r="EG291" s="3"/>
      <c r="EH291" s="3"/>
      <c r="EI291" s="3"/>
      <c r="EJ291" s="3"/>
      <c r="EK291" s="3"/>
      <c r="EL291" s="3"/>
      <c r="EM291" s="3"/>
      <c r="EN291" s="3"/>
      <c r="EO291" s="3"/>
      <c r="EP291" s="3"/>
      <c r="EQ291" s="3"/>
      <c r="ER291" s="3"/>
      <c r="ES291" s="3"/>
      <c r="ET291" s="3"/>
      <c r="EU291" s="3"/>
      <c r="EV291" s="3"/>
      <c r="EW291" s="3"/>
      <c r="EX291" s="3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</row>
    <row r="292" spans="1:173" x14ac:dyDescent="0.15">
      <c r="A292" s="74">
        <f t="shared" si="97"/>
        <v>43773</v>
      </c>
      <c r="B292" s="75">
        <f t="shared" ca="1" si="106"/>
        <v>97163.814507000003</v>
      </c>
      <c r="C292" s="78">
        <f t="shared" si="98"/>
        <v>96100</v>
      </c>
      <c r="D292" s="77">
        <f ca="1">IF(A292&lt;$B$1,VLOOKUP(A292,[1]DI!$A$4:$B$15000,2),0)</f>
        <v>4.9000000000000002E-2</v>
      </c>
      <c r="E292" s="78">
        <f t="shared" ca="1" si="107"/>
        <v>1.0001898499999999</v>
      </c>
      <c r="F292" s="78">
        <f ca="1">(TRUNC(PRODUCT($E$12:$E291),16))</f>
        <v>1.04719197912185</v>
      </c>
      <c r="G292" s="78">
        <f t="shared" ca="1" si="108"/>
        <v>1.0402610233327001</v>
      </c>
      <c r="H292" s="78">
        <f t="shared" ca="1" si="109"/>
        <v>1.0066627100000001</v>
      </c>
      <c r="I292" s="77">
        <f t="shared" si="99"/>
        <v>3.5000000000000003E-2</v>
      </c>
      <c r="J292" s="79">
        <f t="shared" si="100"/>
        <v>43727</v>
      </c>
      <c r="K292" s="80">
        <f t="shared" si="101"/>
        <v>32</v>
      </c>
      <c r="L292" s="81">
        <f t="shared" si="102"/>
        <v>32</v>
      </c>
      <c r="M292" s="82">
        <f t="shared" si="93"/>
        <v>1.0043779909999999</v>
      </c>
      <c r="N292" s="82">
        <f t="shared" ca="1" si="94"/>
        <v>1.01106987</v>
      </c>
      <c r="O292" s="81">
        <f t="shared" si="110"/>
        <v>0</v>
      </c>
      <c r="P292" s="78">
        <f t="shared" ca="1" si="95"/>
        <v>1063.814507</v>
      </c>
      <c r="Q292" s="76">
        <f t="shared" si="103"/>
        <v>0</v>
      </c>
      <c r="R292" s="83" t="str">
        <f t="shared" si="104"/>
        <v>A+J=</v>
      </c>
      <c r="S292" s="79">
        <f t="shared" si="105"/>
        <v>43818</v>
      </c>
      <c r="T292" s="84" t="str">
        <f t="shared" si="96"/>
        <v>-</v>
      </c>
      <c r="U292" s="8"/>
      <c r="V292" s="65"/>
      <c r="W292" s="66"/>
      <c r="X292" s="8"/>
      <c r="Y292" s="1"/>
      <c r="Z292" s="8"/>
      <c r="AA292" s="8"/>
      <c r="AB292" s="8"/>
      <c r="AC292" s="8"/>
      <c r="AD292" s="8"/>
      <c r="AE292" s="9"/>
      <c r="AF292" s="8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  <c r="BO292" s="3"/>
      <c r="BP292" s="3"/>
      <c r="BQ292" s="3"/>
      <c r="BR292" s="3"/>
      <c r="BS292" s="3"/>
      <c r="BT292" s="3"/>
      <c r="BU292" s="3"/>
      <c r="BV292" s="3"/>
      <c r="BW292" s="3"/>
      <c r="BX292" s="3"/>
      <c r="BY292" s="3"/>
      <c r="BZ292" s="3"/>
      <c r="CA292" s="3"/>
      <c r="CB292" s="3"/>
      <c r="CC292" s="3"/>
      <c r="CD292" s="3"/>
      <c r="CE292" s="3"/>
      <c r="CF292" s="3"/>
      <c r="CG292" s="3"/>
      <c r="CH292" s="3"/>
      <c r="CI292" s="3"/>
      <c r="CJ292" s="3"/>
      <c r="CK292" s="3"/>
      <c r="CL292" s="3"/>
      <c r="CM292" s="3"/>
      <c r="CN292" s="3"/>
      <c r="CO292" s="3"/>
      <c r="CP292" s="3"/>
      <c r="CQ292" s="3"/>
      <c r="CR292" s="3"/>
      <c r="CS292" s="3"/>
      <c r="CT292" s="3"/>
      <c r="CU292" s="3"/>
      <c r="CV292" s="3"/>
      <c r="CW292" s="3"/>
      <c r="CX292" s="3"/>
      <c r="CY292" s="3"/>
      <c r="CZ292" s="3"/>
      <c r="DA292" s="3"/>
      <c r="DB292" s="3"/>
      <c r="DC292" s="3"/>
      <c r="DD292" s="3"/>
      <c r="DE292" s="3"/>
      <c r="DF292" s="3"/>
      <c r="DG292" s="3"/>
      <c r="DH292" s="3"/>
      <c r="DI292" s="3"/>
      <c r="DJ292" s="3"/>
      <c r="DK292" s="3"/>
      <c r="DL292" s="3"/>
      <c r="DM292" s="3"/>
      <c r="DN292" s="3"/>
      <c r="DO292" s="3"/>
      <c r="DP292" s="3"/>
      <c r="DQ292" s="3"/>
      <c r="DR292" s="3"/>
      <c r="DS292" s="3"/>
      <c r="DT292" s="3"/>
      <c r="DU292" s="3"/>
      <c r="DV292" s="3"/>
      <c r="DW292" s="3"/>
      <c r="DX292" s="3"/>
      <c r="DY292" s="3"/>
      <c r="DZ292" s="3"/>
      <c r="EA292" s="3"/>
      <c r="EB292" s="3"/>
      <c r="EC292" s="3"/>
      <c r="ED292" s="3"/>
      <c r="EE292" s="3"/>
      <c r="EF292" s="3"/>
      <c r="EG292" s="3"/>
      <c r="EH292" s="3"/>
      <c r="EI292" s="3"/>
      <c r="EJ292" s="3"/>
      <c r="EK292" s="3"/>
      <c r="EL292" s="3"/>
      <c r="EM292" s="3"/>
      <c r="EN292" s="3"/>
      <c r="EO292" s="3"/>
      <c r="EP292" s="3"/>
      <c r="EQ292" s="3"/>
      <c r="ER292" s="3"/>
      <c r="ES292" s="3"/>
      <c r="ET292" s="3"/>
      <c r="EU292" s="3"/>
      <c r="EV292" s="3"/>
      <c r="EW292" s="3"/>
      <c r="EX292" s="3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</row>
    <row r="293" spans="1:173" x14ac:dyDescent="0.15">
      <c r="A293" s="74">
        <f t="shared" si="97"/>
        <v>43774</v>
      </c>
      <c r="B293" s="75">
        <f t="shared" ca="1" si="106"/>
        <v>97195.528179000001</v>
      </c>
      <c r="C293" s="78">
        <f t="shared" si="98"/>
        <v>96100</v>
      </c>
      <c r="D293" s="77">
        <f ca="1">IF(A293&lt;$B$1,VLOOKUP(A293,[1]DI!$A$4:$B$15000,2),0)</f>
        <v>4.9000000000000002E-2</v>
      </c>
      <c r="E293" s="78">
        <f t="shared" ca="1" si="107"/>
        <v>1.0001898499999999</v>
      </c>
      <c r="F293" s="78">
        <f ca="1">(TRUNC(PRODUCT($E$12:$E292),16))</f>
        <v>1.0473907885190901</v>
      </c>
      <c r="G293" s="78">
        <f t="shared" ca="1" si="108"/>
        <v>1.0402610233327001</v>
      </c>
      <c r="H293" s="78">
        <f t="shared" ca="1" si="109"/>
        <v>1.0068538199999999</v>
      </c>
      <c r="I293" s="77">
        <f t="shared" si="99"/>
        <v>3.5000000000000003E-2</v>
      </c>
      <c r="J293" s="79">
        <f t="shared" si="100"/>
        <v>43727</v>
      </c>
      <c r="K293" s="80">
        <f t="shared" si="101"/>
        <v>33</v>
      </c>
      <c r="L293" s="81">
        <f t="shared" si="102"/>
        <v>33</v>
      </c>
      <c r="M293" s="82">
        <f t="shared" si="93"/>
        <v>1.0045151109999999</v>
      </c>
      <c r="N293" s="82">
        <f t="shared" ca="1" si="94"/>
        <v>1.0113998769999999</v>
      </c>
      <c r="O293" s="81">
        <f t="shared" si="110"/>
        <v>0</v>
      </c>
      <c r="P293" s="78">
        <f t="shared" ca="1" si="95"/>
        <v>1095.5281789999999</v>
      </c>
      <c r="Q293" s="76">
        <f t="shared" si="103"/>
        <v>0</v>
      </c>
      <c r="R293" s="83" t="str">
        <f t="shared" si="104"/>
        <v>A+J=</v>
      </c>
      <c r="S293" s="79">
        <f t="shared" si="105"/>
        <v>43818</v>
      </c>
      <c r="T293" s="84" t="str">
        <f t="shared" si="96"/>
        <v>-</v>
      </c>
      <c r="U293" s="8"/>
      <c r="V293" s="65"/>
      <c r="W293" s="66"/>
      <c r="X293" s="8"/>
      <c r="Y293" s="1"/>
      <c r="Z293" s="8"/>
      <c r="AA293" s="8"/>
      <c r="AB293" s="8"/>
      <c r="AC293" s="8"/>
      <c r="AD293" s="8"/>
      <c r="AE293" s="9"/>
      <c r="AF293" s="8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  <c r="BO293" s="3"/>
      <c r="BP293" s="3"/>
      <c r="BQ293" s="3"/>
      <c r="BR293" s="3"/>
      <c r="BS293" s="3"/>
      <c r="BT293" s="3"/>
      <c r="BU293" s="3"/>
      <c r="BV293" s="3"/>
      <c r="BW293" s="3"/>
      <c r="BX293" s="3"/>
      <c r="BY293" s="3"/>
      <c r="BZ293" s="3"/>
      <c r="CA293" s="3"/>
      <c r="CB293" s="3"/>
      <c r="CC293" s="3"/>
      <c r="CD293" s="3"/>
      <c r="CE293" s="3"/>
      <c r="CF293" s="3"/>
      <c r="CG293" s="3"/>
      <c r="CH293" s="3"/>
      <c r="CI293" s="3"/>
      <c r="CJ293" s="3"/>
      <c r="CK293" s="3"/>
      <c r="CL293" s="3"/>
      <c r="CM293" s="3"/>
      <c r="CN293" s="3"/>
      <c r="CO293" s="3"/>
      <c r="CP293" s="3"/>
      <c r="CQ293" s="3"/>
      <c r="CR293" s="3"/>
      <c r="CS293" s="3"/>
      <c r="CT293" s="3"/>
      <c r="CU293" s="3"/>
      <c r="CV293" s="3"/>
      <c r="CW293" s="3"/>
      <c r="CX293" s="3"/>
      <c r="CY293" s="3"/>
      <c r="CZ293" s="3"/>
      <c r="DA293" s="3"/>
      <c r="DB293" s="3"/>
      <c r="DC293" s="3"/>
      <c r="DD293" s="3"/>
      <c r="DE293" s="3"/>
      <c r="DF293" s="3"/>
      <c r="DG293" s="3"/>
      <c r="DH293" s="3"/>
      <c r="DI293" s="3"/>
      <c r="DJ293" s="3"/>
      <c r="DK293" s="3"/>
      <c r="DL293" s="3"/>
      <c r="DM293" s="3"/>
      <c r="DN293" s="3"/>
      <c r="DO293" s="3"/>
      <c r="DP293" s="3"/>
      <c r="DQ293" s="3"/>
      <c r="DR293" s="3"/>
      <c r="DS293" s="3"/>
      <c r="DT293" s="3"/>
      <c r="DU293" s="3"/>
      <c r="DV293" s="3"/>
      <c r="DW293" s="3"/>
      <c r="DX293" s="3"/>
      <c r="DY293" s="3"/>
      <c r="DZ293" s="3"/>
      <c r="EA293" s="3"/>
      <c r="EB293" s="3"/>
      <c r="EC293" s="3"/>
      <c r="ED293" s="3"/>
      <c r="EE293" s="3"/>
      <c r="EF293" s="3"/>
      <c r="EG293" s="3"/>
      <c r="EH293" s="3"/>
      <c r="EI293" s="3"/>
      <c r="EJ293" s="3"/>
      <c r="EK293" s="3"/>
      <c r="EL293" s="3"/>
      <c r="EM293" s="3"/>
      <c r="EN293" s="3"/>
      <c r="EO293" s="3"/>
      <c r="EP293" s="3"/>
      <c r="EQ293" s="3"/>
      <c r="ER293" s="3"/>
      <c r="ES293" s="3"/>
      <c r="ET293" s="3"/>
      <c r="EU293" s="3"/>
      <c r="EV293" s="3"/>
      <c r="EW293" s="3"/>
      <c r="EX293" s="3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</row>
    <row r="294" spans="1:173" x14ac:dyDescent="0.15">
      <c r="A294" s="74">
        <f t="shared" si="97"/>
        <v>43775</v>
      </c>
      <c r="B294" s="75">
        <f t="shared" ca="1" si="106"/>
        <v>97227.252615000005</v>
      </c>
      <c r="C294" s="78">
        <f t="shared" si="98"/>
        <v>96100</v>
      </c>
      <c r="D294" s="77">
        <f ca="1">IF(A294&lt;$B$1,VLOOKUP(A294,[1]DI!$A$4:$B$15000,2),0)</f>
        <v>4.9000000000000002E-2</v>
      </c>
      <c r="E294" s="78">
        <f t="shared" ca="1" si="107"/>
        <v>1.0001898499999999</v>
      </c>
      <c r="F294" s="78">
        <f ca="1">(TRUNC(PRODUCT($E$12:$E293),16))</f>
        <v>1.0475896356602901</v>
      </c>
      <c r="G294" s="78">
        <f t="shared" ca="1" si="108"/>
        <v>1.0402610233327001</v>
      </c>
      <c r="H294" s="78">
        <f t="shared" ca="1" si="109"/>
        <v>1.0070449699999999</v>
      </c>
      <c r="I294" s="77">
        <f t="shared" si="99"/>
        <v>3.5000000000000003E-2</v>
      </c>
      <c r="J294" s="79">
        <f t="shared" si="100"/>
        <v>43727</v>
      </c>
      <c r="K294" s="80">
        <f t="shared" si="101"/>
        <v>34</v>
      </c>
      <c r="L294" s="81">
        <f t="shared" si="102"/>
        <v>34</v>
      </c>
      <c r="M294" s="82">
        <f t="shared" si="93"/>
        <v>1.004652251</v>
      </c>
      <c r="N294" s="82">
        <f t="shared" ca="1" si="94"/>
        <v>1.0117299959999999</v>
      </c>
      <c r="O294" s="81">
        <f t="shared" si="110"/>
        <v>0</v>
      </c>
      <c r="P294" s="78">
        <f t="shared" ca="1" si="95"/>
        <v>1127.2526150000001</v>
      </c>
      <c r="Q294" s="76">
        <f t="shared" si="103"/>
        <v>0</v>
      </c>
      <c r="R294" s="83" t="str">
        <f t="shared" si="104"/>
        <v>A+J=</v>
      </c>
      <c r="S294" s="79">
        <f t="shared" si="105"/>
        <v>43818</v>
      </c>
      <c r="T294" s="84" t="str">
        <f t="shared" si="96"/>
        <v>-</v>
      </c>
      <c r="U294" s="8"/>
      <c r="V294" s="65"/>
      <c r="W294" s="66"/>
      <c r="X294" s="8"/>
      <c r="Y294" s="1"/>
      <c r="Z294" s="8"/>
      <c r="AA294" s="8"/>
      <c r="AB294" s="8"/>
      <c r="AC294" s="8"/>
      <c r="AD294" s="8"/>
      <c r="AE294" s="9"/>
      <c r="AF294" s="8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  <c r="BO294" s="3"/>
      <c r="BP294" s="3"/>
      <c r="BQ294" s="3"/>
      <c r="BR294" s="3"/>
      <c r="BS294" s="3"/>
      <c r="BT294" s="3"/>
      <c r="BU294" s="3"/>
      <c r="BV294" s="3"/>
      <c r="BW294" s="3"/>
      <c r="BX294" s="3"/>
      <c r="BY294" s="3"/>
      <c r="BZ294" s="3"/>
      <c r="CA294" s="3"/>
      <c r="CB294" s="3"/>
      <c r="CC294" s="3"/>
      <c r="CD294" s="3"/>
      <c r="CE294" s="3"/>
      <c r="CF294" s="3"/>
      <c r="CG294" s="3"/>
      <c r="CH294" s="3"/>
      <c r="CI294" s="3"/>
      <c r="CJ294" s="3"/>
      <c r="CK294" s="3"/>
      <c r="CL294" s="3"/>
      <c r="CM294" s="3"/>
      <c r="CN294" s="3"/>
      <c r="CO294" s="3"/>
      <c r="CP294" s="3"/>
      <c r="CQ294" s="3"/>
      <c r="CR294" s="3"/>
      <c r="CS294" s="3"/>
      <c r="CT294" s="3"/>
      <c r="CU294" s="3"/>
      <c r="CV294" s="3"/>
      <c r="CW294" s="3"/>
      <c r="CX294" s="3"/>
      <c r="CY294" s="3"/>
      <c r="CZ294" s="3"/>
      <c r="DA294" s="3"/>
      <c r="DB294" s="3"/>
      <c r="DC294" s="3"/>
      <c r="DD294" s="3"/>
      <c r="DE294" s="3"/>
      <c r="DF294" s="3"/>
      <c r="DG294" s="3"/>
      <c r="DH294" s="3"/>
      <c r="DI294" s="3"/>
      <c r="DJ294" s="3"/>
      <c r="DK294" s="3"/>
      <c r="DL294" s="3"/>
      <c r="DM294" s="3"/>
      <c r="DN294" s="3"/>
      <c r="DO294" s="3"/>
      <c r="DP294" s="3"/>
      <c r="DQ294" s="3"/>
      <c r="DR294" s="3"/>
      <c r="DS294" s="3"/>
      <c r="DT294" s="3"/>
      <c r="DU294" s="3"/>
      <c r="DV294" s="3"/>
      <c r="DW294" s="3"/>
      <c r="DX294" s="3"/>
      <c r="DY294" s="3"/>
      <c r="DZ294" s="3"/>
      <c r="EA294" s="3"/>
      <c r="EB294" s="3"/>
      <c r="EC294" s="3"/>
      <c r="ED294" s="3"/>
      <c r="EE294" s="3"/>
      <c r="EF294" s="3"/>
      <c r="EG294" s="3"/>
      <c r="EH294" s="3"/>
      <c r="EI294" s="3"/>
      <c r="EJ294" s="3"/>
      <c r="EK294" s="3"/>
      <c r="EL294" s="3"/>
      <c r="EM294" s="3"/>
      <c r="EN294" s="3"/>
      <c r="EO294" s="3"/>
      <c r="EP294" s="3"/>
      <c r="EQ294" s="3"/>
      <c r="ER294" s="3"/>
      <c r="ES294" s="3"/>
      <c r="ET294" s="3"/>
      <c r="EU294" s="3"/>
      <c r="EV294" s="3"/>
      <c r="EW294" s="3"/>
      <c r="EX294" s="3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</row>
    <row r="295" spans="1:173" x14ac:dyDescent="0.15">
      <c r="A295" s="74">
        <f t="shared" si="97"/>
        <v>43776</v>
      </c>
      <c r="B295" s="75">
        <f t="shared" ca="1" si="106"/>
        <v>97258.987718000004</v>
      </c>
      <c r="C295" s="78">
        <f t="shared" si="98"/>
        <v>96100</v>
      </c>
      <c r="D295" s="77">
        <f ca="1">IF(A295&lt;$B$1,VLOOKUP(A295,[1]DI!$A$4:$B$15000,2),0)</f>
        <v>4.9000000000000002E-2</v>
      </c>
      <c r="E295" s="78">
        <f t="shared" ca="1" si="107"/>
        <v>1.0001898499999999</v>
      </c>
      <c r="F295" s="78">
        <f ca="1">(TRUNC(PRODUCT($E$12:$E294),16))</f>
        <v>1.0477885205526201</v>
      </c>
      <c r="G295" s="78">
        <f t="shared" ca="1" si="108"/>
        <v>1.0402610233327001</v>
      </c>
      <c r="H295" s="78">
        <f t="shared" ca="1" si="109"/>
        <v>1.0072361599999999</v>
      </c>
      <c r="I295" s="77">
        <f t="shared" si="99"/>
        <v>3.5000000000000003E-2</v>
      </c>
      <c r="J295" s="79">
        <f t="shared" si="100"/>
        <v>43727</v>
      </c>
      <c r="K295" s="80">
        <f t="shared" si="101"/>
        <v>35</v>
      </c>
      <c r="L295" s="81">
        <f t="shared" si="102"/>
        <v>35</v>
      </c>
      <c r="M295" s="82">
        <f t="shared" si="93"/>
        <v>1.004789409</v>
      </c>
      <c r="N295" s="82">
        <f t="shared" ca="1" si="94"/>
        <v>1.012060226</v>
      </c>
      <c r="O295" s="81">
        <f t="shared" si="110"/>
        <v>0</v>
      </c>
      <c r="P295" s="78">
        <f t="shared" ca="1" si="95"/>
        <v>1158.9877180000001</v>
      </c>
      <c r="Q295" s="76">
        <f t="shared" si="103"/>
        <v>0</v>
      </c>
      <c r="R295" s="83" t="str">
        <f t="shared" si="104"/>
        <v>A+J=</v>
      </c>
      <c r="S295" s="79">
        <f t="shared" si="105"/>
        <v>43818</v>
      </c>
      <c r="T295" s="84" t="str">
        <f t="shared" si="96"/>
        <v>-</v>
      </c>
      <c r="U295" s="8"/>
      <c r="V295" s="65"/>
      <c r="W295" s="66"/>
      <c r="X295" s="8"/>
      <c r="Y295" s="1"/>
      <c r="Z295" s="8"/>
      <c r="AA295" s="8"/>
      <c r="AB295" s="8"/>
      <c r="AC295" s="8"/>
      <c r="AD295" s="8"/>
      <c r="AE295" s="9"/>
      <c r="AF295" s="8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  <c r="BO295" s="3"/>
      <c r="BP295" s="3"/>
      <c r="BQ295" s="3"/>
      <c r="BR295" s="3"/>
      <c r="BS295" s="3"/>
      <c r="BT295" s="3"/>
      <c r="BU295" s="3"/>
      <c r="BV295" s="3"/>
      <c r="BW295" s="3"/>
      <c r="BX295" s="3"/>
      <c r="BY295" s="3"/>
      <c r="BZ295" s="3"/>
      <c r="CA295" s="3"/>
      <c r="CB295" s="3"/>
      <c r="CC295" s="3"/>
      <c r="CD295" s="3"/>
      <c r="CE295" s="3"/>
      <c r="CF295" s="3"/>
      <c r="CG295" s="3"/>
      <c r="CH295" s="3"/>
      <c r="CI295" s="3"/>
      <c r="CJ295" s="3"/>
      <c r="CK295" s="3"/>
      <c r="CL295" s="3"/>
      <c r="CM295" s="3"/>
      <c r="CN295" s="3"/>
      <c r="CO295" s="3"/>
      <c r="CP295" s="3"/>
      <c r="CQ295" s="3"/>
      <c r="CR295" s="3"/>
      <c r="CS295" s="3"/>
      <c r="CT295" s="3"/>
      <c r="CU295" s="3"/>
      <c r="CV295" s="3"/>
      <c r="CW295" s="3"/>
      <c r="CX295" s="3"/>
      <c r="CY295" s="3"/>
      <c r="CZ295" s="3"/>
      <c r="DA295" s="3"/>
      <c r="DB295" s="3"/>
      <c r="DC295" s="3"/>
      <c r="DD295" s="3"/>
      <c r="DE295" s="3"/>
      <c r="DF295" s="3"/>
      <c r="DG295" s="3"/>
      <c r="DH295" s="3"/>
      <c r="DI295" s="3"/>
      <c r="DJ295" s="3"/>
      <c r="DK295" s="3"/>
      <c r="DL295" s="3"/>
      <c r="DM295" s="3"/>
      <c r="DN295" s="3"/>
      <c r="DO295" s="3"/>
      <c r="DP295" s="3"/>
      <c r="DQ295" s="3"/>
      <c r="DR295" s="3"/>
      <c r="DS295" s="3"/>
      <c r="DT295" s="3"/>
      <c r="DU295" s="3"/>
      <c r="DV295" s="3"/>
      <c r="DW295" s="3"/>
      <c r="DX295" s="3"/>
      <c r="DY295" s="3"/>
      <c r="DZ295" s="3"/>
      <c r="EA295" s="3"/>
      <c r="EB295" s="3"/>
      <c r="EC295" s="3"/>
      <c r="ED295" s="3"/>
      <c r="EE295" s="3"/>
      <c r="EF295" s="3"/>
      <c r="EG295" s="3"/>
      <c r="EH295" s="3"/>
      <c r="EI295" s="3"/>
      <c r="EJ295" s="3"/>
      <c r="EK295" s="3"/>
      <c r="EL295" s="3"/>
      <c r="EM295" s="3"/>
      <c r="EN295" s="3"/>
      <c r="EO295" s="3"/>
      <c r="EP295" s="3"/>
      <c r="EQ295" s="3"/>
      <c r="ER295" s="3"/>
      <c r="ES295" s="3"/>
      <c r="ET295" s="3"/>
      <c r="EU295" s="3"/>
      <c r="EV295" s="3"/>
      <c r="EW295" s="3"/>
      <c r="EX295" s="3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</row>
    <row r="296" spans="1:173" x14ac:dyDescent="0.15">
      <c r="A296" s="74">
        <f t="shared" si="97"/>
        <v>43777</v>
      </c>
      <c r="B296" s="75">
        <f t="shared" ca="1" si="106"/>
        <v>97290.733487999998</v>
      </c>
      <c r="C296" s="78">
        <f t="shared" si="98"/>
        <v>96100</v>
      </c>
      <c r="D296" s="77">
        <f ca="1">IF(A296&lt;$B$1,VLOOKUP(A296,[1]DI!$A$4:$B$15000,2),0)</f>
        <v>4.9000000000000002E-2</v>
      </c>
      <c r="E296" s="78">
        <f t="shared" ca="1" si="107"/>
        <v>1.0001898499999999</v>
      </c>
      <c r="F296" s="78">
        <f ca="1">(TRUNC(PRODUCT($E$12:$E295),16))</f>
        <v>1.0479874432032401</v>
      </c>
      <c r="G296" s="78">
        <f t="shared" ca="1" si="108"/>
        <v>1.0402610233327001</v>
      </c>
      <c r="H296" s="78">
        <f t="shared" ca="1" si="109"/>
        <v>1.0074273899999999</v>
      </c>
      <c r="I296" s="77">
        <f t="shared" si="99"/>
        <v>3.5000000000000003E-2</v>
      </c>
      <c r="J296" s="79">
        <f t="shared" si="100"/>
        <v>43727</v>
      </c>
      <c r="K296" s="80">
        <f t="shared" si="101"/>
        <v>36</v>
      </c>
      <c r="L296" s="81">
        <f t="shared" si="102"/>
        <v>36</v>
      </c>
      <c r="M296" s="82">
        <f t="shared" si="93"/>
        <v>1.004926585</v>
      </c>
      <c r="N296" s="82">
        <f t="shared" ca="1" si="94"/>
        <v>1.012390567</v>
      </c>
      <c r="O296" s="81">
        <f t="shared" si="110"/>
        <v>0</v>
      </c>
      <c r="P296" s="78">
        <f t="shared" ca="1" si="95"/>
        <v>1190.7334880000001</v>
      </c>
      <c r="Q296" s="76">
        <f t="shared" si="103"/>
        <v>0</v>
      </c>
      <c r="R296" s="83" t="str">
        <f t="shared" si="104"/>
        <v>A+J=</v>
      </c>
      <c r="S296" s="79">
        <f t="shared" si="105"/>
        <v>43818</v>
      </c>
      <c r="T296" s="84" t="str">
        <f t="shared" si="96"/>
        <v>-</v>
      </c>
      <c r="U296" s="8"/>
      <c r="V296" s="65"/>
      <c r="W296" s="66"/>
      <c r="X296" s="8"/>
      <c r="Y296" s="1"/>
      <c r="Z296" s="8"/>
      <c r="AA296" s="8"/>
      <c r="AB296" s="8"/>
      <c r="AC296" s="8"/>
      <c r="AD296" s="8"/>
      <c r="AE296" s="9"/>
      <c r="AF296" s="8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  <c r="BO296" s="3"/>
      <c r="BP296" s="3"/>
      <c r="BQ296" s="3"/>
      <c r="BR296" s="3"/>
      <c r="BS296" s="3"/>
      <c r="BT296" s="3"/>
      <c r="BU296" s="3"/>
      <c r="BV296" s="3"/>
      <c r="BW296" s="3"/>
      <c r="BX296" s="3"/>
      <c r="BY296" s="3"/>
      <c r="BZ296" s="3"/>
      <c r="CA296" s="3"/>
      <c r="CB296" s="3"/>
      <c r="CC296" s="3"/>
      <c r="CD296" s="3"/>
      <c r="CE296" s="3"/>
      <c r="CF296" s="3"/>
      <c r="CG296" s="3"/>
      <c r="CH296" s="3"/>
      <c r="CI296" s="3"/>
      <c r="CJ296" s="3"/>
      <c r="CK296" s="3"/>
      <c r="CL296" s="3"/>
      <c r="CM296" s="3"/>
      <c r="CN296" s="3"/>
      <c r="CO296" s="3"/>
      <c r="CP296" s="3"/>
      <c r="CQ296" s="3"/>
      <c r="CR296" s="3"/>
      <c r="CS296" s="3"/>
      <c r="CT296" s="3"/>
      <c r="CU296" s="3"/>
      <c r="CV296" s="3"/>
      <c r="CW296" s="3"/>
      <c r="CX296" s="3"/>
      <c r="CY296" s="3"/>
      <c r="CZ296" s="3"/>
      <c r="DA296" s="3"/>
      <c r="DB296" s="3"/>
      <c r="DC296" s="3"/>
      <c r="DD296" s="3"/>
      <c r="DE296" s="3"/>
      <c r="DF296" s="3"/>
      <c r="DG296" s="3"/>
      <c r="DH296" s="3"/>
      <c r="DI296" s="3"/>
      <c r="DJ296" s="3"/>
      <c r="DK296" s="3"/>
      <c r="DL296" s="3"/>
      <c r="DM296" s="3"/>
      <c r="DN296" s="3"/>
      <c r="DO296" s="3"/>
      <c r="DP296" s="3"/>
      <c r="DQ296" s="3"/>
      <c r="DR296" s="3"/>
      <c r="DS296" s="3"/>
      <c r="DT296" s="3"/>
      <c r="DU296" s="3"/>
      <c r="DV296" s="3"/>
      <c r="DW296" s="3"/>
      <c r="DX296" s="3"/>
      <c r="DY296" s="3"/>
      <c r="DZ296" s="3"/>
      <c r="EA296" s="3"/>
      <c r="EB296" s="3"/>
      <c r="EC296" s="3"/>
      <c r="ED296" s="3"/>
      <c r="EE296" s="3"/>
      <c r="EF296" s="3"/>
      <c r="EG296" s="3"/>
      <c r="EH296" s="3"/>
      <c r="EI296" s="3"/>
      <c r="EJ296" s="3"/>
      <c r="EK296" s="3"/>
      <c r="EL296" s="3"/>
      <c r="EM296" s="3"/>
      <c r="EN296" s="3"/>
      <c r="EO296" s="3"/>
      <c r="EP296" s="3"/>
      <c r="EQ296" s="3"/>
      <c r="ER296" s="3"/>
      <c r="ES296" s="3"/>
      <c r="ET296" s="3"/>
      <c r="EU296" s="3"/>
      <c r="EV296" s="3"/>
      <c r="EW296" s="3"/>
      <c r="EX296" s="3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</row>
    <row r="297" spans="1:173" x14ac:dyDescent="0.15">
      <c r="A297" s="74">
        <f t="shared" si="97"/>
        <v>43778</v>
      </c>
      <c r="B297" s="75">
        <f t="shared" ca="1" si="106"/>
        <v>97322.489060000007</v>
      </c>
      <c r="C297" s="78">
        <f t="shared" si="98"/>
        <v>96100</v>
      </c>
      <c r="D297" s="77">
        <f ca="1">IF(A297&lt;$B$1,VLOOKUP(A297,[1]DI!$A$4:$B$15000,2),0)</f>
        <v>0</v>
      </c>
      <c r="E297" s="78">
        <f t="shared" ca="1" si="107"/>
        <v>1</v>
      </c>
      <c r="F297" s="78">
        <f ca="1">(TRUNC(PRODUCT($E$12:$E296),16))</f>
        <v>1.04818640361934</v>
      </c>
      <c r="G297" s="78">
        <f t="shared" ca="1" si="108"/>
        <v>1.0402610233327001</v>
      </c>
      <c r="H297" s="78">
        <f t="shared" ca="1" si="109"/>
        <v>1.0076186499999999</v>
      </c>
      <c r="I297" s="77">
        <f t="shared" si="99"/>
        <v>3.5000000000000003E-2</v>
      </c>
      <c r="J297" s="79">
        <f t="shared" si="100"/>
        <v>43727</v>
      </c>
      <c r="K297" s="80">
        <f t="shared" si="101"/>
        <v>36</v>
      </c>
      <c r="L297" s="81">
        <f t="shared" si="102"/>
        <v>37</v>
      </c>
      <c r="M297" s="82">
        <f t="shared" si="93"/>
        <v>1.005063781</v>
      </c>
      <c r="N297" s="82">
        <f t="shared" ca="1" si="94"/>
        <v>1.0127210099999999</v>
      </c>
      <c r="O297" s="81">
        <f t="shared" si="110"/>
        <v>0</v>
      </c>
      <c r="P297" s="78">
        <f t="shared" ca="1" si="95"/>
        <v>1222.4890600000001</v>
      </c>
      <c r="Q297" s="76">
        <f t="shared" si="103"/>
        <v>0</v>
      </c>
      <c r="R297" s="83" t="str">
        <f t="shared" si="104"/>
        <v>A+J=</v>
      </c>
      <c r="S297" s="79">
        <f t="shared" si="105"/>
        <v>43818</v>
      </c>
      <c r="T297" s="84" t="str">
        <f t="shared" si="96"/>
        <v>-</v>
      </c>
      <c r="U297" s="8"/>
      <c r="V297" s="65"/>
      <c r="W297" s="66"/>
      <c r="X297" s="8"/>
      <c r="Y297" s="1"/>
      <c r="Z297" s="8"/>
      <c r="AA297" s="8"/>
      <c r="AB297" s="8"/>
      <c r="AC297" s="8"/>
      <c r="AD297" s="8"/>
      <c r="AE297" s="9"/>
      <c r="AF297" s="8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  <c r="BO297" s="3"/>
      <c r="BP297" s="3"/>
      <c r="BQ297" s="3"/>
      <c r="BR297" s="3"/>
      <c r="BS297" s="3"/>
      <c r="BT297" s="3"/>
      <c r="BU297" s="3"/>
      <c r="BV297" s="3"/>
      <c r="BW297" s="3"/>
      <c r="BX297" s="3"/>
      <c r="BY297" s="3"/>
      <c r="BZ297" s="3"/>
      <c r="CA297" s="3"/>
      <c r="CB297" s="3"/>
      <c r="CC297" s="3"/>
      <c r="CD297" s="3"/>
      <c r="CE297" s="3"/>
      <c r="CF297" s="3"/>
      <c r="CG297" s="3"/>
      <c r="CH297" s="3"/>
      <c r="CI297" s="3"/>
      <c r="CJ297" s="3"/>
      <c r="CK297" s="3"/>
      <c r="CL297" s="3"/>
      <c r="CM297" s="3"/>
      <c r="CN297" s="3"/>
      <c r="CO297" s="3"/>
      <c r="CP297" s="3"/>
      <c r="CQ297" s="3"/>
      <c r="CR297" s="3"/>
      <c r="CS297" s="3"/>
      <c r="CT297" s="3"/>
      <c r="CU297" s="3"/>
      <c r="CV297" s="3"/>
      <c r="CW297" s="3"/>
      <c r="CX297" s="3"/>
      <c r="CY297" s="3"/>
      <c r="CZ297" s="3"/>
      <c r="DA297" s="3"/>
      <c r="DB297" s="3"/>
      <c r="DC297" s="3"/>
      <c r="DD297" s="3"/>
      <c r="DE297" s="3"/>
      <c r="DF297" s="3"/>
      <c r="DG297" s="3"/>
      <c r="DH297" s="3"/>
      <c r="DI297" s="3"/>
      <c r="DJ297" s="3"/>
      <c r="DK297" s="3"/>
      <c r="DL297" s="3"/>
      <c r="DM297" s="3"/>
      <c r="DN297" s="3"/>
      <c r="DO297" s="3"/>
      <c r="DP297" s="3"/>
      <c r="DQ297" s="3"/>
      <c r="DR297" s="3"/>
      <c r="DS297" s="3"/>
      <c r="DT297" s="3"/>
      <c r="DU297" s="3"/>
      <c r="DV297" s="3"/>
      <c r="DW297" s="3"/>
      <c r="DX297" s="3"/>
      <c r="DY297" s="3"/>
      <c r="DZ297" s="3"/>
      <c r="EA297" s="3"/>
      <c r="EB297" s="3"/>
      <c r="EC297" s="3"/>
      <c r="ED297" s="3"/>
      <c r="EE297" s="3"/>
      <c r="EF297" s="3"/>
      <c r="EG297" s="3"/>
      <c r="EH297" s="3"/>
      <c r="EI297" s="3"/>
      <c r="EJ297" s="3"/>
      <c r="EK297" s="3"/>
      <c r="EL297" s="3"/>
      <c r="EM297" s="3"/>
      <c r="EN297" s="3"/>
      <c r="EO297" s="3"/>
      <c r="EP297" s="3"/>
      <c r="EQ297" s="3"/>
      <c r="ER297" s="3"/>
      <c r="ES297" s="3"/>
      <c r="ET297" s="3"/>
      <c r="EU297" s="3"/>
      <c r="EV297" s="3"/>
      <c r="EW297" s="3"/>
      <c r="EX297" s="3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</row>
    <row r="298" spans="1:173" x14ac:dyDescent="0.15">
      <c r="A298" s="74">
        <f t="shared" si="97"/>
        <v>43779</v>
      </c>
      <c r="B298" s="75">
        <f t="shared" ca="1" si="106"/>
        <v>97322.489060000007</v>
      </c>
      <c r="C298" s="78">
        <f t="shared" si="98"/>
        <v>96100</v>
      </c>
      <c r="D298" s="77">
        <f ca="1">IF(A298&lt;$B$1,VLOOKUP(A298,[1]DI!$A$4:$B$15000,2),0)</f>
        <v>0</v>
      </c>
      <c r="E298" s="78">
        <f t="shared" ca="1" si="107"/>
        <v>1</v>
      </c>
      <c r="F298" s="78">
        <f ca="1">(TRUNC(PRODUCT($E$12:$E297),16))</f>
        <v>1.04818640361934</v>
      </c>
      <c r="G298" s="78">
        <f t="shared" ca="1" si="108"/>
        <v>1.0402610233327001</v>
      </c>
      <c r="H298" s="78">
        <f t="shared" ca="1" si="109"/>
        <v>1.0076186499999999</v>
      </c>
      <c r="I298" s="77">
        <f t="shared" si="99"/>
        <v>3.5000000000000003E-2</v>
      </c>
      <c r="J298" s="79">
        <f t="shared" si="100"/>
        <v>43727</v>
      </c>
      <c r="K298" s="80">
        <f t="shared" si="101"/>
        <v>36</v>
      </c>
      <c r="L298" s="81">
        <f t="shared" si="102"/>
        <v>37</v>
      </c>
      <c r="M298" s="82">
        <f t="shared" si="93"/>
        <v>1.005063781</v>
      </c>
      <c r="N298" s="82">
        <f t="shared" ca="1" si="94"/>
        <v>1.0127210099999999</v>
      </c>
      <c r="O298" s="81">
        <f t="shared" si="110"/>
        <v>0</v>
      </c>
      <c r="P298" s="78">
        <f t="shared" ca="1" si="95"/>
        <v>1222.4890600000001</v>
      </c>
      <c r="Q298" s="76">
        <f t="shared" si="103"/>
        <v>0</v>
      </c>
      <c r="R298" s="83" t="str">
        <f t="shared" si="104"/>
        <v>A+J=</v>
      </c>
      <c r="S298" s="79">
        <f t="shared" si="105"/>
        <v>43818</v>
      </c>
      <c r="T298" s="84" t="str">
        <f t="shared" si="96"/>
        <v>-</v>
      </c>
      <c r="U298" s="8"/>
      <c r="V298" s="65"/>
      <c r="W298" s="66"/>
      <c r="X298" s="8"/>
      <c r="Y298" s="1"/>
      <c r="Z298" s="8"/>
      <c r="AA298" s="8"/>
      <c r="AB298" s="8"/>
      <c r="AC298" s="8"/>
      <c r="AD298" s="8"/>
      <c r="AE298" s="9"/>
      <c r="AF298" s="8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  <c r="BO298" s="3"/>
      <c r="BP298" s="3"/>
      <c r="BQ298" s="3"/>
      <c r="BR298" s="3"/>
      <c r="BS298" s="3"/>
      <c r="BT298" s="3"/>
      <c r="BU298" s="3"/>
      <c r="BV298" s="3"/>
      <c r="BW298" s="3"/>
      <c r="BX298" s="3"/>
      <c r="BY298" s="3"/>
      <c r="BZ298" s="3"/>
      <c r="CA298" s="3"/>
      <c r="CB298" s="3"/>
      <c r="CC298" s="3"/>
      <c r="CD298" s="3"/>
      <c r="CE298" s="3"/>
      <c r="CF298" s="3"/>
      <c r="CG298" s="3"/>
      <c r="CH298" s="3"/>
      <c r="CI298" s="3"/>
      <c r="CJ298" s="3"/>
      <c r="CK298" s="3"/>
      <c r="CL298" s="3"/>
      <c r="CM298" s="3"/>
      <c r="CN298" s="3"/>
      <c r="CO298" s="3"/>
      <c r="CP298" s="3"/>
      <c r="CQ298" s="3"/>
      <c r="CR298" s="3"/>
      <c r="CS298" s="3"/>
      <c r="CT298" s="3"/>
      <c r="CU298" s="3"/>
      <c r="CV298" s="3"/>
      <c r="CW298" s="3"/>
      <c r="CX298" s="3"/>
      <c r="CY298" s="3"/>
      <c r="CZ298" s="3"/>
      <c r="DA298" s="3"/>
      <c r="DB298" s="3"/>
      <c r="DC298" s="3"/>
      <c r="DD298" s="3"/>
      <c r="DE298" s="3"/>
      <c r="DF298" s="3"/>
      <c r="DG298" s="3"/>
      <c r="DH298" s="3"/>
      <c r="DI298" s="3"/>
      <c r="DJ298" s="3"/>
      <c r="DK298" s="3"/>
      <c r="DL298" s="3"/>
      <c r="DM298" s="3"/>
      <c r="DN298" s="3"/>
      <c r="DO298" s="3"/>
      <c r="DP298" s="3"/>
      <c r="DQ298" s="3"/>
      <c r="DR298" s="3"/>
      <c r="DS298" s="3"/>
      <c r="DT298" s="3"/>
      <c r="DU298" s="3"/>
      <c r="DV298" s="3"/>
      <c r="DW298" s="3"/>
      <c r="DX298" s="3"/>
      <c r="DY298" s="3"/>
      <c r="DZ298" s="3"/>
      <c r="EA298" s="3"/>
      <c r="EB298" s="3"/>
      <c r="EC298" s="3"/>
      <c r="ED298" s="3"/>
      <c r="EE298" s="3"/>
      <c r="EF298" s="3"/>
      <c r="EG298" s="3"/>
      <c r="EH298" s="3"/>
      <c r="EI298" s="3"/>
      <c r="EJ298" s="3"/>
      <c r="EK298" s="3"/>
      <c r="EL298" s="3"/>
      <c r="EM298" s="3"/>
      <c r="EN298" s="3"/>
      <c r="EO298" s="3"/>
      <c r="EP298" s="3"/>
      <c r="EQ298" s="3"/>
      <c r="ER298" s="3"/>
      <c r="ES298" s="3"/>
      <c r="ET298" s="3"/>
      <c r="EU298" s="3"/>
      <c r="EV298" s="3"/>
      <c r="EW298" s="3"/>
      <c r="EX298" s="3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</row>
    <row r="299" spans="1:173" x14ac:dyDescent="0.15">
      <c r="A299" s="74">
        <f t="shared" si="97"/>
        <v>43780</v>
      </c>
      <c r="B299" s="75">
        <f t="shared" ca="1" si="106"/>
        <v>97322.489060000007</v>
      </c>
      <c r="C299" s="78">
        <f t="shared" si="98"/>
        <v>96100</v>
      </c>
      <c r="D299" s="77">
        <f ca="1">IF(A299&lt;$B$1,VLOOKUP(A299,[1]DI!$A$4:$B$15000,2),0)</f>
        <v>4.9000000000000002E-2</v>
      </c>
      <c r="E299" s="78">
        <f t="shared" ca="1" si="107"/>
        <v>1.0001898499999999</v>
      </c>
      <c r="F299" s="78">
        <f ca="1">(TRUNC(PRODUCT($E$12:$E298),16))</f>
        <v>1.04818640361934</v>
      </c>
      <c r="G299" s="78">
        <f t="shared" ca="1" si="108"/>
        <v>1.0402610233327001</v>
      </c>
      <c r="H299" s="78">
        <f t="shared" ca="1" si="109"/>
        <v>1.0076186499999999</v>
      </c>
      <c r="I299" s="77">
        <f t="shared" si="99"/>
        <v>3.5000000000000003E-2</v>
      </c>
      <c r="J299" s="79">
        <f t="shared" si="100"/>
        <v>43727</v>
      </c>
      <c r="K299" s="80">
        <f t="shared" si="101"/>
        <v>37</v>
      </c>
      <c r="L299" s="81">
        <f t="shared" si="102"/>
        <v>37</v>
      </c>
      <c r="M299" s="82">
        <f t="shared" si="93"/>
        <v>1.005063781</v>
      </c>
      <c r="N299" s="82">
        <f t="shared" ca="1" si="94"/>
        <v>1.0127210099999999</v>
      </c>
      <c r="O299" s="81">
        <f t="shared" si="110"/>
        <v>0</v>
      </c>
      <c r="P299" s="78">
        <f t="shared" ca="1" si="95"/>
        <v>1222.4890600000001</v>
      </c>
      <c r="Q299" s="76">
        <f t="shared" si="103"/>
        <v>0</v>
      </c>
      <c r="R299" s="83" t="str">
        <f t="shared" si="104"/>
        <v>A+J=</v>
      </c>
      <c r="S299" s="79">
        <f t="shared" si="105"/>
        <v>43818</v>
      </c>
      <c r="T299" s="84" t="str">
        <f t="shared" si="96"/>
        <v>-</v>
      </c>
      <c r="U299" s="8"/>
      <c r="V299" s="65"/>
      <c r="W299" s="66"/>
      <c r="X299" s="8"/>
      <c r="Y299" s="1"/>
      <c r="Z299" s="8"/>
      <c r="AA299" s="8"/>
      <c r="AB299" s="8"/>
      <c r="AC299" s="8"/>
      <c r="AD299" s="8"/>
      <c r="AE299" s="9"/>
      <c r="AF299" s="8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  <c r="BO299" s="3"/>
      <c r="BP299" s="3"/>
      <c r="BQ299" s="3"/>
      <c r="BR299" s="3"/>
      <c r="BS299" s="3"/>
      <c r="BT299" s="3"/>
      <c r="BU299" s="3"/>
      <c r="BV299" s="3"/>
      <c r="BW299" s="3"/>
      <c r="BX299" s="3"/>
      <c r="BY299" s="3"/>
      <c r="BZ299" s="3"/>
      <c r="CA299" s="3"/>
      <c r="CB299" s="3"/>
      <c r="CC299" s="3"/>
      <c r="CD299" s="3"/>
      <c r="CE299" s="3"/>
      <c r="CF299" s="3"/>
      <c r="CG299" s="3"/>
      <c r="CH299" s="3"/>
      <c r="CI299" s="3"/>
      <c r="CJ299" s="3"/>
      <c r="CK299" s="3"/>
      <c r="CL299" s="3"/>
      <c r="CM299" s="3"/>
      <c r="CN299" s="3"/>
      <c r="CO299" s="3"/>
      <c r="CP299" s="3"/>
      <c r="CQ299" s="3"/>
      <c r="CR299" s="3"/>
      <c r="CS299" s="3"/>
      <c r="CT299" s="3"/>
      <c r="CU299" s="3"/>
      <c r="CV299" s="3"/>
      <c r="CW299" s="3"/>
      <c r="CX299" s="3"/>
      <c r="CY299" s="3"/>
      <c r="CZ299" s="3"/>
      <c r="DA299" s="3"/>
      <c r="DB299" s="3"/>
      <c r="DC299" s="3"/>
      <c r="DD299" s="3"/>
      <c r="DE299" s="3"/>
      <c r="DF299" s="3"/>
      <c r="DG299" s="3"/>
      <c r="DH299" s="3"/>
      <c r="DI299" s="3"/>
      <c r="DJ299" s="3"/>
      <c r="DK299" s="3"/>
      <c r="DL299" s="3"/>
      <c r="DM299" s="3"/>
      <c r="DN299" s="3"/>
      <c r="DO299" s="3"/>
      <c r="DP299" s="3"/>
      <c r="DQ299" s="3"/>
      <c r="DR299" s="3"/>
      <c r="DS299" s="3"/>
      <c r="DT299" s="3"/>
      <c r="DU299" s="3"/>
      <c r="DV299" s="3"/>
      <c r="DW299" s="3"/>
      <c r="DX299" s="3"/>
      <c r="DY299" s="3"/>
      <c r="DZ299" s="3"/>
      <c r="EA299" s="3"/>
      <c r="EB299" s="3"/>
      <c r="EC299" s="3"/>
      <c r="ED299" s="3"/>
      <c r="EE299" s="3"/>
      <c r="EF299" s="3"/>
      <c r="EG299" s="3"/>
      <c r="EH299" s="3"/>
      <c r="EI299" s="3"/>
      <c r="EJ299" s="3"/>
      <c r="EK299" s="3"/>
      <c r="EL299" s="3"/>
      <c r="EM299" s="3"/>
      <c r="EN299" s="3"/>
      <c r="EO299" s="3"/>
      <c r="EP299" s="3"/>
      <c r="EQ299" s="3"/>
      <c r="ER299" s="3"/>
      <c r="ES299" s="3"/>
      <c r="ET299" s="3"/>
      <c r="EU299" s="3"/>
      <c r="EV299" s="3"/>
      <c r="EW299" s="3"/>
      <c r="EX299" s="3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</row>
    <row r="300" spans="1:173" x14ac:dyDescent="0.15">
      <c r="A300" s="74">
        <f t="shared" si="97"/>
        <v>43781</v>
      </c>
      <c r="B300" s="75">
        <f t="shared" ca="1" si="106"/>
        <v>97354.254339000006</v>
      </c>
      <c r="C300" s="78">
        <f t="shared" si="98"/>
        <v>96100</v>
      </c>
      <c r="D300" s="77">
        <f ca="1">IF(A300&lt;$B$1,VLOOKUP(A300,[1]DI!$A$4:$B$15000,2),0)</f>
        <v>4.9000000000000002E-2</v>
      </c>
      <c r="E300" s="78">
        <f t="shared" ca="1" si="107"/>
        <v>1.0001898499999999</v>
      </c>
      <c r="F300" s="78">
        <f ca="1">(TRUNC(PRODUCT($E$12:$E299),16))</f>
        <v>1.0483854018080601</v>
      </c>
      <c r="G300" s="78">
        <f t="shared" ca="1" si="108"/>
        <v>1.0402610233327001</v>
      </c>
      <c r="H300" s="78">
        <f t="shared" ca="1" si="109"/>
        <v>1.00780994</v>
      </c>
      <c r="I300" s="77">
        <f t="shared" si="99"/>
        <v>3.5000000000000003E-2</v>
      </c>
      <c r="J300" s="79">
        <f t="shared" si="100"/>
        <v>43727</v>
      </c>
      <c r="K300" s="80">
        <f t="shared" si="101"/>
        <v>38</v>
      </c>
      <c r="L300" s="81">
        <f t="shared" si="102"/>
        <v>38</v>
      </c>
      <c r="M300" s="82">
        <f t="shared" si="93"/>
        <v>1.005200995</v>
      </c>
      <c r="N300" s="82">
        <f t="shared" ca="1" si="94"/>
        <v>1.013051554</v>
      </c>
      <c r="O300" s="81">
        <f t="shared" si="110"/>
        <v>0</v>
      </c>
      <c r="P300" s="78">
        <f t="shared" ca="1" si="95"/>
        <v>1254.2543390000001</v>
      </c>
      <c r="Q300" s="76">
        <f t="shared" si="103"/>
        <v>0</v>
      </c>
      <c r="R300" s="83" t="str">
        <f t="shared" si="104"/>
        <v>A+J=</v>
      </c>
      <c r="S300" s="79">
        <f t="shared" si="105"/>
        <v>43818</v>
      </c>
      <c r="T300" s="84" t="str">
        <f t="shared" si="96"/>
        <v>-</v>
      </c>
      <c r="U300" s="8"/>
      <c r="V300" s="65"/>
      <c r="W300" s="66"/>
      <c r="X300" s="8"/>
      <c r="Y300" s="1"/>
      <c r="Z300" s="8"/>
      <c r="AA300" s="8"/>
      <c r="AB300" s="8"/>
      <c r="AC300" s="8"/>
      <c r="AD300" s="8"/>
      <c r="AE300" s="9"/>
      <c r="AF300" s="8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  <c r="BO300" s="3"/>
      <c r="BP300" s="3"/>
      <c r="BQ300" s="3"/>
      <c r="BR300" s="3"/>
      <c r="BS300" s="3"/>
      <c r="BT300" s="3"/>
      <c r="BU300" s="3"/>
      <c r="BV300" s="3"/>
      <c r="BW300" s="3"/>
      <c r="BX300" s="3"/>
      <c r="BY300" s="3"/>
      <c r="BZ300" s="3"/>
      <c r="CA300" s="3"/>
      <c r="CB300" s="3"/>
      <c r="CC300" s="3"/>
      <c r="CD300" s="3"/>
      <c r="CE300" s="3"/>
      <c r="CF300" s="3"/>
      <c r="CG300" s="3"/>
      <c r="CH300" s="3"/>
      <c r="CI300" s="3"/>
      <c r="CJ300" s="3"/>
      <c r="CK300" s="3"/>
      <c r="CL300" s="3"/>
      <c r="CM300" s="3"/>
      <c r="CN300" s="3"/>
      <c r="CO300" s="3"/>
      <c r="CP300" s="3"/>
      <c r="CQ300" s="3"/>
      <c r="CR300" s="3"/>
      <c r="CS300" s="3"/>
      <c r="CT300" s="3"/>
      <c r="CU300" s="3"/>
      <c r="CV300" s="3"/>
      <c r="CW300" s="3"/>
      <c r="CX300" s="3"/>
      <c r="CY300" s="3"/>
      <c r="CZ300" s="3"/>
      <c r="DA300" s="3"/>
      <c r="DB300" s="3"/>
      <c r="DC300" s="3"/>
      <c r="DD300" s="3"/>
      <c r="DE300" s="3"/>
      <c r="DF300" s="3"/>
      <c r="DG300" s="3"/>
      <c r="DH300" s="3"/>
      <c r="DI300" s="3"/>
      <c r="DJ300" s="3"/>
      <c r="DK300" s="3"/>
      <c r="DL300" s="3"/>
      <c r="DM300" s="3"/>
      <c r="DN300" s="3"/>
      <c r="DO300" s="3"/>
      <c r="DP300" s="3"/>
      <c r="DQ300" s="3"/>
      <c r="DR300" s="3"/>
      <c r="DS300" s="3"/>
      <c r="DT300" s="3"/>
      <c r="DU300" s="3"/>
      <c r="DV300" s="3"/>
      <c r="DW300" s="3"/>
      <c r="DX300" s="3"/>
      <c r="DY300" s="3"/>
      <c r="DZ300" s="3"/>
      <c r="EA300" s="3"/>
      <c r="EB300" s="3"/>
      <c r="EC300" s="3"/>
      <c r="ED300" s="3"/>
      <c r="EE300" s="3"/>
      <c r="EF300" s="3"/>
      <c r="EG300" s="3"/>
      <c r="EH300" s="3"/>
      <c r="EI300" s="3"/>
      <c r="EJ300" s="3"/>
      <c r="EK300" s="3"/>
      <c r="EL300" s="3"/>
      <c r="EM300" s="3"/>
      <c r="EN300" s="3"/>
      <c r="EO300" s="3"/>
      <c r="EP300" s="3"/>
      <c r="EQ300" s="3"/>
      <c r="ER300" s="3"/>
      <c r="ES300" s="3"/>
      <c r="ET300" s="3"/>
      <c r="EU300" s="3"/>
      <c r="EV300" s="3"/>
      <c r="EW300" s="3"/>
      <c r="EX300" s="3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</row>
    <row r="301" spans="1:173" x14ac:dyDescent="0.15">
      <c r="A301" s="74">
        <f t="shared" si="97"/>
        <v>43782</v>
      </c>
      <c r="B301" s="75">
        <f t="shared" ca="1" si="106"/>
        <v>97386.030476999993</v>
      </c>
      <c r="C301" s="78">
        <f t="shared" si="98"/>
        <v>96100</v>
      </c>
      <c r="D301" s="77">
        <f ca="1">IF(A301&lt;$B$1,VLOOKUP(A301,[1]DI!$A$4:$B$15000,2),0)</f>
        <v>4.9000000000000002E-2</v>
      </c>
      <c r="E301" s="78">
        <f t="shared" ca="1" si="107"/>
        <v>1.0001898499999999</v>
      </c>
      <c r="F301" s="78">
        <f ca="1">(TRUNC(PRODUCT($E$12:$E300),16))</f>
        <v>1.0485844377766</v>
      </c>
      <c r="G301" s="78">
        <f t="shared" ca="1" si="108"/>
        <v>1.0402610233327001</v>
      </c>
      <c r="H301" s="78">
        <f t="shared" ca="1" si="109"/>
        <v>1.0080012700000001</v>
      </c>
      <c r="I301" s="77">
        <f t="shared" si="99"/>
        <v>3.5000000000000003E-2</v>
      </c>
      <c r="J301" s="79">
        <f t="shared" si="100"/>
        <v>43727</v>
      </c>
      <c r="K301" s="80">
        <f t="shared" si="101"/>
        <v>39</v>
      </c>
      <c r="L301" s="81">
        <f t="shared" si="102"/>
        <v>39</v>
      </c>
      <c r="M301" s="82">
        <f t="shared" si="93"/>
        <v>1.0053382280000001</v>
      </c>
      <c r="N301" s="82">
        <f t="shared" ca="1" si="94"/>
        <v>1.0133822109999999</v>
      </c>
      <c r="O301" s="81">
        <f t="shared" si="110"/>
        <v>0</v>
      </c>
      <c r="P301" s="78">
        <f t="shared" ca="1" si="95"/>
        <v>1286.030477</v>
      </c>
      <c r="Q301" s="76">
        <f t="shared" si="103"/>
        <v>0</v>
      </c>
      <c r="R301" s="83" t="str">
        <f t="shared" si="104"/>
        <v>A+J=</v>
      </c>
      <c r="S301" s="79">
        <f t="shared" si="105"/>
        <v>43818</v>
      </c>
      <c r="T301" s="84" t="str">
        <f t="shared" si="96"/>
        <v>-</v>
      </c>
      <c r="U301" s="8"/>
      <c r="V301" s="65"/>
      <c r="W301" s="66"/>
      <c r="X301" s="8"/>
      <c r="Y301" s="1"/>
      <c r="Z301" s="8"/>
      <c r="AA301" s="8"/>
      <c r="AB301" s="8"/>
      <c r="AC301" s="8"/>
      <c r="AD301" s="8"/>
      <c r="AE301" s="9"/>
      <c r="AF301" s="8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  <c r="BO301" s="3"/>
      <c r="BP301" s="3"/>
      <c r="BQ301" s="3"/>
      <c r="BR301" s="3"/>
      <c r="BS301" s="3"/>
      <c r="BT301" s="3"/>
      <c r="BU301" s="3"/>
      <c r="BV301" s="3"/>
      <c r="BW301" s="3"/>
      <c r="BX301" s="3"/>
      <c r="BY301" s="3"/>
      <c r="BZ301" s="3"/>
      <c r="CA301" s="3"/>
      <c r="CB301" s="3"/>
      <c r="CC301" s="3"/>
      <c r="CD301" s="3"/>
      <c r="CE301" s="3"/>
      <c r="CF301" s="3"/>
      <c r="CG301" s="3"/>
      <c r="CH301" s="3"/>
      <c r="CI301" s="3"/>
      <c r="CJ301" s="3"/>
      <c r="CK301" s="3"/>
      <c r="CL301" s="3"/>
      <c r="CM301" s="3"/>
      <c r="CN301" s="3"/>
      <c r="CO301" s="3"/>
      <c r="CP301" s="3"/>
      <c r="CQ301" s="3"/>
      <c r="CR301" s="3"/>
      <c r="CS301" s="3"/>
      <c r="CT301" s="3"/>
      <c r="CU301" s="3"/>
      <c r="CV301" s="3"/>
      <c r="CW301" s="3"/>
      <c r="CX301" s="3"/>
      <c r="CY301" s="3"/>
      <c r="CZ301" s="3"/>
      <c r="DA301" s="3"/>
      <c r="DB301" s="3"/>
      <c r="DC301" s="3"/>
      <c r="DD301" s="3"/>
      <c r="DE301" s="3"/>
      <c r="DF301" s="3"/>
      <c r="DG301" s="3"/>
      <c r="DH301" s="3"/>
      <c r="DI301" s="3"/>
      <c r="DJ301" s="3"/>
      <c r="DK301" s="3"/>
      <c r="DL301" s="3"/>
      <c r="DM301" s="3"/>
      <c r="DN301" s="3"/>
      <c r="DO301" s="3"/>
      <c r="DP301" s="3"/>
      <c r="DQ301" s="3"/>
      <c r="DR301" s="3"/>
      <c r="DS301" s="3"/>
      <c r="DT301" s="3"/>
      <c r="DU301" s="3"/>
      <c r="DV301" s="3"/>
      <c r="DW301" s="3"/>
      <c r="DX301" s="3"/>
      <c r="DY301" s="3"/>
      <c r="DZ301" s="3"/>
      <c r="EA301" s="3"/>
      <c r="EB301" s="3"/>
      <c r="EC301" s="3"/>
      <c r="ED301" s="3"/>
      <c r="EE301" s="3"/>
      <c r="EF301" s="3"/>
      <c r="EG301" s="3"/>
      <c r="EH301" s="3"/>
      <c r="EI301" s="3"/>
      <c r="EJ301" s="3"/>
      <c r="EK301" s="3"/>
      <c r="EL301" s="3"/>
      <c r="EM301" s="3"/>
      <c r="EN301" s="3"/>
      <c r="EO301" s="3"/>
      <c r="EP301" s="3"/>
      <c r="EQ301" s="3"/>
      <c r="ER301" s="3"/>
      <c r="ES301" s="3"/>
      <c r="ET301" s="3"/>
      <c r="EU301" s="3"/>
      <c r="EV301" s="3"/>
      <c r="EW301" s="3"/>
      <c r="EX301" s="3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</row>
    <row r="302" spans="1:173" x14ac:dyDescent="0.15">
      <c r="A302" s="74">
        <f t="shared" si="97"/>
        <v>43783</v>
      </c>
      <c r="B302" s="75">
        <f t="shared" ca="1" si="106"/>
        <v>97417.817280999996</v>
      </c>
      <c r="C302" s="78">
        <f t="shared" si="98"/>
        <v>96100</v>
      </c>
      <c r="D302" s="77">
        <f ca="1">IF(A302&lt;$B$1,VLOOKUP(A302,[1]DI!$A$4:$B$15000,2),0)</f>
        <v>4.9000000000000002E-2</v>
      </c>
      <c r="E302" s="78">
        <f t="shared" ca="1" si="107"/>
        <v>1.0001898499999999</v>
      </c>
      <c r="F302" s="78">
        <f ca="1">(TRUNC(PRODUCT($E$12:$E301),16))</f>
        <v>1.04878351153211</v>
      </c>
      <c r="G302" s="78">
        <f t="shared" ca="1" si="108"/>
        <v>1.0402610233327001</v>
      </c>
      <c r="H302" s="78">
        <f t="shared" ca="1" si="109"/>
        <v>1.0081926400000001</v>
      </c>
      <c r="I302" s="77">
        <f t="shared" si="99"/>
        <v>3.5000000000000003E-2</v>
      </c>
      <c r="J302" s="79">
        <f t="shared" si="100"/>
        <v>43727</v>
      </c>
      <c r="K302" s="80">
        <f t="shared" si="101"/>
        <v>40</v>
      </c>
      <c r="L302" s="81">
        <f t="shared" si="102"/>
        <v>40</v>
      </c>
      <c r="M302" s="82">
        <f t="shared" si="93"/>
        <v>1.0054754800000001</v>
      </c>
      <c r="N302" s="82">
        <f t="shared" ca="1" si="94"/>
        <v>1.0137129789999999</v>
      </c>
      <c r="O302" s="81">
        <f t="shared" si="110"/>
        <v>0</v>
      </c>
      <c r="P302" s="78">
        <f t="shared" ca="1" si="95"/>
        <v>1317.8172810000001</v>
      </c>
      <c r="Q302" s="76">
        <f t="shared" si="103"/>
        <v>0</v>
      </c>
      <c r="R302" s="83" t="str">
        <f t="shared" si="104"/>
        <v>A+J=</v>
      </c>
      <c r="S302" s="79">
        <f t="shared" si="105"/>
        <v>43818</v>
      </c>
      <c r="T302" s="84" t="str">
        <f t="shared" si="96"/>
        <v>-</v>
      </c>
      <c r="U302" s="8"/>
      <c r="V302" s="65"/>
      <c r="W302" s="66"/>
      <c r="X302" s="8"/>
      <c r="Y302" s="1"/>
      <c r="Z302" s="8"/>
      <c r="AA302" s="8"/>
      <c r="AB302" s="8"/>
      <c r="AC302" s="8"/>
      <c r="AD302" s="8"/>
      <c r="AE302" s="9"/>
      <c r="AF302" s="8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  <c r="BO302" s="3"/>
      <c r="BP302" s="3"/>
      <c r="BQ302" s="3"/>
      <c r="BR302" s="3"/>
      <c r="BS302" s="3"/>
      <c r="BT302" s="3"/>
      <c r="BU302" s="3"/>
      <c r="BV302" s="3"/>
      <c r="BW302" s="3"/>
      <c r="BX302" s="3"/>
      <c r="BY302" s="3"/>
      <c r="BZ302" s="3"/>
      <c r="CA302" s="3"/>
      <c r="CB302" s="3"/>
      <c r="CC302" s="3"/>
      <c r="CD302" s="3"/>
      <c r="CE302" s="3"/>
      <c r="CF302" s="3"/>
      <c r="CG302" s="3"/>
      <c r="CH302" s="3"/>
      <c r="CI302" s="3"/>
      <c r="CJ302" s="3"/>
      <c r="CK302" s="3"/>
      <c r="CL302" s="3"/>
      <c r="CM302" s="3"/>
      <c r="CN302" s="3"/>
      <c r="CO302" s="3"/>
      <c r="CP302" s="3"/>
      <c r="CQ302" s="3"/>
      <c r="CR302" s="3"/>
      <c r="CS302" s="3"/>
      <c r="CT302" s="3"/>
      <c r="CU302" s="3"/>
      <c r="CV302" s="3"/>
      <c r="CW302" s="3"/>
      <c r="CX302" s="3"/>
      <c r="CY302" s="3"/>
      <c r="CZ302" s="3"/>
      <c r="DA302" s="3"/>
      <c r="DB302" s="3"/>
      <c r="DC302" s="3"/>
      <c r="DD302" s="3"/>
      <c r="DE302" s="3"/>
      <c r="DF302" s="3"/>
      <c r="DG302" s="3"/>
      <c r="DH302" s="3"/>
      <c r="DI302" s="3"/>
      <c r="DJ302" s="3"/>
      <c r="DK302" s="3"/>
      <c r="DL302" s="3"/>
      <c r="DM302" s="3"/>
      <c r="DN302" s="3"/>
      <c r="DO302" s="3"/>
      <c r="DP302" s="3"/>
      <c r="DQ302" s="3"/>
      <c r="DR302" s="3"/>
      <c r="DS302" s="3"/>
      <c r="DT302" s="3"/>
      <c r="DU302" s="3"/>
      <c r="DV302" s="3"/>
      <c r="DW302" s="3"/>
      <c r="DX302" s="3"/>
      <c r="DY302" s="3"/>
      <c r="DZ302" s="3"/>
      <c r="EA302" s="3"/>
      <c r="EB302" s="3"/>
      <c r="EC302" s="3"/>
      <c r="ED302" s="3"/>
      <c r="EE302" s="3"/>
      <c r="EF302" s="3"/>
      <c r="EG302" s="3"/>
      <c r="EH302" s="3"/>
      <c r="EI302" s="3"/>
      <c r="EJ302" s="3"/>
      <c r="EK302" s="3"/>
      <c r="EL302" s="3"/>
      <c r="EM302" s="3"/>
      <c r="EN302" s="3"/>
      <c r="EO302" s="3"/>
      <c r="EP302" s="3"/>
      <c r="EQ302" s="3"/>
      <c r="ER302" s="3"/>
      <c r="ES302" s="3"/>
      <c r="ET302" s="3"/>
      <c r="EU302" s="3"/>
      <c r="EV302" s="3"/>
      <c r="EW302" s="3"/>
      <c r="EX302" s="3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</row>
    <row r="303" spans="1:173" x14ac:dyDescent="0.15">
      <c r="A303" s="74">
        <f t="shared" si="97"/>
        <v>43784</v>
      </c>
      <c r="B303" s="75">
        <f t="shared" ca="1" si="106"/>
        <v>97449.614753000002</v>
      </c>
      <c r="C303" s="78">
        <f t="shared" si="98"/>
        <v>96100</v>
      </c>
      <c r="D303" s="77">
        <f ca="1">IF(A303&lt;$B$1,VLOOKUP(A303,[1]DI!$A$4:$B$15000,2),0)</f>
        <v>0</v>
      </c>
      <c r="E303" s="78">
        <f t="shared" ca="1" si="107"/>
        <v>1</v>
      </c>
      <c r="F303" s="78">
        <f ca="1">(TRUNC(PRODUCT($E$12:$E302),16))</f>
        <v>1.04898262308177</v>
      </c>
      <c r="G303" s="78">
        <f t="shared" ca="1" si="108"/>
        <v>1.0402610233327001</v>
      </c>
      <c r="H303" s="78">
        <f t="shared" ca="1" si="109"/>
        <v>1.0083840500000001</v>
      </c>
      <c r="I303" s="77">
        <f t="shared" si="99"/>
        <v>3.5000000000000003E-2</v>
      </c>
      <c r="J303" s="79">
        <f t="shared" si="100"/>
        <v>43727</v>
      </c>
      <c r="K303" s="80">
        <f t="shared" si="101"/>
        <v>40</v>
      </c>
      <c r="L303" s="81">
        <f t="shared" si="102"/>
        <v>41</v>
      </c>
      <c r="M303" s="82">
        <f t="shared" si="93"/>
        <v>1.0056127500000001</v>
      </c>
      <c r="N303" s="82">
        <f t="shared" ca="1" si="94"/>
        <v>1.014043858</v>
      </c>
      <c r="O303" s="81">
        <f t="shared" si="110"/>
        <v>0</v>
      </c>
      <c r="P303" s="78">
        <f t="shared" ca="1" si="95"/>
        <v>1349.6147530000001</v>
      </c>
      <c r="Q303" s="76">
        <f t="shared" si="103"/>
        <v>0</v>
      </c>
      <c r="R303" s="83" t="str">
        <f t="shared" si="104"/>
        <v>A+J=</v>
      </c>
      <c r="S303" s="79">
        <f t="shared" si="105"/>
        <v>43818</v>
      </c>
      <c r="T303" s="84" t="str">
        <f t="shared" si="96"/>
        <v>-</v>
      </c>
      <c r="U303" s="8"/>
      <c r="V303" s="65"/>
      <c r="W303" s="66"/>
      <c r="X303" s="8"/>
      <c r="Y303" s="1"/>
      <c r="Z303" s="8"/>
      <c r="AA303" s="8"/>
      <c r="AB303" s="8"/>
      <c r="AC303" s="8"/>
      <c r="AD303" s="8"/>
      <c r="AE303" s="9"/>
      <c r="AF303" s="8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  <c r="BO303" s="3"/>
      <c r="BP303" s="3"/>
      <c r="BQ303" s="3"/>
      <c r="BR303" s="3"/>
      <c r="BS303" s="3"/>
      <c r="BT303" s="3"/>
      <c r="BU303" s="3"/>
      <c r="BV303" s="3"/>
      <c r="BW303" s="3"/>
      <c r="BX303" s="3"/>
      <c r="BY303" s="3"/>
      <c r="BZ303" s="3"/>
      <c r="CA303" s="3"/>
      <c r="CB303" s="3"/>
      <c r="CC303" s="3"/>
      <c r="CD303" s="3"/>
      <c r="CE303" s="3"/>
      <c r="CF303" s="3"/>
      <c r="CG303" s="3"/>
      <c r="CH303" s="3"/>
      <c r="CI303" s="3"/>
      <c r="CJ303" s="3"/>
      <c r="CK303" s="3"/>
      <c r="CL303" s="3"/>
      <c r="CM303" s="3"/>
      <c r="CN303" s="3"/>
      <c r="CO303" s="3"/>
      <c r="CP303" s="3"/>
      <c r="CQ303" s="3"/>
      <c r="CR303" s="3"/>
      <c r="CS303" s="3"/>
      <c r="CT303" s="3"/>
      <c r="CU303" s="3"/>
      <c r="CV303" s="3"/>
      <c r="CW303" s="3"/>
      <c r="CX303" s="3"/>
      <c r="CY303" s="3"/>
      <c r="CZ303" s="3"/>
      <c r="DA303" s="3"/>
      <c r="DB303" s="3"/>
      <c r="DC303" s="3"/>
      <c r="DD303" s="3"/>
      <c r="DE303" s="3"/>
      <c r="DF303" s="3"/>
      <c r="DG303" s="3"/>
      <c r="DH303" s="3"/>
      <c r="DI303" s="3"/>
      <c r="DJ303" s="3"/>
      <c r="DK303" s="3"/>
      <c r="DL303" s="3"/>
      <c r="DM303" s="3"/>
      <c r="DN303" s="3"/>
      <c r="DO303" s="3"/>
      <c r="DP303" s="3"/>
      <c r="DQ303" s="3"/>
      <c r="DR303" s="3"/>
      <c r="DS303" s="3"/>
      <c r="DT303" s="3"/>
      <c r="DU303" s="3"/>
      <c r="DV303" s="3"/>
      <c r="DW303" s="3"/>
      <c r="DX303" s="3"/>
      <c r="DY303" s="3"/>
      <c r="DZ303" s="3"/>
      <c r="EA303" s="3"/>
      <c r="EB303" s="3"/>
      <c r="EC303" s="3"/>
      <c r="ED303" s="3"/>
      <c r="EE303" s="3"/>
      <c r="EF303" s="3"/>
      <c r="EG303" s="3"/>
      <c r="EH303" s="3"/>
      <c r="EI303" s="3"/>
      <c r="EJ303" s="3"/>
      <c r="EK303" s="3"/>
      <c r="EL303" s="3"/>
      <c r="EM303" s="3"/>
      <c r="EN303" s="3"/>
      <c r="EO303" s="3"/>
      <c r="EP303" s="3"/>
      <c r="EQ303" s="3"/>
      <c r="ER303" s="3"/>
      <c r="ES303" s="3"/>
      <c r="ET303" s="3"/>
      <c r="EU303" s="3"/>
      <c r="EV303" s="3"/>
      <c r="EW303" s="3"/>
      <c r="EX303" s="3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</row>
    <row r="304" spans="1:173" x14ac:dyDescent="0.15">
      <c r="A304" s="74">
        <f t="shared" si="97"/>
        <v>43785</v>
      </c>
      <c r="B304" s="75">
        <f t="shared" ca="1" si="106"/>
        <v>97449.614753000002</v>
      </c>
      <c r="C304" s="78">
        <f t="shared" si="98"/>
        <v>96100</v>
      </c>
      <c r="D304" s="77">
        <f ca="1">IF(A304&lt;$B$1,VLOOKUP(A304,[1]DI!$A$4:$B$15000,2),0)</f>
        <v>0</v>
      </c>
      <c r="E304" s="78">
        <f t="shared" ca="1" si="107"/>
        <v>1</v>
      </c>
      <c r="F304" s="78">
        <f ca="1">(TRUNC(PRODUCT($E$12:$E303),16))</f>
        <v>1.04898262308177</v>
      </c>
      <c r="G304" s="78">
        <f t="shared" ca="1" si="108"/>
        <v>1.0402610233327001</v>
      </c>
      <c r="H304" s="78">
        <f t="shared" ca="1" si="109"/>
        <v>1.0083840500000001</v>
      </c>
      <c r="I304" s="77">
        <f t="shared" si="99"/>
        <v>3.5000000000000003E-2</v>
      </c>
      <c r="J304" s="79">
        <f t="shared" si="100"/>
        <v>43727</v>
      </c>
      <c r="K304" s="80">
        <f t="shared" si="101"/>
        <v>40</v>
      </c>
      <c r="L304" s="81">
        <f t="shared" si="102"/>
        <v>41</v>
      </c>
      <c r="M304" s="82">
        <f t="shared" si="93"/>
        <v>1.0056127500000001</v>
      </c>
      <c r="N304" s="82">
        <f t="shared" ca="1" si="94"/>
        <v>1.014043858</v>
      </c>
      <c r="O304" s="81">
        <f t="shared" si="110"/>
        <v>0</v>
      </c>
      <c r="P304" s="78">
        <f t="shared" ca="1" si="95"/>
        <v>1349.6147530000001</v>
      </c>
      <c r="Q304" s="76">
        <f t="shared" si="103"/>
        <v>0</v>
      </c>
      <c r="R304" s="83" t="str">
        <f t="shared" si="104"/>
        <v>A+J=</v>
      </c>
      <c r="S304" s="79">
        <f t="shared" si="105"/>
        <v>43818</v>
      </c>
      <c r="T304" s="84" t="str">
        <f t="shared" si="96"/>
        <v>-</v>
      </c>
      <c r="U304" s="8"/>
      <c r="V304" s="65"/>
      <c r="W304" s="66"/>
      <c r="X304" s="8"/>
      <c r="Y304" s="1"/>
      <c r="Z304" s="8"/>
      <c r="AA304" s="8"/>
      <c r="AB304" s="8"/>
      <c r="AC304" s="8"/>
      <c r="AD304" s="8"/>
      <c r="AE304" s="9"/>
      <c r="AF304" s="8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  <c r="BO304" s="3"/>
      <c r="BP304" s="3"/>
      <c r="BQ304" s="3"/>
      <c r="BR304" s="3"/>
      <c r="BS304" s="3"/>
      <c r="BT304" s="3"/>
      <c r="BU304" s="3"/>
      <c r="BV304" s="3"/>
      <c r="BW304" s="3"/>
      <c r="BX304" s="3"/>
      <c r="BY304" s="3"/>
      <c r="BZ304" s="3"/>
      <c r="CA304" s="3"/>
      <c r="CB304" s="3"/>
      <c r="CC304" s="3"/>
      <c r="CD304" s="3"/>
      <c r="CE304" s="3"/>
      <c r="CF304" s="3"/>
      <c r="CG304" s="3"/>
      <c r="CH304" s="3"/>
      <c r="CI304" s="3"/>
      <c r="CJ304" s="3"/>
      <c r="CK304" s="3"/>
      <c r="CL304" s="3"/>
      <c r="CM304" s="3"/>
      <c r="CN304" s="3"/>
      <c r="CO304" s="3"/>
      <c r="CP304" s="3"/>
      <c r="CQ304" s="3"/>
      <c r="CR304" s="3"/>
      <c r="CS304" s="3"/>
      <c r="CT304" s="3"/>
      <c r="CU304" s="3"/>
      <c r="CV304" s="3"/>
      <c r="CW304" s="3"/>
      <c r="CX304" s="3"/>
      <c r="CY304" s="3"/>
      <c r="CZ304" s="3"/>
      <c r="DA304" s="3"/>
      <c r="DB304" s="3"/>
      <c r="DC304" s="3"/>
      <c r="DD304" s="3"/>
      <c r="DE304" s="3"/>
      <c r="DF304" s="3"/>
      <c r="DG304" s="3"/>
      <c r="DH304" s="3"/>
      <c r="DI304" s="3"/>
      <c r="DJ304" s="3"/>
      <c r="DK304" s="3"/>
      <c r="DL304" s="3"/>
      <c r="DM304" s="3"/>
      <c r="DN304" s="3"/>
      <c r="DO304" s="3"/>
      <c r="DP304" s="3"/>
      <c r="DQ304" s="3"/>
      <c r="DR304" s="3"/>
      <c r="DS304" s="3"/>
      <c r="DT304" s="3"/>
      <c r="DU304" s="3"/>
      <c r="DV304" s="3"/>
      <c r="DW304" s="3"/>
      <c r="DX304" s="3"/>
      <c r="DY304" s="3"/>
      <c r="DZ304" s="3"/>
      <c r="EA304" s="3"/>
      <c r="EB304" s="3"/>
      <c r="EC304" s="3"/>
      <c r="ED304" s="3"/>
      <c r="EE304" s="3"/>
      <c r="EF304" s="3"/>
      <c r="EG304" s="3"/>
      <c r="EH304" s="3"/>
      <c r="EI304" s="3"/>
      <c r="EJ304" s="3"/>
      <c r="EK304" s="3"/>
      <c r="EL304" s="3"/>
      <c r="EM304" s="3"/>
      <c r="EN304" s="3"/>
      <c r="EO304" s="3"/>
      <c r="EP304" s="3"/>
      <c r="EQ304" s="3"/>
      <c r="ER304" s="3"/>
      <c r="ES304" s="3"/>
      <c r="ET304" s="3"/>
      <c r="EU304" s="3"/>
      <c r="EV304" s="3"/>
      <c r="EW304" s="3"/>
      <c r="EX304" s="3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</row>
    <row r="305" spans="1:176" x14ac:dyDescent="0.15">
      <c r="A305" s="74">
        <f t="shared" si="97"/>
        <v>43786</v>
      </c>
      <c r="B305" s="75">
        <f t="shared" ca="1" si="106"/>
        <v>97449.614753000002</v>
      </c>
      <c r="C305" s="78">
        <f t="shared" si="98"/>
        <v>96100</v>
      </c>
      <c r="D305" s="77">
        <f ca="1">IF(A305&lt;$B$1,VLOOKUP(A305,[1]DI!$A$4:$B$15000,2),0)</f>
        <v>0</v>
      </c>
      <c r="E305" s="78">
        <f t="shared" ca="1" si="107"/>
        <v>1</v>
      </c>
      <c r="F305" s="78">
        <f ca="1">(TRUNC(PRODUCT($E$12:$E304),16))</f>
        <v>1.04898262308177</v>
      </c>
      <c r="G305" s="78">
        <f t="shared" ca="1" si="108"/>
        <v>1.0402610233327001</v>
      </c>
      <c r="H305" s="78">
        <f t="shared" ca="1" si="109"/>
        <v>1.0083840500000001</v>
      </c>
      <c r="I305" s="77">
        <f t="shared" si="99"/>
        <v>3.5000000000000003E-2</v>
      </c>
      <c r="J305" s="79">
        <f t="shared" si="100"/>
        <v>43727</v>
      </c>
      <c r="K305" s="80">
        <f t="shared" si="101"/>
        <v>40</v>
      </c>
      <c r="L305" s="81">
        <f t="shared" si="102"/>
        <v>41</v>
      </c>
      <c r="M305" s="82">
        <f t="shared" si="93"/>
        <v>1.0056127500000001</v>
      </c>
      <c r="N305" s="82">
        <f t="shared" ca="1" si="94"/>
        <v>1.014043858</v>
      </c>
      <c r="O305" s="81">
        <f t="shared" si="110"/>
        <v>0</v>
      </c>
      <c r="P305" s="78">
        <f t="shared" ca="1" si="95"/>
        <v>1349.6147530000001</v>
      </c>
      <c r="Q305" s="76">
        <f t="shared" si="103"/>
        <v>0</v>
      </c>
      <c r="R305" s="83" t="str">
        <f t="shared" si="104"/>
        <v>A+J=</v>
      </c>
      <c r="S305" s="79">
        <f t="shared" si="105"/>
        <v>43818</v>
      </c>
      <c r="T305" s="84" t="str">
        <f t="shared" si="96"/>
        <v>-</v>
      </c>
      <c r="U305" s="8"/>
      <c r="V305" s="65"/>
      <c r="W305" s="66"/>
      <c r="X305" s="8"/>
      <c r="Y305" s="1"/>
      <c r="Z305" s="8"/>
      <c r="AA305" s="8"/>
      <c r="AB305" s="8"/>
      <c r="AC305" s="8"/>
      <c r="AD305" s="8"/>
      <c r="AE305" s="9"/>
      <c r="AF305" s="8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  <c r="BO305" s="3"/>
      <c r="BP305" s="3"/>
      <c r="BQ305" s="3"/>
      <c r="BR305" s="3"/>
      <c r="BS305" s="3"/>
      <c r="BT305" s="3"/>
      <c r="BU305" s="3"/>
      <c r="BV305" s="3"/>
      <c r="BW305" s="3"/>
      <c r="BX305" s="3"/>
      <c r="BY305" s="3"/>
      <c r="BZ305" s="3"/>
      <c r="CA305" s="3"/>
      <c r="CB305" s="3"/>
      <c r="CC305" s="3"/>
      <c r="CD305" s="3"/>
      <c r="CE305" s="3"/>
      <c r="CF305" s="3"/>
      <c r="CG305" s="3"/>
      <c r="CH305" s="3"/>
      <c r="CI305" s="3"/>
      <c r="CJ305" s="3"/>
      <c r="CK305" s="3"/>
      <c r="CL305" s="3"/>
      <c r="CM305" s="3"/>
      <c r="CN305" s="3"/>
      <c r="CO305" s="3"/>
      <c r="CP305" s="3"/>
      <c r="CQ305" s="3"/>
      <c r="CR305" s="3"/>
      <c r="CS305" s="3"/>
      <c r="CT305" s="3"/>
      <c r="CU305" s="3"/>
      <c r="CV305" s="3"/>
      <c r="CW305" s="3"/>
      <c r="CX305" s="3"/>
      <c r="CY305" s="3"/>
      <c r="CZ305" s="3"/>
      <c r="DA305" s="3"/>
      <c r="DB305" s="3"/>
      <c r="DC305" s="3"/>
      <c r="DD305" s="3"/>
      <c r="DE305" s="3"/>
      <c r="DF305" s="3"/>
      <c r="DG305" s="3"/>
      <c r="DH305" s="3"/>
      <c r="DI305" s="3"/>
      <c r="DJ305" s="3"/>
      <c r="DK305" s="3"/>
      <c r="DL305" s="3"/>
      <c r="DM305" s="3"/>
      <c r="DN305" s="3"/>
      <c r="DO305" s="3"/>
      <c r="DP305" s="3"/>
      <c r="DQ305" s="3"/>
      <c r="DR305" s="3"/>
      <c r="DS305" s="3"/>
      <c r="DT305" s="3"/>
      <c r="DU305" s="3"/>
      <c r="DV305" s="3"/>
      <c r="DW305" s="3"/>
      <c r="DX305" s="3"/>
      <c r="DY305" s="3"/>
      <c r="DZ305" s="3"/>
      <c r="EA305" s="3"/>
      <c r="EB305" s="3"/>
      <c r="EC305" s="3"/>
      <c r="ED305" s="3"/>
      <c r="EE305" s="3"/>
      <c r="EF305" s="3"/>
      <c r="EG305" s="3"/>
      <c r="EH305" s="3"/>
      <c r="EI305" s="3"/>
      <c r="EJ305" s="3"/>
      <c r="EK305" s="3"/>
      <c r="EL305" s="3"/>
      <c r="EM305" s="3"/>
      <c r="EN305" s="3"/>
      <c r="EO305" s="3"/>
      <c r="EP305" s="3"/>
      <c r="EQ305" s="3"/>
      <c r="ER305" s="3"/>
      <c r="ES305" s="3"/>
      <c r="ET305" s="3"/>
      <c r="EU305" s="3"/>
      <c r="EV305" s="3"/>
      <c r="EW305" s="3"/>
      <c r="EX305" s="3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</row>
    <row r="306" spans="1:176" x14ac:dyDescent="0.15">
      <c r="A306" s="74">
        <f t="shared" si="97"/>
        <v>43787</v>
      </c>
      <c r="B306" s="75">
        <f t="shared" ca="1" si="106"/>
        <v>97449.614753000002</v>
      </c>
      <c r="C306" s="78">
        <f t="shared" si="98"/>
        <v>96100</v>
      </c>
      <c r="D306" s="77">
        <f ca="1">IF(A306&lt;$B$1,VLOOKUP(A306,[1]DI!$A$4:$B$15000,2),0)</f>
        <v>4.9000000000000002E-2</v>
      </c>
      <c r="E306" s="78">
        <f t="shared" ca="1" si="107"/>
        <v>1.0001898499999999</v>
      </c>
      <c r="F306" s="78">
        <f ca="1">(TRUNC(PRODUCT($E$12:$E305),16))</f>
        <v>1.04898262308177</v>
      </c>
      <c r="G306" s="78">
        <f t="shared" ca="1" si="108"/>
        <v>1.0402610233327001</v>
      </c>
      <c r="H306" s="78">
        <f t="shared" ca="1" si="109"/>
        <v>1.0083840500000001</v>
      </c>
      <c r="I306" s="77">
        <f t="shared" si="99"/>
        <v>3.5000000000000003E-2</v>
      </c>
      <c r="J306" s="79">
        <f t="shared" si="100"/>
        <v>43727</v>
      </c>
      <c r="K306" s="80">
        <f t="shared" si="101"/>
        <v>41</v>
      </c>
      <c r="L306" s="81">
        <f t="shared" si="102"/>
        <v>41</v>
      </c>
      <c r="M306" s="82">
        <f t="shared" si="93"/>
        <v>1.0056127500000001</v>
      </c>
      <c r="N306" s="82">
        <f t="shared" ca="1" si="94"/>
        <v>1.014043858</v>
      </c>
      <c r="O306" s="81">
        <f t="shared" si="110"/>
        <v>0</v>
      </c>
      <c r="P306" s="78">
        <f t="shared" ca="1" si="95"/>
        <v>1349.6147530000001</v>
      </c>
      <c r="Q306" s="76">
        <f t="shared" si="103"/>
        <v>0</v>
      </c>
      <c r="R306" s="83" t="str">
        <f t="shared" si="104"/>
        <v>A+J=</v>
      </c>
      <c r="S306" s="79">
        <f t="shared" si="105"/>
        <v>43818</v>
      </c>
      <c r="T306" s="84" t="str">
        <f t="shared" si="96"/>
        <v>-</v>
      </c>
      <c r="U306" s="8"/>
      <c r="V306" s="65"/>
      <c r="W306" s="66"/>
      <c r="X306" s="8"/>
      <c r="Y306" s="1"/>
      <c r="Z306" s="8"/>
      <c r="AA306" s="8"/>
      <c r="AB306" s="8"/>
      <c r="AC306" s="8"/>
      <c r="AD306" s="8"/>
      <c r="AE306" s="9"/>
      <c r="AF306" s="8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  <c r="BO306" s="3"/>
      <c r="BP306" s="3"/>
      <c r="BQ306" s="3"/>
      <c r="BR306" s="3"/>
      <c r="BS306" s="3"/>
      <c r="BT306" s="3"/>
      <c r="BU306" s="3"/>
      <c r="BV306" s="3"/>
      <c r="BW306" s="3"/>
      <c r="BX306" s="3"/>
      <c r="BY306" s="3"/>
      <c r="BZ306" s="3"/>
      <c r="CA306" s="3"/>
      <c r="CB306" s="3"/>
      <c r="CC306" s="3"/>
      <c r="CD306" s="3"/>
      <c r="CE306" s="3"/>
      <c r="CF306" s="3"/>
      <c r="CG306" s="3"/>
      <c r="CH306" s="3"/>
      <c r="CI306" s="3"/>
      <c r="CJ306" s="3"/>
      <c r="CK306" s="3"/>
      <c r="CL306" s="3"/>
      <c r="CM306" s="3"/>
      <c r="CN306" s="3"/>
      <c r="CO306" s="3"/>
      <c r="CP306" s="3"/>
      <c r="CQ306" s="3"/>
      <c r="CR306" s="3"/>
      <c r="CS306" s="3"/>
      <c r="CT306" s="3"/>
      <c r="CU306" s="3"/>
      <c r="CV306" s="3"/>
      <c r="CW306" s="3"/>
      <c r="CX306" s="3"/>
      <c r="CY306" s="3"/>
      <c r="CZ306" s="3"/>
      <c r="DA306" s="3"/>
      <c r="DB306" s="3"/>
      <c r="DC306" s="3"/>
      <c r="DD306" s="3"/>
      <c r="DE306" s="3"/>
      <c r="DF306" s="3"/>
      <c r="DG306" s="3"/>
      <c r="DH306" s="3"/>
      <c r="DI306" s="3"/>
      <c r="DJ306" s="3"/>
      <c r="DK306" s="3"/>
      <c r="DL306" s="3"/>
      <c r="DM306" s="3"/>
      <c r="DN306" s="3"/>
      <c r="DO306" s="3"/>
      <c r="DP306" s="3"/>
      <c r="DQ306" s="3"/>
      <c r="DR306" s="3"/>
      <c r="DS306" s="3"/>
      <c r="DT306" s="3"/>
      <c r="DU306" s="3"/>
      <c r="DV306" s="3"/>
      <c r="DW306" s="3"/>
      <c r="DX306" s="3"/>
      <c r="DY306" s="3"/>
      <c r="DZ306" s="3"/>
      <c r="EA306" s="3"/>
      <c r="EB306" s="3"/>
      <c r="EC306" s="3"/>
      <c r="ED306" s="3"/>
      <c r="EE306" s="3"/>
      <c r="EF306" s="3"/>
      <c r="EG306" s="3"/>
      <c r="EH306" s="3"/>
      <c r="EI306" s="3"/>
      <c r="EJ306" s="3"/>
      <c r="EK306" s="3"/>
      <c r="EL306" s="3"/>
      <c r="EM306" s="3"/>
      <c r="EN306" s="3"/>
      <c r="EO306" s="3"/>
      <c r="EP306" s="3"/>
      <c r="EQ306" s="3"/>
      <c r="ER306" s="3"/>
      <c r="ES306" s="3"/>
      <c r="ET306" s="3"/>
      <c r="EU306" s="3"/>
      <c r="EV306" s="3"/>
      <c r="EW306" s="3"/>
      <c r="EX306" s="3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</row>
    <row r="307" spans="1:176" x14ac:dyDescent="0.15">
      <c r="A307" s="74">
        <f t="shared" si="97"/>
        <v>43788</v>
      </c>
      <c r="B307" s="75">
        <f t="shared" ca="1" si="106"/>
        <v>97481.421931000004</v>
      </c>
      <c r="C307" s="78">
        <f t="shared" si="98"/>
        <v>96100</v>
      </c>
      <c r="D307" s="77">
        <f ca="1">IF(A307&lt;$B$1,VLOOKUP(A307,[1]DI!$A$4:$B$15000,2),0)</f>
        <v>4.9000000000000002E-2</v>
      </c>
      <c r="E307" s="78">
        <f t="shared" ca="1" si="107"/>
        <v>1.0001898499999999</v>
      </c>
      <c r="F307" s="78">
        <f ca="1">(TRUNC(PRODUCT($E$12:$E306),16))</f>
        <v>1.0491817724327599</v>
      </c>
      <c r="G307" s="78">
        <f t="shared" ca="1" si="108"/>
        <v>1.0402610233327001</v>
      </c>
      <c r="H307" s="78">
        <f t="shared" ca="1" si="109"/>
        <v>1.0085754899999999</v>
      </c>
      <c r="I307" s="77">
        <f t="shared" si="99"/>
        <v>3.5000000000000003E-2</v>
      </c>
      <c r="J307" s="79">
        <f t="shared" si="100"/>
        <v>43727</v>
      </c>
      <c r="K307" s="80">
        <f t="shared" si="101"/>
        <v>42</v>
      </c>
      <c r="L307" s="81">
        <f t="shared" si="102"/>
        <v>42</v>
      </c>
      <c r="M307" s="82">
        <f t="shared" si="93"/>
        <v>1.005750039</v>
      </c>
      <c r="N307" s="82">
        <f t="shared" ca="1" si="94"/>
        <v>1.0143748379999999</v>
      </c>
      <c r="O307" s="81">
        <f t="shared" si="110"/>
        <v>0</v>
      </c>
      <c r="P307" s="78">
        <f t="shared" ca="1" si="95"/>
        <v>1381.4219310000001</v>
      </c>
      <c r="Q307" s="76">
        <f t="shared" si="103"/>
        <v>0</v>
      </c>
      <c r="R307" s="83" t="str">
        <f t="shared" si="104"/>
        <v>A+J=</v>
      </c>
      <c r="S307" s="79">
        <f t="shared" si="105"/>
        <v>43818</v>
      </c>
      <c r="T307" s="84" t="str">
        <f t="shared" si="96"/>
        <v>-</v>
      </c>
      <c r="U307" s="8"/>
      <c r="V307" s="65"/>
      <c r="W307" s="66"/>
      <c r="X307" s="8"/>
      <c r="Y307" s="1"/>
      <c r="Z307" s="8"/>
      <c r="AA307" s="8"/>
      <c r="AB307" s="8"/>
      <c r="AC307" s="8"/>
      <c r="AD307" s="8"/>
      <c r="AE307" s="9"/>
      <c r="AF307" s="8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  <c r="BO307" s="3"/>
      <c r="BP307" s="3"/>
      <c r="BQ307" s="3"/>
      <c r="BR307" s="3"/>
      <c r="BS307" s="3"/>
      <c r="BT307" s="3"/>
      <c r="BU307" s="3"/>
      <c r="BV307" s="3"/>
      <c r="BW307" s="3"/>
      <c r="BX307" s="3"/>
      <c r="BY307" s="3"/>
      <c r="BZ307" s="3"/>
      <c r="CA307" s="3"/>
      <c r="CB307" s="3"/>
      <c r="CC307" s="3"/>
      <c r="CD307" s="3"/>
      <c r="CE307" s="3"/>
      <c r="CF307" s="3"/>
      <c r="CG307" s="3"/>
      <c r="CH307" s="3"/>
      <c r="CI307" s="3"/>
      <c r="CJ307" s="3"/>
      <c r="CK307" s="3"/>
      <c r="CL307" s="3"/>
      <c r="CM307" s="3"/>
      <c r="CN307" s="3"/>
      <c r="CO307" s="3"/>
      <c r="CP307" s="3"/>
      <c r="CQ307" s="3"/>
      <c r="CR307" s="3"/>
      <c r="CS307" s="3"/>
      <c r="CT307" s="3"/>
      <c r="CU307" s="3"/>
      <c r="CV307" s="3"/>
      <c r="CW307" s="3"/>
      <c r="CX307" s="3"/>
      <c r="CY307" s="3"/>
      <c r="CZ307" s="3"/>
      <c r="DA307" s="3"/>
      <c r="DB307" s="3"/>
      <c r="DC307" s="3"/>
      <c r="DD307" s="3"/>
      <c r="DE307" s="3"/>
      <c r="DF307" s="3"/>
      <c r="DG307" s="3"/>
      <c r="DH307" s="3"/>
      <c r="DI307" s="3"/>
      <c r="DJ307" s="3"/>
      <c r="DK307" s="3"/>
      <c r="DL307" s="3"/>
      <c r="DM307" s="3"/>
      <c r="DN307" s="3"/>
      <c r="DO307" s="3"/>
      <c r="DP307" s="3"/>
      <c r="DQ307" s="3"/>
      <c r="DR307" s="3"/>
      <c r="DS307" s="3"/>
      <c r="DT307" s="3"/>
      <c r="DU307" s="3"/>
      <c r="DV307" s="3"/>
      <c r="DW307" s="3"/>
      <c r="DX307" s="3"/>
      <c r="DY307" s="3"/>
      <c r="DZ307" s="3"/>
      <c r="EA307" s="3"/>
      <c r="EB307" s="3"/>
      <c r="EC307" s="3"/>
      <c r="ED307" s="3"/>
      <c r="EE307" s="3"/>
      <c r="EF307" s="3"/>
      <c r="EG307" s="3"/>
      <c r="EH307" s="3"/>
      <c r="EI307" s="3"/>
      <c r="EJ307" s="3"/>
      <c r="EK307" s="3"/>
      <c r="EL307" s="3"/>
      <c r="EM307" s="3"/>
      <c r="EN307" s="3"/>
      <c r="EO307" s="3"/>
      <c r="EP307" s="3"/>
      <c r="EQ307" s="3"/>
      <c r="ER307" s="3"/>
      <c r="ES307" s="3"/>
      <c r="ET307" s="3"/>
      <c r="EU307" s="3"/>
      <c r="EV307" s="3"/>
      <c r="EW307" s="3"/>
      <c r="EX307" s="3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</row>
    <row r="308" spans="1:176" x14ac:dyDescent="0.15">
      <c r="A308" s="74">
        <f t="shared" si="97"/>
        <v>43789</v>
      </c>
      <c r="B308" s="75">
        <f t="shared" ca="1" si="106"/>
        <v>97513.239969000002</v>
      </c>
      <c r="C308" s="78">
        <f t="shared" si="98"/>
        <v>96100</v>
      </c>
      <c r="D308" s="77">
        <f ca="1">IF(A308&lt;$B$1,VLOOKUP(A308,[1]DI!$A$4:$B$15000,2),0)</f>
        <v>4.9000000000000002E-2</v>
      </c>
      <c r="E308" s="78">
        <f t="shared" ca="1" si="107"/>
        <v>1.0001898499999999</v>
      </c>
      <c r="F308" s="78">
        <f ca="1">(TRUNC(PRODUCT($E$12:$E307),16))</f>
        <v>1.0493809595922601</v>
      </c>
      <c r="G308" s="78">
        <f t="shared" ca="1" si="108"/>
        <v>1.0402610233327001</v>
      </c>
      <c r="H308" s="78">
        <f t="shared" ca="1" si="109"/>
        <v>1.0087669699999999</v>
      </c>
      <c r="I308" s="77">
        <f t="shared" si="99"/>
        <v>3.5000000000000003E-2</v>
      </c>
      <c r="J308" s="79">
        <f t="shared" si="100"/>
        <v>43727</v>
      </c>
      <c r="K308" s="80">
        <f t="shared" si="101"/>
        <v>43</v>
      </c>
      <c r="L308" s="81">
        <f t="shared" si="102"/>
        <v>43</v>
      </c>
      <c r="M308" s="82">
        <f t="shared" si="93"/>
        <v>1.005887347</v>
      </c>
      <c r="N308" s="82">
        <f t="shared" ca="1" si="94"/>
        <v>1.0147059309999999</v>
      </c>
      <c r="O308" s="81">
        <f t="shared" si="110"/>
        <v>0</v>
      </c>
      <c r="P308" s="78">
        <f t="shared" ca="1" si="95"/>
        <v>1413.239969</v>
      </c>
      <c r="Q308" s="76">
        <f t="shared" si="103"/>
        <v>0</v>
      </c>
      <c r="R308" s="83" t="str">
        <f t="shared" si="104"/>
        <v>A+J=</v>
      </c>
      <c r="S308" s="79">
        <f t="shared" si="105"/>
        <v>43818</v>
      </c>
      <c r="T308" s="84" t="str">
        <f t="shared" si="96"/>
        <v>-</v>
      </c>
      <c r="U308" s="8"/>
      <c r="V308" s="65"/>
      <c r="W308" s="66"/>
      <c r="X308" s="8"/>
      <c r="Y308" s="1"/>
      <c r="Z308" s="8"/>
      <c r="AA308" s="8"/>
      <c r="AB308" s="8"/>
      <c r="AC308" s="8"/>
      <c r="AD308" s="8"/>
      <c r="AE308" s="9"/>
      <c r="AF308" s="8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</row>
    <row r="309" spans="1:176" x14ac:dyDescent="0.15">
      <c r="A309" s="74">
        <f t="shared" si="97"/>
        <v>43790</v>
      </c>
      <c r="B309" s="75">
        <f t="shared" ca="1" si="106"/>
        <v>97545.067808000007</v>
      </c>
      <c r="C309" s="78">
        <f t="shared" si="98"/>
        <v>96100</v>
      </c>
      <c r="D309" s="77">
        <f ca="1">IF(A309&lt;$B$1,VLOOKUP(A309,[1]DI!$A$4:$B$15000,2),0)</f>
        <v>4.9000000000000002E-2</v>
      </c>
      <c r="E309" s="78">
        <f t="shared" ca="1" si="107"/>
        <v>1.0001898499999999</v>
      </c>
      <c r="F309" s="78">
        <f ca="1">(TRUNC(PRODUCT($E$12:$E308),16))</f>
        <v>1.04958018456744</v>
      </c>
      <c r="G309" s="78">
        <f t="shared" ca="1" si="108"/>
        <v>1.0402610233327001</v>
      </c>
      <c r="H309" s="78">
        <f t="shared" ca="1" si="109"/>
        <v>1.00895848</v>
      </c>
      <c r="I309" s="77">
        <f t="shared" si="99"/>
        <v>3.5000000000000003E-2</v>
      </c>
      <c r="J309" s="79">
        <f t="shared" si="100"/>
        <v>43727</v>
      </c>
      <c r="K309" s="80">
        <f t="shared" si="101"/>
        <v>44</v>
      </c>
      <c r="L309" s="81">
        <f t="shared" si="102"/>
        <v>44</v>
      </c>
      <c r="M309" s="82">
        <f t="shared" si="93"/>
        <v>1.0060246740000001</v>
      </c>
      <c r="N309" s="82">
        <f t="shared" ca="1" si="94"/>
        <v>1.015037126</v>
      </c>
      <c r="O309" s="81">
        <f t="shared" si="110"/>
        <v>0</v>
      </c>
      <c r="P309" s="78">
        <f t="shared" ca="1" si="95"/>
        <v>1445.067808</v>
      </c>
      <c r="Q309" s="76">
        <f t="shared" si="103"/>
        <v>0</v>
      </c>
      <c r="R309" s="83" t="str">
        <f t="shared" si="104"/>
        <v>A+J=</v>
      </c>
      <c r="S309" s="79">
        <f t="shared" si="105"/>
        <v>43818</v>
      </c>
      <c r="T309" s="84" t="str">
        <f t="shared" si="96"/>
        <v>-</v>
      </c>
      <c r="U309" s="8"/>
      <c r="V309" s="65"/>
      <c r="W309" s="66"/>
      <c r="X309" s="8"/>
      <c r="Y309" s="1"/>
      <c r="Z309" s="8"/>
      <c r="AA309" s="8"/>
      <c r="AB309" s="8"/>
      <c r="AC309" s="8"/>
      <c r="AD309" s="8"/>
      <c r="AE309" s="9"/>
      <c r="AF309" s="8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</row>
    <row r="310" spans="1:176" x14ac:dyDescent="0.15">
      <c r="A310" s="74">
        <f t="shared" si="97"/>
        <v>43791</v>
      </c>
      <c r="B310" s="75">
        <f t="shared" ca="1" si="106"/>
        <v>97576.906411000004</v>
      </c>
      <c r="C310" s="78">
        <f t="shared" si="98"/>
        <v>96100</v>
      </c>
      <c r="D310" s="77">
        <f ca="1">IF(A310&lt;$B$1,VLOOKUP(A310,[1]DI!$A$4:$B$15000,2),0)</f>
        <v>4.9000000000000002E-2</v>
      </c>
      <c r="E310" s="78">
        <f t="shared" ca="1" si="107"/>
        <v>1.0001898499999999</v>
      </c>
      <c r="F310" s="78">
        <f ca="1">(TRUNC(PRODUCT($E$12:$E309),16))</f>
        <v>1.04977944736548</v>
      </c>
      <c r="G310" s="78">
        <f t="shared" ca="1" si="108"/>
        <v>1.0402610233327001</v>
      </c>
      <c r="H310" s="78">
        <f t="shared" ca="1" si="109"/>
        <v>1.00915003</v>
      </c>
      <c r="I310" s="77">
        <f t="shared" si="99"/>
        <v>3.5000000000000003E-2</v>
      </c>
      <c r="J310" s="79">
        <f t="shared" si="100"/>
        <v>43727</v>
      </c>
      <c r="K310" s="80">
        <f t="shared" si="101"/>
        <v>45</v>
      </c>
      <c r="L310" s="81">
        <f t="shared" si="102"/>
        <v>45</v>
      </c>
      <c r="M310" s="82">
        <f t="shared" si="93"/>
        <v>1.0061620200000001</v>
      </c>
      <c r="N310" s="82">
        <f t="shared" ca="1" si="94"/>
        <v>1.0153684329999999</v>
      </c>
      <c r="O310" s="81">
        <f t="shared" si="110"/>
        <v>0</v>
      </c>
      <c r="P310" s="78">
        <f t="shared" ca="1" si="95"/>
        <v>1476.9064109999999</v>
      </c>
      <c r="Q310" s="76">
        <f t="shared" si="103"/>
        <v>0</v>
      </c>
      <c r="R310" s="83" t="str">
        <f t="shared" si="104"/>
        <v>A+J=</v>
      </c>
      <c r="S310" s="79">
        <f t="shared" si="105"/>
        <v>43818</v>
      </c>
      <c r="T310" s="84" t="str">
        <f t="shared" si="96"/>
        <v>-</v>
      </c>
      <c r="U310" s="8"/>
      <c r="V310" s="65"/>
      <c r="W310" s="64"/>
      <c r="X310" s="8"/>
      <c r="Y310" s="1"/>
      <c r="Z310" s="8"/>
      <c r="AA310" s="8"/>
      <c r="AB310" s="8"/>
      <c r="AC310" s="8"/>
      <c r="AD310" s="8"/>
      <c r="AE310" s="9"/>
      <c r="AF310" s="8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  <c r="BO310" s="3"/>
      <c r="BP310" s="3"/>
      <c r="BQ310" s="3"/>
      <c r="BR310" s="3"/>
      <c r="BS310" s="3"/>
      <c r="BT310" s="3"/>
      <c r="BU310" s="3"/>
      <c r="BV310" s="3"/>
      <c r="BW310" s="3"/>
      <c r="BX310" s="3"/>
      <c r="BY310" s="3"/>
      <c r="BZ310" s="3"/>
      <c r="CA310" s="3"/>
      <c r="CB310" s="3"/>
      <c r="CC310" s="3"/>
      <c r="CD310" s="3"/>
      <c r="CE310" s="3"/>
      <c r="CF310" s="3"/>
      <c r="CG310" s="3"/>
      <c r="CH310" s="3"/>
      <c r="CI310" s="3"/>
      <c r="CJ310" s="3"/>
      <c r="CK310" s="3"/>
      <c r="CL310" s="3"/>
      <c r="CM310" s="3"/>
      <c r="CN310" s="3"/>
      <c r="CO310" s="3"/>
      <c r="CP310" s="3"/>
      <c r="CQ310" s="3"/>
      <c r="CR310" s="3"/>
      <c r="CS310" s="3"/>
      <c r="CT310" s="3"/>
      <c r="CU310" s="3"/>
      <c r="CV310" s="3"/>
      <c r="CW310" s="3"/>
      <c r="CX310" s="3"/>
      <c r="CY310" s="3"/>
      <c r="CZ310" s="3"/>
      <c r="DA310" s="3"/>
      <c r="DB310" s="3"/>
      <c r="DC310" s="3"/>
      <c r="DD310" s="3"/>
      <c r="DE310" s="3"/>
      <c r="DF310" s="3"/>
      <c r="DG310" s="3"/>
      <c r="DH310" s="3"/>
      <c r="DI310" s="3"/>
      <c r="DJ310" s="3"/>
      <c r="DK310" s="3"/>
      <c r="DL310" s="3"/>
      <c r="DM310" s="3"/>
      <c r="DN310" s="3"/>
      <c r="DO310" s="3"/>
      <c r="DP310" s="3"/>
      <c r="DQ310" s="3"/>
      <c r="DR310" s="3"/>
      <c r="DS310" s="3"/>
      <c r="DT310" s="3"/>
      <c r="DU310" s="3"/>
      <c r="DV310" s="3"/>
      <c r="DW310" s="3"/>
      <c r="DX310" s="3"/>
      <c r="DY310" s="3"/>
      <c r="DZ310" s="3"/>
      <c r="EA310" s="3"/>
      <c r="EB310" s="3"/>
      <c r="EC310" s="3"/>
      <c r="ED310" s="3"/>
      <c r="EE310" s="3"/>
      <c r="EF310" s="3"/>
      <c r="EG310" s="3"/>
      <c r="EH310" s="3"/>
      <c r="EI310" s="3"/>
      <c r="EJ310" s="3"/>
      <c r="EK310" s="3"/>
      <c r="EL310" s="3"/>
      <c r="EM310" s="3"/>
      <c r="EN310" s="3"/>
      <c r="EO310" s="3"/>
      <c r="EP310" s="3"/>
      <c r="EQ310" s="3"/>
      <c r="ER310" s="3"/>
      <c r="ES310" s="3"/>
      <c r="ET310" s="3"/>
      <c r="EU310" s="3"/>
      <c r="EV310" s="3"/>
      <c r="EW310" s="3"/>
      <c r="EX310" s="3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</row>
    <row r="311" spans="1:176" x14ac:dyDescent="0.15">
      <c r="A311" s="74">
        <f t="shared" si="97"/>
        <v>43792</v>
      </c>
      <c r="B311" s="75">
        <f t="shared" ca="1" si="106"/>
        <v>97608.755585000006</v>
      </c>
      <c r="C311" s="78">
        <f t="shared" si="98"/>
        <v>96100</v>
      </c>
      <c r="D311" s="77">
        <f ca="1">IF(A311&lt;$B$1,VLOOKUP(A311,[1]DI!$A$4:$B$15000,2),0)</f>
        <v>0</v>
      </c>
      <c r="E311" s="78">
        <f t="shared" ca="1" si="107"/>
        <v>1</v>
      </c>
      <c r="F311" s="78">
        <f ca="1">(TRUNC(PRODUCT($E$12:$E310),16))</f>
        <v>1.0499787479935601</v>
      </c>
      <c r="G311" s="78">
        <f t="shared" ca="1" si="108"/>
        <v>1.0402610233327001</v>
      </c>
      <c r="H311" s="78">
        <f t="shared" ca="1" si="109"/>
        <v>1.0093416200000001</v>
      </c>
      <c r="I311" s="77">
        <f t="shared" si="99"/>
        <v>3.5000000000000003E-2</v>
      </c>
      <c r="J311" s="79">
        <f t="shared" si="100"/>
        <v>43727</v>
      </c>
      <c r="K311" s="80">
        <f t="shared" si="101"/>
        <v>45</v>
      </c>
      <c r="L311" s="81">
        <f t="shared" si="102"/>
        <v>46</v>
      </c>
      <c r="M311" s="82">
        <f t="shared" si="93"/>
        <v>1.0062993840000001</v>
      </c>
      <c r="N311" s="82">
        <f t="shared" ca="1" si="94"/>
        <v>1.0156998500000001</v>
      </c>
      <c r="O311" s="81">
        <f t="shared" si="110"/>
        <v>0</v>
      </c>
      <c r="P311" s="78">
        <f t="shared" ca="1" si="95"/>
        <v>1508.7555850000001</v>
      </c>
      <c r="Q311" s="76">
        <f t="shared" si="103"/>
        <v>0</v>
      </c>
      <c r="R311" s="83" t="str">
        <f t="shared" si="104"/>
        <v>A+J=</v>
      </c>
      <c r="S311" s="79">
        <f t="shared" si="105"/>
        <v>43818</v>
      </c>
      <c r="T311" s="84" t="str">
        <f t="shared" si="96"/>
        <v>-</v>
      </c>
      <c r="U311" s="8"/>
      <c r="V311" s="65"/>
      <c r="W311" s="66"/>
      <c r="X311" s="8"/>
      <c r="Y311" s="1"/>
      <c r="Z311" s="8"/>
      <c r="AA311" s="8"/>
      <c r="AB311" s="8"/>
      <c r="AC311" s="8"/>
      <c r="AD311" s="8"/>
      <c r="AE311" s="9"/>
      <c r="AF311" s="8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  <c r="BO311" s="3"/>
      <c r="BP311" s="3"/>
      <c r="BQ311" s="3"/>
      <c r="BR311" s="3"/>
      <c r="BS311" s="3"/>
      <c r="BT311" s="3"/>
      <c r="BU311" s="3"/>
      <c r="BV311" s="3"/>
      <c r="BW311" s="3"/>
      <c r="BX311" s="3"/>
      <c r="BY311" s="3"/>
      <c r="BZ311" s="3"/>
      <c r="CA311" s="3"/>
      <c r="CB311" s="3"/>
      <c r="CC311" s="3"/>
      <c r="CD311" s="3"/>
      <c r="CE311" s="3"/>
      <c r="CF311" s="3"/>
      <c r="CG311" s="3"/>
      <c r="CH311" s="3"/>
      <c r="CI311" s="3"/>
      <c r="CJ311" s="3"/>
      <c r="CK311" s="3"/>
      <c r="CL311" s="3"/>
      <c r="CM311" s="3"/>
      <c r="CN311" s="3"/>
      <c r="CO311" s="3"/>
      <c r="CP311" s="3"/>
      <c r="CQ311" s="3"/>
      <c r="CR311" s="3"/>
      <c r="CS311" s="3"/>
      <c r="CT311" s="3"/>
      <c r="CU311" s="3"/>
      <c r="CV311" s="3"/>
      <c r="CW311" s="3"/>
      <c r="CX311" s="3"/>
      <c r="CY311" s="3"/>
      <c r="CZ311" s="3"/>
      <c r="DA311" s="3"/>
      <c r="DB311" s="3"/>
      <c r="DC311" s="3"/>
      <c r="DD311" s="3"/>
      <c r="DE311" s="3"/>
      <c r="DF311" s="3"/>
      <c r="DG311" s="3"/>
      <c r="DH311" s="3"/>
      <c r="DI311" s="3"/>
      <c r="DJ311" s="3"/>
      <c r="DK311" s="3"/>
      <c r="DL311" s="3"/>
      <c r="DM311" s="3"/>
      <c r="DN311" s="3"/>
      <c r="DO311" s="3"/>
      <c r="DP311" s="3"/>
      <c r="DQ311" s="3"/>
      <c r="DR311" s="3"/>
      <c r="DS311" s="3"/>
      <c r="DT311" s="3"/>
      <c r="DU311" s="3"/>
      <c r="DV311" s="3"/>
      <c r="DW311" s="3"/>
      <c r="DX311" s="3"/>
      <c r="DY311" s="3"/>
      <c r="DZ311" s="3"/>
      <c r="EA311" s="3"/>
      <c r="EB311" s="3"/>
      <c r="EC311" s="3"/>
      <c r="ED311" s="3"/>
      <c r="EE311" s="3"/>
      <c r="EF311" s="3"/>
      <c r="EG311" s="3"/>
      <c r="EH311" s="3"/>
      <c r="EI311" s="3"/>
      <c r="EJ311" s="3"/>
      <c r="EK311" s="3"/>
      <c r="EL311" s="3"/>
      <c r="EM311" s="3"/>
      <c r="EN311" s="3"/>
      <c r="EO311" s="3"/>
      <c r="EP311" s="3"/>
      <c r="EQ311" s="3"/>
      <c r="ER311" s="3"/>
      <c r="ES311" s="3"/>
      <c r="ET311" s="3"/>
      <c r="EU311" s="3"/>
      <c r="EV311" s="3"/>
      <c r="EW311" s="3"/>
      <c r="EX311" s="3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</row>
    <row r="312" spans="1:176" x14ac:dyDescent="0.15">
      <c r="A312" s="74">
        <f t="shared" si="97"/>
        <v>43793</v>
      </c>
      <c r="B312" s="75">
        <f t="shared" ca="1" si="106"/>
        <v>97608.755585000006</v>
      </c>
      <c r="C312" s="78">
        <f t="shared" si="98"/>
        <v>96100</v>
      </c>
      <c r="D312" s="77">
        <f ca="1">IF(A312&lt;$B$1,VLOOKUP(A312,[1]DI!$A$4:$B$15000,2),0)</f>
        <v>0</v>
      </c>
      <c r="E312" s="78">
        <f t="shared" ca="1" si="107"/>
        <v>1</v>
      </c>
      <c r="F312" s="78">
        <f ca="1">(TRUNC(PRODUCT($E$12:$E311),16))</f>
        <v>1.0499787479935601</v>
      </c>
      <c r="G312" s="78">
        <f t="shared" ca="1" si="108"/>
        <v>1.0402610233327001</v>
      </c>
      <c r="H312" s="78">
        <f t="shared" ca="1" si="109"/>
        <v>1.0093416200000001</v>
      </c>
      <c r="I312" s="77">
        <f t="shared" si="99"/>
        <v>3.5000000000000003E-2</v>
      </c>
      <c r="J312" s="79">
        <f t="shared" si="100"/>
        <v>43727</v>
      </c>
      <c r="K312" s="80">
        <f t="shared" si="101"/>
        <v>45</v>
      </c>
      <c r="L312" s="81">
        <f t="shared" si="102"/>
        <v>46</v>
      </c>
      <c r="M312" s="82">
        <f t="shared" si="93"/>
        <v>1.0062993840000001</v>
      </c>
      <c r="N312" s="82">
        <f t="shared" ca="1" si="94"/>
        <v>1.0156998500000001</v>
      </c>
      <c r="O312" s="81">
        <f t="shared" si="110"/>
        <v>0</v>
      </c>
      <c r="P312" s="78">
        <f t="shared" ca="1" si="95"/>
        <v>1508.7555850000001</v>
      </c>
      <c r="Q312" s="76">
        <f t="shared" si="103"/>
        <v>0</v>
      </c>
      <c r="R312" s="83" t="str">
        <f t="shared" si="104"/>
        <v>A+J=</v>
      </c>
      <c r="S312" s="79">
        <f t="shared" si="105"/>
        <v>43818</v>
      </c>
      <c r="T312" s="84" t="str">
        <f t="shared" si="96"/>
        <v>-</v>
      </c>
      <c r="U312" s="8"/>
      <c r="V312" s="65"/>
      <c r="W312" s="66"/>
      <c r="X312" s="8"/>
      <c r="Y312" s="1"/>
      <c r="Z312" s="8"/>
      <c r="AA312" s="8"/>
      <c r="AB312" s="8"/>
      <c r="AC312" s="8"/>
      <c r="AD312" s="8"/>
      <c r="AE312" s="9"/>
      <c r="AF312" s="8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  <c r="BO312" s="3"/>
      <c r="BP312" s="3"/>
      <c r="BQ312" s="3"/>
      <c r="BR312" s="3"/>
      <c r="BS312" s="3"/>
      <c r="BT312" s="3"/>
      <c r="BU312" s="3"/>
      <c r="BV312" s="3"/>
      <c r="BW312" s="3"/>
      <c r="BX312" s="3"/>
      <c r="BY312" s="3"/>
      <c r="BZ312" s="3"/>
      <c r="CA312" s="3"/>
      <c r="CB312" s="3"/>
      <c r="CC312" s="3"/>
      <c r="CD312" s="3"/>
      <c r="CE312" s="3"/>
      <c r="CF312" s="3"/>
      <c r="CG312" s="3"/>
      <c r="CH312" s="3"/>
      <c r="CI312" s="3"/>
      <c r="CJ312" s="3"/>
      <c r="CK312" s="3"/>
      <c r="CL312" s="3"/>
      <c r="CM312" s="3"/>
      <c r="CN312" s="3"/>
      <c r="CO312" s="3"/>
      <c r="CP312" s="3"/>
      <c r="CQ312" s="3"/>
      <c r="CR312" s="3"/>
      <c r="CS312" s="3"/>
      <c r="CT312" s="3"/>
      <c r="CU312" s="3"/>
      <c r="CV312" s="3"/>
      <c r="CW312" s="3"/>
      <c r="CX312" s="3"/>
      <c r="CY312" s="3"/>
      <c r="CZ312" s="3"/>
      <c r="DA312" s="3"/>
      <c r="DB312" s="3"/>
      <c r="DC312" s="3"/>
      <c r="DD312" s="3"/>
      <c r="DE312" s="3"/>
      <c r="DF312" s="3"/>
      <c r="DG312" s="3"/>
      <c r="DH312" s="3"/>
      <c r="DI312" s="3"/>
      <c r="DJ312" s="3"/>
      <c r="DK312" s="3"/>
      <c r="DL312" s="3"/>
      <c r="DM312" s="3"/>
      <c r="DN312" s="3"/>
      <c r="DO312" s="3"/>
      <c r="DP312" s="3"/>
      <c r="DQ312" s="3"/>
      <c r="DR312" s="3"/>
      <c r="DS312" s="3"/>
      <c r="DT312" s="3"/>
      <c r="DU312" s="3"/>
      <c r="DV312" s="3"/>
      <c r="DW312" s="3"/>
      <c r="DX312" s="3"/>
      <c r="DY312" s="3"/>
      <c r="DZ312" s="3"/>
      <c r="EA312" s="3"/>
      <c r="EB312" s="3"/>
      <c r="EC312" s="3"/>
      <c r="ED312" s="3"/>
      <c r="EE312" s="3"/>
      <c r="EF312" s="3"/>
      <c r="EG312" s="3"/>
      <c r="EH312" s="3"/>
      <c r="EI312" s="3"/>
      <c r="EJ312" s="3"/>
      <c r="EK312" s="3"/>
      <c r="EL312" s="3"/>
      <c r="EM312" s="3"/>
      <c r="EN312" s="3"/>
      <c r="EO312" s="3"/>
      <c r="EP312" s="3"/>
      <c r="EQ312" s="3"/>
      <c r="ER312" s="3"/>
      <c r="ES312" s="3"/>
      <c r="ET312" s="3"/>
      <c r="EU312" s="3"/>
      <c r="EV312" s="3"/>
      <c r="EW312" s="3"/>
      <c r="EX312" s="3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</row>
    <row r="313" spans="1:176" x14ac:dyDescent="0.15">
      <c r="A313" s="74">
        <f t="shared" si="97"/>
        <v>43794</v>
      </c>
      <c r="B313" s="75">
        <f t="shared" ca="1" si="106"/>
        <v>97608.755585000006</v>
      </c>
      <c r="C313" s="78">
        <f t="shared" si="98"/>
        <v>96100</v>
      </c>
      <c r="D313" s="77">
        <f ca="1">IF(A313&lt;$B$1,VLOOKUP(A313,[1]DI!$A$4:$B$15000,2),0)</f>
        <v>4.9000000000000002E-2</v>
      </c>
      <c r="E313" s="78">
        <f t="shared" ca="1" si="107"/>
        <v>1.0001898499999999</v>
      </c>
      <c r="F313" s="78">
        <f ca="1">(TRUNC(PRODUCT($E$12:$E312),16))</f>
        <v>1.0499787479935601</v>
      </c>
      <c r="G313" s="78">
        <f t="shared" ca="1" si="108"/>
        <v>1.0402610233327001</v>
      </c>
      <c r="H313" s="78">
        <f t="shared" ca="1" si="109"/>
        <v>1.0093416200000001</v>
      </c>
      <c r="I313" s="77">
        <f t="shared" si="99"/>
        <v>3.5000000000000003E-2</v>
      </c>
      <c r="J313" s="79">
        <f t="shared" si="100"/>
        <v>43727</v>
      </c>
      <c r="K313" s="80">
        <f t="shared" si="101"/>
        <v>46</v>
      </c>
      <c r="L313" s="81">
        <f t="shared" si="102"/>
        <v>46</v>
      </c>
      <c r="M313" s="82">
        <f t="shared" si="93"/>
        <v>1.0062993840000001</v>
      </c>
      <c r="N313" s="82">
        <f t="shared" ca="1" si="94"/>
        <v>1.0156998500000001</v>
      </c>
      <c r="O313" s="81">
        <f t="shared" si="110"/>
        <v>0</v>
      </c>
      <c r="P313" s="78">
        <f t="shared" ca="1" si="95"/>
        <v>1508.7555850000001</v>
      </c>
      <c r="Q313" s="76">
        <f t="shared" si="103"/>
        <v>0</v>
      </c>
      <c r="R313" s="83" t="str">
        <f t="shared" si="104"/>
        <v>A+J=</v>
      </c>
      <c r="S313" s="79">
        <f t="shared" si="105"/>
        <v>43818</v>
      </c>
      <c r="T313" s="84" t="str">
        <f t="shared" si="96"/>
        <v>-</v>
      </c>
      <c r="U313" s="8"/>
      <c r="V313" s="65"/>
      <c r="W313" s="66"/>
      <c r="X313" s="8"/>
      <c r="Y313" s="1"/>
      <c r="Z313" s="8"/>
      <c r="AA313" s="8"/>
      <c r="AB313" s="8"/>
      <c r="AC313" s="8"/>
      <c r="AD313" s="8"/>
      <c r="AE313" s="9"/>
      <c r="AF313" s="8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  <c r="BO313" s="3"/>
      <c r="BP313" s="3"/>
      <c r="BQ313" s="3"/>
      <c r="BR313" s="3"/>
      <c r="BS313" s="3"/>
      <c r="BT313" s="3"/>
      <c r="BU313" s="3"/>
      <c r="BV313" s="3"/>
      <c r="BW313" s="3"/>
      <c r="BX313" s="3"/>
      <c r="BY313" s="3"/>
      <c r="BZ313" s="3"/>
      <c r="CA313" s="3"/>
      <c r="CB313" s="3"/>
      <c r="CC313" s="3"/>
      <c r="CD313" s="3"/>
      <c r="CE313" s="3"/>
      <c r="CF313" s="3"/>
      <c r="CG313" s="3"/>
      <c r="CH313" s="3"/>
      <c r="CI313" s="3"/>
      <c r="CJ313" s="3"/>
      <c r="CK313" s="3"/>
      <c r="CL313" s="3"/>
      <c r="CM313" s="3"/>
      <c r="CN313" s="3"/>
      <c r="CO313" s="3"/>
      <c r="CP313" s="3"/>
      <c r="CQ313" s="3"/>
      <c r="CR313" s="3"/>
      <c r="CS313" s="3"/>
      <c r="CT313" s="3"/>
      <c r="CU313" s="3"/>
      <c r="CV313" s="3"/>
      <c r="CW313" s="3"/>
      <c r="CX313" s="3"/>
      <c r="CY313" s="3"/>
      <c r="CZ313" s="3"/>
      <c r="DA313" s="3"/>
      <c r="DB313" s="3"/>
      <c r="DC313" s="3"/>
      <c r="DD313" s="3"/>
      <c r="DE313" s="3"/>
      <c r="DF313" s="3"/>
      <c r="DG313" s="3"/>
      <c r="DH313" s="3"/>
      <c r="DI313" s="3"/>
      <c r="DJ313" s="3"/>
      <c r="DK313" s="3"/>
      <c r="DL313" s="3"/>
      <c r="DM313" s="3"/>
      <c r="DN313" s="3"/>
      <c r="DO313" s="3"/>
      <c r="DP313" s="3"/>
      <c r="DQ313" s="3"/>
      <c r="DR313" s="3"/>
      <c r="DS313" s="3"/>
      <c r="DT313" s="3"/>
      <c r="DU313" s="3"/>
      <c r="DV313" s="3"/>
      <c r="DW313" s="3"/>
      <c r="DX313" s="3"/>
      <c r="DY313" s="3"/>
      <c r="DZ313" s="3"/>
      <c r="EA313" s="3"/>
      <c r="EB313" s="3"/>
      <c r="EC313" s="3"/>
      <c r="ED313" s="3"/>
      <c r="EE313" s="3"/>
      <c r="EF313" s="3"/>
      <c r="EG313" s="3"/>
      <c r="EH313" s="3"/>
      <c r="EI313" s="3"/>
      <c r="EJ313" s="3"/>
      <c r="EK313" s="3"/>
      <c r="EL313" s="3"/>
      <c r="EM313" s="3"/>
      <c r="EN313" s="3"/>
      <c r="EO313" s="3"/>
      <c r="EP313" s="3"/>
      <c r="EQ313" s="3"/>
      <c r="ER313" s="3"/>
      <c r="ES313" s="3"/>
      <c r="ET313" s="3"/>
      <c r="EU313" s="3"/>
      <c r="EV313" s="3"/>
      <c r="EW313" s="3"/>
      <c r="EX313" s="3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</row>
    <row r="314" spans="1:176" x14ac:dyDescent="0.15">
      <c r="A314" s="74">
        <f t="shared" si="97"/>
        <v>43795</v>
      </c>
      <c r="B314" s="75">
        <f t="shared" ca="1" si="106"/>
        <v>97640.614656999998</v>
      </c>
      <c r="C314" s="78">
        <f t="shared" si="98"/>
        <v>96100</v>
      </c>
      <c r="D314" s="77">
        <f ca="1">IF(A314&lt;$B$1,VLOOKUP(A314,[1]DI!$A$4:$B$15000,2),0)</f>
        <v>4.9000000000000002E-2</v>
      </c>
      <c r="E314" s="78">
        <f t="shared" ca="1" si="107"/>
        <v>1.0001898499999999</v>
      </c>
      <c r="F314" s="78">
        <f ca="1">(TRUNC(PRODUCT($E$12:$E313),16))</f>
        <v>1.0501780864588699</v>
      </c>
      <c r="G314" s="78">
        <f t="shared" ca="1" si="108"/>
        <v>1.0402610233327001</v>
      </c>
      <c r="H314" s="78">
        <f t="shared" ca="1" si="109"/>
        <v>1.0095332400000001</v>
      </c>
      <c r="I314" s="77">
        <f t="shared" si="99"/>
        <v>3.5000000000000003E-2</v>
      </c>
      <c r="J314" s="79">
        <f t="shared" si="100"/>
        <v>43727</v>
      </c>
      <c r="K314" s="80">
        <f t="shared" si="101"/>
        <v>47</v>
      </c>
      <c r="L314" s="81">
        <f t="shared" si="102"/>
        <v>47</v>
      </c>
      <c r="M314" s="82">
        <f t="shared" si="93"/>
        <v>1.0064367670000001</v>
      </c>
      <c r="N314" s="82">
        <f t="shared" ca="1" si="94"/>
        <v>1.0160313700000001</v>
      </c>
      <c r="O314" s="81">
        <f t="shared" si="110"/>
        <v>0</v>
      </c>
      <c r="P314" s="78">
        <f t="shared" ca="1" si="95"/>
        <v>1540.6146570000001</v>
      </c>
      <c r="Q314" s="76">
        <f t="shared" si="103"/>
        <v>0</v>
      </c>
      <c r="R314" s="83" t="str">
        <f t="shared" si="104"/>
        <v>A+J=</v>
      </c>
      <c r="S314" s="79">
        <f t="shared" si="105"/>
        <v>43818</v>
      </c>
      <c r="T314" s="84" t="str">
        <f t="shared" si="96"/>
        <v>-</v>
      </c>
      <c r="U314" s="8"/>
      <c r="V314" s="65"/>
      <c r="W314" s="66"/>
      <c r="X314" s="8"/>
      <c r="Y314" s="1"/>
      <c r="Z314" s="8"/>
      <c r="AA314" s="8"/>
      <c r="AB314" s="8"/>
      <c r="AC314" s="8"/>
      <c r="AD314" s="8"/>
      <c r="AE314" s="9"/>
      <c r="AF314" s="8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  <c r="BO314" s="3"/>
      <c r="BP314" s="3"/>
      <c r="BQ314" s="3"/>
      <c r="BR314" s="3"/>
      <c r="BS314" s="3"/>
      <c r="BT314" s="3"/>
      <c r="BU314" s="3"/>
      <c r="BV314" s="3"/>
      <c r="BW314" s="3"/>
      <c r="BX314" s="3"/>
      <c r="BY314" s="3"/>
      <c r="BZ314" s="3"/>
      <c r="CA314" s="3"/>
      <c r="CB314" s="3"/>
      <c r="CC314" s="3"/>
      <c r="CD314" s="3"/>
      <c r="CE314" s="3"/>
      <c r="CF314" s="3"/>
      <c r="CG314" s="3"/>
      <c r="CH314" s="3"/>
      <c r="CI314" s="3"/>
      <c r="CJ314" s="3"/>
      <c r="CK314" s="3"/>
      <c r="CL314" s="3"/>
      <c r="CM314" s="3"/>
      <c r="CN314" s="3"/>
      <c r="CO314" s="3"/>
      <c r="CP314" s="3"/>
      <c r="CQ314" s="3"/>
      <c r="CR314" s="3"/>
      <c r="CS314" s="3"/>
      <c r="CT314" s="3"/>
      <c r="CU314" s="3"/>
      <c r="CV314" s="3"/>
      <c r="CW314" s="3"/>
      <c r="CX314" s="3"/>
      <c r="CY314" s="3"/>
      <c r="CZ314" s="3"/>
      <c r="DA314" s="3"/>
      <c r="DB314" s="3"/>
      <c r="DC314" s="3"/>
      <c r="DD314" s="3"/>
      <c r="DE314" s="3"/>
      <c r="DF314" s="3"/>
      <c r="DG314" s="3"/>
      <c r="DH314" s="3"/>
      <c r="DI314" s="3"/>
      <c r="DJ314" s="3"/>
      <c r="DK314" s="3"/>
      <c r="DL314" s="3"/>
      <c r="DM314" s="3"/>
      <c r="DN314" s="3"/>
      <c r="DO314" s="3"/>
      <c r="DP314" s="3"/>
      <c r="DQ314" s="3"/>
      <c r="DR314" s="3"/>
      <c r="DS314" s="3"/>
      <c r="DT314" s="3"/>
      <c r="DU314" s="3"/>
      <c r="DV314" s="3"/>
      <c r="DW314" s="3"/>
      <c r="DX314" s="3"/>
      <c r="DY314" s="3"/>
      <c r="DZ314" s="3"/>
      <c r="EA314" s="3"/>
      <c r="EB314" s="3"/>
      <c r="EC314" s="3"/>
      <c r="ED314" s="3"/>
      <c r="EE314" s="3"/>
      <c r="EF314" s="3"/>
      <c r="EG314" s="3"/>
      <c r="EH314" s="3"/>
      <c r="EI314" s="3"/>
      <c r="EJ314" s="3"/>
      <c r="EK314" s="3"/>
      <c r="EL314" s="3"/>
      <c r="EM314" s="3"/>
      <c r="EN314" s="3"/>
      <c r="EO314" s="3"/>
      <c r="EP314" s="3"/>
      <c r="EQ314" s="3"/>
      <c r="ER314" s="3"/>
      <c r="ES314" s="3"/>
      <c r="ET314" s="3"/>
      <c r="EU314" s="3"/>
      <c r="EV314" s="3"/>
      <c r="EW314" s="3"/>
      <c r="EX314" s="3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</row>
    <row r="315" spans="1:176" x14ac:dyDescent="0.15">
      <c r="A315" s="74">
        <f t="shared" si="97"/>
        <v>43796</v>
      </c>
      <c r="B315" s="75">
        <f t="shared" ca="1" si="106"/>
        <v>97672.484396</v>
      </c>
      <c r="C315" s="78">
        <f t="shared" si="98"/>
        <v>96100</v>
      </c>
      <c r="D315" s="77">
        <f ca="1">IF(A315&lt;$B$1,VLOOKUP(A315,[1]DI!$A$4:$B$15000,2),0)</f>
        <v>4.9000000000000002E-2</v>
      </c>
      <c r="E315" s="78">
        <f t="shared" ca="1" si="107"/>
        <v>1.0001898499999999</v>
      </c>
      <c r="F315" s="78">
        <f ca="1">(TRUNC(PRODUCT($E$12:$E314),16))</f>
        <v>1.05037746276858</v>
      </c>
      <c r="G315" s="78">
        <f t="shared" ca="1" si="108"/>
        <v>1.0402610233327001</v>
      </c>
      <c r="H315" s="78">
        <f t="shared" ca="1" si="109"/>
        <v>1.0097248999999999</v>
      </c>
      <c r="I315" s="77">
        <f t="shared" si="99"/>
        <v>3.5000000000000003E-2</v>
      </c>
      <c r="J315" s="79">
        <f t="shared" si="100"/>
        <v>43727</v>
      </c>
      <c r="K315" s="80">
        <f t="shared" si="101"/>
        <v>48</v>
      </c>
      <c r="L315" s="81">
        <f t="shared" si="102"/>
        <v>48</v>
      </c>
      <c r="M315" s="82">
        <f t="shared" si="93"/>
        <v>1.006574168</v>
      </c>
      <c r="N315" s="82">
        <f t="shared" ca="1" si="94"/>
        <v>1.016363001</v>
      </c>
      <c r="O315" s="81">
        <f t="shared" si="110"/>
        <v>0</v>
      </c>
      <c r="P315" s="78">
        <f t="shared" ca="1" si="95"/>
        <v>1572.4843960000001</v>
      </c>
      <c r="Q315" s="76">
        <f t="shared" si="103"/>
        <v>0</v>
      </c>
      <c r="R315" s="83" t="str">
        <f t="shared" si="104"/>
        <v>A+J=</v>
      </c>
      <c r="S315" s="79">
        <f t="shared" si="105"/>
        <v>43818</v>
      </c>
      <c r="T315" s="84" t="str">
        <f t="shared" si="96"/>
        <v>-</v>
      </c>
      <c r="U315" s="8"/>
      <c r="V315" s="65"/>
      <c r="W315" s="66"/>
      <c r="X315" s="8"/>
      <c r="Y315" s="1"/>
      <c r="Z315" s="8"/>
      <c r="AA315" s="8"/>
      <c r="AB315" s="8"/>
      <c r="AC315" s="8"/>
      <c r="AD315" s="8"/>
      <c r="AE315" s="9"/>
      <c r="AF315" s="8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  <c r="BO315" s="3"/>
      <c r="BP315" s="3"/>
      <c r="BQ315" s="3"/>
      <c r="BR315" s="3"/>
      <c r="BS315" s="3"/>
      <c r="BT315" s="3"/>
      <c r="BU315" s="3"/>
      <c r="BV315" s="3"/>
      <c r="BW315" s="3"/>
      <c r="BX315" s="3"/>
      <c r="BY315" s="3"/>
      <c r="BZ315" s="3"/>
      <c r="CA315" s="3"/>
      <c r="CB315" s="3"/>
      <c r="CC315" s="3"/>
      <c r="CD315" s="3"/>
      <c r="CE315" s="3"/>
      <c r="CF315" s="3"/>
      <c r="CG315" s="3"/>
      <c r="CH315" s="3"/>
      <c r="CI315" s="3"/>
      <c r="CJ315" s="3"/>
      <c r="CK315" s="3"/>
      <c r="CL315" s="3"/>
      <c r="CM315" s="3"/>
      <c r="CN315" s="3"/>
      <c r="CO315" s="3"/>
      <c r="CP315" s="3"/>
      <c r="CQ315" s="3"/>
      <c r="CR315" s="3"/>
      <c r="CS315" s="3"/>
      <c r="CT315" s="3"/>
      <c r="CU315" s="3"/>
      <c r="CV315" s="3"/>
      <c r="CW315" s="3"/>
      <c r="CX315" s="3"/>
      <c r="CY315" s="3"/>
      <c r="CZ315" s="3"/>
      <c r="DA315" s="3"/>
      <c r="DB315" s="3"/>
      <c r="DC315" s="3"/>
      <c r="DD315" s="3"/>
      <c r="DE315" s="3"/>
      <c r="DF315" s="3"/>
      <c r="DG315" s="3"/>
      <c r="DH315" s="3"/>
      <c r="DI315" s="3"/>
      <c r="DJ315" s="3"/>
      <c r="DK315" s="3"/>
      <c r="DL315" s="3"/>
      <c r="DM315" s="3"/>
      <c r="DN315" s="3"/>
      <c r="DO315" s="3"/>
      <c r="DP315" s="3"/>
      <c r="DQ315" s="3"/>
      <c r="DR315" s="3"/>
      <c r="DS315" s="3"/>
      <c r="DT315" s="3"/>
      <c r="DU315" s="3"/>
      <c r="DV315" s="3"/>
      <c r="DW315" s="3"/>
      <c r="DX315" s="3"/>
      <c r="DY315" s="3"/>
      <c r="DZ315" s="3"/>
      <c r="EA315" s="3"/>
      <c r="EB315" s="3"/>
      <c r="EC315" s="3"/>
      <c r="ED315" s="3"/>
      <c r="EE315" s="3"/>
      <c r="EF315" s="3"/>
      <c r="EG315" s="3"/>
      <c r="EH315" s="3"/>
      <c r="EI315" s="3"/>
      <c r="EJ315" s="3"/>
      <c r="EK315" s="3"/>
      <c r="EL315" s="3"/>
      <c r="EM315" s="3"/>
      <c r="EN315" s="3"/>
      <c r="EO315" s="3"/>
      <c r="EP315" s="3"/>
      <c r="EQ315" s="3"/>
      <c r="ER315" s="3"/>
      <c r="ES315" s="3"/>
      <c r="ET315" s="3"/>
      <c r="EU315" s="3"/>
      <c r="EV315" s="3"/>
      <c r="EW315" s="3"/>
      <c r="EX315" s="3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</row>
    <row r="316" spans="1:176" x14ac:dyDescent="0.15">
      <c r="A316" s="74">
        <f t="shared" si="97"/>
        <v>43797</v>
      </c>
      <c r="B316" s="75">
        <f t="shared" ca="1" si="106"/>
        <v>97704.364994000003</v>
      </c>
      <c r="C316" s="78">
        <f t="shared" si="98"/>
        <v>96100</v>
      </c>
      <c r="D316" s="77">
        <f ca="1">IF(A316&lt;$B$1,VLOOKUP(A316,[1]DI!$A$4:$B$15000,2),0)</f>
        <v>4.9000000000000002E-2</v>
      </c>
      <c r="E316" s="78">
        <f t="shared" ca="1" si="107"/>
        <v>1.0001898499999999</v>
      </c>
      <c r="F316" s="78">
        <f ca="1">(TRUNC(PRODUCT($E$12:$E315),16))</f>
        <v>1.05057687692989</v>
      </c>
      <c r="G316" s="78">
        <f t="shared" ca="1" si="108"/>
        <v>1.0402610233327001</v>
      </c>
      <c r="H316" s="78">
        <f t="shared" ca="1" si="109"/>
        <v>1.0099165999999999</v>
      </c>
      <c r="I316" s="77">
        <f t="shared" si="99"/>
        <v>3.5000000000000003E-2</v>
      </c>
      <c r="J316" s="79">
        <f t="shared" si="100"/>
        <v>43727</v>
      </c>
      <c r="K316" s="80">
        <f t="shared" si="101"/>
        <v>49</v>
      </c>
      <c r="L316" s="81">
        <f t="shared" si="102"/>
        <v>49</v>
      </c>
      <c r="M316" s="82">
        <f t="shared" si="93"/>
        <v>1.006711589</v>
      </c>
      <c r="N316" s="82">
        <f t="shared" ca="1" si="94"/>
        <v>1.0166947449999999</v>
      </c>
      <c r="O316" s="81">
        <f t="shared" si="110"/>
        <v>0</v>
      </c>
      <c r="P316" s="78">
        <f t="shared" ca="1" si="95"/>
        <v>1604.364994</v>
      </c>
      <c r="Q316" s="76">
        <f t="shared" si="103"/>
        <v>0</v>
      </c>
      <c r="R316" s="83" t="str">
        <f t="shared" si="104"/>
        <v>A+J=</v>
      </c>
      <c r="S316" s="79">
        <f t="shared" si="105"/>
        <v>43818</v>
      </c>
      <c r="T316" s="84" t="str">
        <f t="shared" si="96"/>
        <v>-</v>
      </c>
      <c r="U316" s="16"/>
      <c r="V316" s="65"/>
      <c r="W316" s="66"/>
      <c r="X316" s="16"/>
      <c r="Y316" s="18"/>
      <c r="Z316" s="16"/>
      <c r="AA316" s="16"/>
      <c r="AB316" s="16"/>
      <c r="AC316" s="16"/>
      <c r="AD316" s="16"/>
      <c r="AE316" s="19"/>
      <c r="AF316" s="16"/>
      <c r="AG316" s="17"/>
      <c r="AH316" s="17"/>
      <c r="AI316" s="17"/>
      <c r="AJ316" s="17"/>
      <c r="AK316" s="17"/>
      <c r="AL316" s="17"/>
      <c r="AM316" s="17"/>
      <c r="AN316" s="17"/>
      <c r="AO316" s="17"/>
      <c r="AP316" s="17"/>
      <c r="AQ316" s="17"/>
      <c r="AR316" s="17"/>
      <c r="AS316" s="17"/>
      <c r="AT316" s="17"/>
      <c r="AU316" s="17"/>
      <c r="AV316" s="17"/>
      <c r="AW316" s="17"/>
      <c r="AX316" s="17"/>
      <c r="AY316" s="17"/>
      <c r="AZ316" s="17"/>
      <c r="BA316" s="17"/>
      <c r="BB316" s="17"/>
      <c r="BC316" s="17"/>
      <c r="BD316" s="17"/>
      <c r="BE316" s="17"/>
      <c r="BF316" s="17"/>
      <c r="BG316" s="17"/>
      <c r="BH316" s="17"/>
      <c r="BI316" s="17"/>
      <c r="BJ316" s="17"/>
      <c r="BK316" s="17"/>
      <c r="BL316" s="17"/>
      <c r="BM316" s="17"/>
      <c r="BN316" s="17"/>
      <c r="BO316" s="17"/>
      <c r="BP316" s="17"/>
      <c r="BQ316" s="17"/>
      <c r="BR316" s="17"/>
      <c r="BS316" s="17"/>
      <c r="BT316" s="17"/>
      <c r="BU316" s="17"/>
      <c r="BV316" s="17"/>
      <c r="BW316" s="17"/>
      <c r="BX316" s="17"/>
      <c r="BY316" s="17"/>
      <c r="BZ316" s="17"/>
      <c r="CA316" s="17"/>
      <c r="CB316" s="17"/>
      <c r="CC316" s="17"/>
      <c r="CD316" s="17"/>
      <c r="CE316" s="17"/>
      <c r="CF316" s="17"/>
      <c r="CG316" s="17"/>
      <c r="CH316" s="17"/>
      <c r="CI316" s="17"/>
      <c r="CJ316" s="17"/>
      <c r="CK316" s="17"/>
      <c r="CL316" s="17"/>
      <c r="CM316" s="17"/>
      <c r="CN316" s="17"/>
      <c r="CO316" s="17"/>
      <c r="CP316" s="17"/>
      <c r="CQ316" s="17"/>
      <c r="CR316" s="17"/>
      <c r="CS316" s="17"/>
      <c r="CT316" s="17"/>
      <c r="CU316" s="17"/>
      <c r="CV316" s="17"/>
      <c r="CW316" s="17"/>
      <c r="CX316" s="17"/>
      <c r="CY316" s="17"/>
      <c r="CZ316" s="17"/>
      <c r="DA316" s="17"/>
      <c r="DB316" s="17"/>
      <c r="DC316" s="17"/>
      <c r="DD316" s="17"/>
      <c r="DE316" s="17"/>
      <c r="DF316" s="17"/>
      <c r="DG316" s="17"/>
      <c r="DH316" s="17"/>
      <c r="DI316" s="17"/>
      <c r="DJ316" s="17"/>
      <c r="DK316" s="17"/>
      <c r="DL316" s="17"/>
      <c r="DM316" s="17"/>
      <c r="DN316" s="17"/>
      <c r="DO316" s="17"/>
      <c r="DP316" s="17"/>
      <c r="DQ316" s="17"/>
      <c r="DR316" s="17"/>
      <c r="DS316" s="17"/>
      <c r="DT316" s="17"/>
      <c r="DU316" s="17"/>
      <c r="DV316" s="17"/>
      <c r="DW316" s="17"/>
      <c r="DX316" s="17"/>
      <c r="DY316" s="17"/>
      <c r="DZ316" s="17"/>
      <c r="EA316" s="17"/>
      <c r="EB316" s="17"/>
      <c r="EC316" s="17"/>
      <c r="ED316" s="17"/>
      <c r="EE316" s="17"/>
      <c r="EF316" s="17"/>
      <c r="EG316" s="17"/>
      <c r="EH316" s="17"/>
      <c r="EI316" s="17"/>
      <c r="EJ316" s="17"/>
      <c r="EK316" s="17"/>
      <c r="EL316" s="17"/>
      <c r="EM316" s="17"/>
      <c r="EN316" s="17"/>
      <c r="EO316" s="17"/>
      <c r="EP316" s="17"/>
      <c r="EQ316" s="17"/>
      <c r="ER316" s="17"/>
      <c r="ES316" s="17"/>
      <c r="ET316" s="17"/>
      <c r="EU316" s="17"/>
      <c r="EV316" s="17"/>
      <c r="EW316" s="17"/>
      <c r="EX316" s="17"/>
      <c r="EY316" s="18"/>
      <c r="EZ316" s="18"/>
      <c r="FA316" s="18"/>
      <c r="FB316" s="18"/>
      <c r="FC316" s="18"/>
      <c r="FD316" s="18"/>
      <c r="FE316" s="18"/>
      <c r="FF316" s="18"/>
      <c r="FG316" s="18"/>
      <c r="FH316" s="18"/>
      <c r="FI316" s="18"/>
      <c r="FJ316" s="18"/>
      <c r="FK316" s="18"/>
      <c r="FL316" s="18"/>
      <c r="FM316" s="18"/>
      <c r="FN316" s="18"/>
      <c r="FO316" s="18"/>
      <c r="FP316" s="18"/>
      <c r="FQ316" s="18"/>
      <c r="FR316" s="18"/>
      <c r="FS316" s="18"/>
      <c r="FT316" s="18"/>
    </row>
    <row r="317" spans="1:176" x14ac:dyDescent="0.15">
      <c r="A317" s="74">
        <f t="shared" si="97"/>
        <v>43798</v>
      </c>
      <c r="B317" s="75">
        <f t="shared" ca="1" si="106"/>
        <v>97736.255298999997</v>
      </c>
      <c r="C317" s="78">
        <f t="shared" si="98"/>
        <v>96100</v>
      </c>
      <c r="D317" s="77">
        <f ca="1">IF(A317&lt;$B$1,VLOOKUP(A317,[1]DI!$A$4:$B$15000,2),0)</f>
        <v>4.9000000000000002E-2</v>
      </c>
      <c r="E317" s="78">
        <f t="shared" ca="1" si="107"/>
        <v>1.0001898499999999</v>
      </c>
      <c r="F317" s="78">
        <f ca="1">(TRUNC(PRODUCT($E$12:$E316),16))</f>
        <v>1.0507763289499701</v>
      </c>
      <c r="G317" s="78">
        <f t="shared" ca="1" si="108"/>
        <v>1.0402610233327001</v>
      </c>
      <c r="H317" s="78">
        <f t="shared" ca="1" si="109"/>
        <v>1.01010833</v>
      </c>
      <c r="I317" s="77">
        <f t="shared" si="99"/>
        <v>3.5000000000000003E-2</v>
      </c>
      <c r="J317" s="79">
        <f t="shared" si="100"/>
        <v>43727</v>
      </c>
      <c r="K317" s="80">
        <f t="shared" si="101"/>
        <v>50</v>
      </c>
      <c r="L317" s="81">
        <f t="shared" si="102"/>
        <v>50</v>
      </c>
      <c r="M317" s="82">
        <f t="shared" si="93"/>
        <v>1.006849028</v>
      </c>
      <c r="N317" s="82">
        <f t="shared" ca="1" si="94"/>
        <v>1.01702659</v>
      </c>
      <c r="O317" s="81">
        <f t="shared" si="110"/>
        <v>0</v>
      </c>
      <c r="P317" s="78">
        <f t="shared" ca="1" si="95"/>
        <v>1636.2552989999999</v>
      </c>
      <c r="Q317" s="76">
        <f t="shared" si="103"/>
        <v>0</v>
      </c>
      <c r="R317" s="83" t="str">
        <f t="shared" si="104"/>
        <v>A+J=</v>
      </c>
      <c r="S317" s="79">
        <f t="shared" si="105"/>
        <v>43818</v>
      </c>
      <c r="T317" s="84" t="str">
        <f t="shared" si="96"/>
        <v>-</v>
      </c>
      <c r="U317" s="8"/>
      <c r="V317" s="65"/>
      <c r="W317" s="66"/>
      <c r="X317" s="8"/>
      <c r="Y317" s="1"/>
      <c r="Z317" s="8"/>
      <c r="AA317" s="8"/>
      <c r="AB317" s="8"/>
      <c r="AC317" s="8"/>
      <c r="AD317" s="8"/>
      <c r="AE317" s="9"/>
      <c r="AF317" s="8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  <c r="BO317" s="3"/>
      <c r="BP317" s="3"/>
      <c r="BQ317" s="3"/>
      <c r="BR317" s="3"/>
      <c r="BS317" s="3"/>
      <c r="BT317" s="3"/>
      <c r="BU317" s="3"/>
      <c r="BV317" s="3"/>
      <c r="BW317" s="3"/>
      <c r="BX317" s="3"/>
      <c r="BY317" s="3"/>
      <c r="BZ317" s="3"/>
      <c r="CA317" s="3"/>
      <c r="CB317" s="3"/>
      <c r="CC317" s="3"/>
      <c r="CD317" s="3"/>
      <c r="CE317" s="3"/>
      <c r="CF317" s="3"/>
      <c r="CG317" s="3"/>
      <c r="CH317" s="3"/>
      <c r="CI317" s="3"/>
      <c r="CJ317" s="3"/>
      <c r="CK317" s="3"/>
      <c r="CL317" s="3"/>
      <c r="CM317" s="3"/>
      <c r="CN317" s="3"/>
      <c r="CO317" s="3"/>
      <c r="CP317" s="3"/>
      <c r="CQ317" s="3"/>
      <c r="CR317" s="3"/>
      <c r="CS317" s="3"/>
      <c r="CT317" s="3"/>
      <c r="CU317" s="3"/>
      <c r="CV317" s="3"/>
      <c r="CW317" s="3"/>
      <c r="CX317" s="3"/>
      <c r="CY317" s="3"/>
      <c r="CZ317" s="3"/>
      <c r="DA317" s="3"/>
      <c r="DB317" s="3"/>
      <c r="DC317" s="3"/>
      <c r="DD317" s="3"/>
      <c r="DE317" s="3"/>
      <c r="DF317" s="3"/>
      <c r="DG317" s="3"/>
      <c r="DH317" s="3"/>
      <c r="DI317" s="3"/>
      <c r="DJ317" s="3"/>
      <c r="DK317" s="3"/>
      <c r="DL317" s="3"/>
      <c r="DM317" s="3"/>
      <c r="DN317" s="3"/>
      <c r="DO317" s="3"/>
      <c r="DP317" s="3"/>
      <c r="DQ317" s="3"/>
      <c r="DR317" s="3"/>
      <c r="DS317" s="3"/>
      <c r="DT317" s="3"/>
      <c r="DU317" s="3"/>
      <c r="DV317" s="3"/>
      <c r="DW317" s="3"/>
      <c r="DX317" s="3"/>
      <c r="DY317" s="3"/>
      <c r="DZ317" s="3"/>
      <c r="EA317" s="3"/>
      <c r="EB317" s="3"/>
      <c r="EC317" s="3"/>
      <c r="ED317" s="3"/>
      <c r="EE317" s="3"/>
      <c r="EF317" s="3"/>
      <c r="EG317" s="3"/>
      <c r="EH317" s="3"/>
      <c r="EI317" s="3"/>
      <c r="EJ317" s="3"/>
      <c r="EK317" s="3"/>
      <c r="EL317" s="3"/>
      <c r="EM317" s="3"/>
      <c r="EN317" s="3"/>
      <c r="EO317" s="3"/>
      <c r="EP317" s="3"/>
      <c r="EQ317" s="3"/>
      <c r="ER317" s="3"/>
      <c r="ES317" s="3"/>
      <c r="ET317" s="3"/>
      <c r="EU317" s="3"/>
      <c r="EV317" s="3"/>
      <c r="EW317" s="3"/>
      <c r="EX317" s="3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</row>
    <row r="318" spans="1:176" x14ac:dyDescent="0.15">
      <c r="A318" s="74">
        <f t="shared" si="97"/>
        <v>43799</v>
      </c>
      <c r="B318" s="75">
        <f t="shared" ca="1" si="106"/>
        <v>97768.156461999999</v>
      </c>
      <c r="C318" s="78">
        <f t="shared" si="98"/>
        <v>96100</v>
      </c>
      <c r="D318" s="77">
        <f ca="1">IF(A318&lt;$B$1,VLOOKUP(A318,[1]DI!$A$4:$B$15000,2),0)</f>
        <v>0</v>
      </c>
      <c r="E318" s="78">
        <f t="shared" ca="1" si="107"/>
        <v>1</v>
      </c>
      <c r="F318" s="78">
        <f ca="1">(TRUNC(PRODUCT($E$12:$E317),16))</f>
        <v>1.0509758188360201</v>
      </c>
      <c r="G318" s="78">
        <f t="shared" ca="1" si="108"/>
        <v>1.0402610233327001</v>
      </c>
      <c r="H318" s="78">
        <f t="shared" ca="1" si="109"/>
        <v>1.0103001</v>
      </c>
      <c r="I318" s="77">
        <f t="shared" si="99"/>
        <v>3.5000000000000003E-2</v>
      </c>
      <c r="J318" s="79">
        <f t="shared" si="100"/>
        <v>43727</v>
      </c>
      <c r="K318" s="80">
        <f t="shared" si="101"/>
        <v>50</v>
      </c>
      <c r="L318" s="81">
        <f t="shared" si="102"/>
        <v>51</v>
      </c>
      <c r="M318" s="82">
        <f t="shared" si="93"/>
        <v>1.006986486</v>
      </c>
      <c r="N318" s="82">
        <f t="shared" ca="1" si="94"/>
        <v>1.017358548</v>
      </c>
      <c r="O318" s="81">
        <f t="shared" si="110"/>
        <v>0</v>
      </c>
      <c r="P318" s="78">
        <f t="shared" ca="1" si="95"/>
        <v>1668.1564619999999</v>
      </c>
      <c r="Q318" s="76">
        <f t="shared" si="103"/>
        <v>0</v>
      </c>
      <c r="R318" s="83" t="str">
        <f t="shared" si="104"/>
        <v>A+J=</v>
      </c>
      <c r="S318" s="79">
        <f t="shared" si="105"/>
        <v>43818</v>
      </c>
      <c r="T318" s="84" t="str">
        <f t="shared" si="96"/>
        <v>-</v>
      </c>
      <c r="U318" s="8"/>
      <c r="V318" s="65"/>
      <c r="W318" s="66"/>
      <c r="X318" s="8"/>
      <c r="Y318" s="1"/>
      <c r="Z318" s="8"/>
      <c r="AA318" s="8"/>
      <c r="AB318" s="8"/>
      <c r="AC318" s="8"/>
      <c r="AD318" s="8"/>
      <c r="AE318" s="9"/>
      <c r="AF318" s="8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  <c r="BO318" s="3"/>
      <c r="BP318" s="3"/>
      <c r="BQ318" s="3"/>
      <c r="BR318" s="3"/>
      <c r="BS318" s="3"/>
      <c r="BT318" s="3"/>
      <c r="BU318" s="3"/>
      <c r="BV318" s="3"/>
      <c r="BW318" s="3"/>
      <c r="BX318" s="3"/>
      <c r="BY318" s="3"/>
      <c r="BZ318" s="3"/>
      <c r="CA318" s="3"/>
      <c r="CB318" s="3"/>
      <c r="CC318" s="3"/>
      <c r="CD318" s="3"/>
      <c r="CE318" s="3"/>
      <c r="CF318" s="3"/>
      <c r="CG318" s="3"/>
      <c r="CH318" s="3"/>
      <c r="CI318" s="3"/>
      <c r="CJ318" s="3"/>
      <c r="CK318" s="3"/>
      <c r="CL318" s="3"/>
      <c r="CM318" s="3"/>
      <c r="CN318" s="3"/>
      <c r="CO318" s="3"/>
      <c r="CP318" s="3"/>
      <c r="CQ318" s="3"/>
      <c r="CR318" s="3"/>
      <c r="CS318" s="3"/>
      <c r="CT318" s="3"/>
      <c r="CU318" s="3"/>
      <c r="CV318" s="3"/>
      <c r="CW318" s="3"/>
      <c r="CX318" s="3"/>
      <c r="CY318" s="3"/>
      <c r="CZ318" s="3"/>
      <c r="DA318" s="3"/>
      <c r="DB318" s="3"/>
      <c r="DC318" s="3"/>
      <c r="DD318" s="3"/>
      <c r="DE318" s="3"/>
      <c r="DF318" s="3"/>
      <c r="DG318" s="3"/>
      <c r="DH318" s="3"/>
      <c r="DI318" s="3"/>
      <c r="DJ318" s="3"/>
      <c r="DK318" s="3"/>
      <c r="DL318" s="3"/>
      <c r="DM318" s="3"/>
      <c r="DN318" s="3"/>
      <c r="DO318" s="3"/>
      <c r="DP318" s="3"/>
      <c r="DQ318" s="3"/>
      <c r="DR318" s="3"/>
      <c r="DS318" s="3"/>
      <c r="DT318" s="3"/>
      <c r="DU318" s="3"/>
      <c r="DV318" s="3"/>
      <c r="DW318" s="3"/>
      <c r="DX318" s="3"/>
      <c r="DY318" s="3"/>
      <c r="DZ318" s="3"/>
      <c r="EA318" s="3"/>
      <c r="EB318" s="3"/>
      <c r="EC318" s="3"/>
      <c r="ED318" s="3"/>
      <c r="EE318" s="3"/>
      <c r="EF318" s="3"/>
      <c r="EG318" s="3"/>
      <c r="EH318" s="3"/>
      <c r="EI318" s="3"/>
      <c r="EJ318" s="3"/>
      <c r="EK318" s="3"/>
      <c r="EL318" s="3"/>
      <c r="EM318" s="3"/>
      <c r="EN318" s="3"/>
      <c r="EO318" s="3"/>
      <c r="EP318" s="3"/>
      <c r="EQ318" s="3"/>
      <c r="ER318" s="3"/>
      <c r="ES318" s="3"/>
      <c r="ET318" s="3"/>
      <c r="EU318" s="3"/>
      <c r="EV318" s="3"/>
      <c r="EW318" s="3"/>
      <c r="EX318" s="3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</row>
    <row r="319" spans="1:176" x14ac:dyDescent="0.15">
      <c r="A319" s="74">
        <f t="shared" si="97"/>
        <v>43800</v>
      </c>
      <c r="B319" s="75">
        <f t="shared" ca="1" si="106"/>
        <v>97768.156461999999</v>
      </c>
      <c r="C319" s="78">
        <f t="shared" si="98"/>
        <v>96100</v>
      </c>
      <c r="D319" s="77">
        <f ca="1">IF(A319&lt;$B$1,VLOOKUP(A319,[1]DI!$A$4:$B$15000,2),0)</f>
        <v>0</v>
      </c>
      <c r="E319" s="78">
        <f t="shared" ca="1" si="107"/>
        <v>1</v>
      </c>
      <c r="F319" s="78">
        <f ca="1">(TRUNC(PRODUCT($E$12:$E318),16))</f>
        <v>1.0509758188360201</v>
      </c>
      <c r="G319" s="78">
        <f t="shared" ca="1" si="108"/>
        <v>1.0402610233327001</v>
      </c>
      <c r="H319" s="78">
        <f t="shared" ca="1" si="109"/>
        <v>1.0103001</v>
      </c>
      <c r="I319" s="77">
        <f t="shared" si="99"/>
        <v>3.5000000000000003E-2</v>
      </c>
      <c r="J319" s="79">
        <f t="shared" si="100"/>
        <v>43727</v>
      </c>
      <c r="K319" s="80">
        <f t="shared" si="101"/>
        <v>50</v>
      </c>
      <c r="L319" s="81">
        <f t="shared" si="102"/>
        <v>51</v>
      </c>
      <c r="M319" s="82">
        <f t="shared" si="93"/>
        <v>1.006986486</v>
      </c>
      <c r="N319" s="82">
        <f t="shared" ca="1" si="94"/>
        <v>1.017358548</v>
      </c>
      <c r="O319" s="81">
        <f t="shared" si="110"/>
        <v>0</v>
      </c>
      <c r="P319" s="78">
        <f t="shared" ca="1" si="95"/>
        <v>1668.1564619999999</v>
      </c>
      <c r="Q319" s="76">
        <f t="shared" si="103"/>
        <v>0</v>
      </c>
      <c r="R319" s="83" t="str">
        <f t="shared" si="104"/>
        <v>A+J=</v>
      </c>
      <c r="S319" s="79">
        <f t="shared" si="105"/>
        <v>43818</v>
      </c>
      <c r="T319" s="84" t="str">
        <f t="shared" si="96"/>
        <v>-</v>
      </c>
      <c r="U319" s="8"/>
      <c r="V319" s="65"/>
      <c r="W319" s="66"/>
      <c r="X319" s="8"/>
      <c r="Y319" s="1"/>
      <c r="Z319" s="8"/>
      <c r="AA319" s="8"/>
      <c r="AB319" s="8"/>
      <c r="AC319" s="8"/>
      <c r="AD319" s="8"/>
      <c r="AE319" s="9"/>
      <c r="AF319" s="8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  <c r="BO319" s="3"/>
      <c r="BP319" s="3"/>
      <c r="BQ319" s="3"/>
      <c r="BR319" s="3"/>
      <c r="BS319" s="3"/>
      <c r="BT319" s="3"/>
      <c r="BU319" s="3"/>
      <c r="BV319" s="3"/>
      <c r="BW319" s="3"/>
      <c r="BX319" s="3"/>
      <c r="BY319" s="3"/>
      <c r="BZ319" s="3"/>
      <c r="CA319" s="3"/>
      <c r="CB319" s="3"/>
      <c r="CC319" s="3"/>
      <c r="CD319" s="3"/>
      <c r="CE319" s="3"/>
      <c r="CF319" s="3"/>
      <c r="CG319" s="3"/>
      <c r="CH319" s="3"/>
      <c r="CI319" s="3"/>
      <c r="CJ319" s="3"/>
      <c r="CK319" s="3"/>
      <c r="CL319" s="3"/>
      <c r="CM319" s="3"/>
      <c r="CN319" s="3"/>
      <c r="CO319" s="3"/>
      <c r="CP319" s="3"/>
      <c r="CQ319" s="3"/>
      <c r="CR319" s="3"/>
      <c r="CS319" s="3"/>
      <c r="CT319" s="3"/>
      <c r="CU319" s="3"/>
      <c r="CV319" s="3"/>
      <c r="CW319" s="3"/>
      <c r="CX319" s="3"/>
      <c r="CY319" s="3"/>
      <c r="CZ319" s="3"/>
      <c r="DA319" s="3"/>
      <c r="DB319" s="3"/>
      <c r="DC319" s="3"/>
      <c r="DD319" s="3"/>
      <c r="DE319" s="3"/>
      <c r="DF319" s="3"/>
      <c r="DG319" s="3"/>
      <c r="DH319" s="3"/>
      <c r="DI319" s="3"/>
      <c r="DJ319" s="3"/>
      <c r="DK319" s="3"/>
      <c r="DL319" s="3"/>
      <c r="DM319" s="3"/>
      <c r="DN319" s="3"/>
      <c r="DO319" s="3"/>
      <c r="DP319" s="3"/>
      <c r="DQ319" s="3"/>
      <c r="DR319" s="3"/>
      <c r="DS319" s="3"/>
      <c r="DT319" s="3"/>
      <c r="DU319" s="3"/>
      <c r="DV319" s="3"/>
      <c r="DW319" s="3"/>
      <c r="DX319" s="3"/>
      <c r="DY319" s="3"/>
      <c r="DZ319" s="3"/>
      <c r="EA319" s="3"/>
      <c r="EB319" s="3"/>
      <c r="EC319" s="3"/>
      <c r="ED319" s="3"/>
      <c r="EE319" s="3"/>
      <c r="EF319" s="3"/>
      <c r="EG319" s="3"/>
      <c r="EH319" s="3"/>
      <c r="EI319" s="3"/>
      <c r="EJ319" s="3"/>
      <c r="EK319" s="3"/>
      <c r="EL319" s="3"/>
      <c r="EM319" s="3"/>
      <c r="EN319" s="3"/>
      <c r="EO319" s="3"/>
      <c r="EP319" s="3"/>
      <c r="EQ319" s="3"/>
      <c r="ER319" s="3"/>
      <c r="ES319" s="3"/>
      <c r="ET319" s="3"/>
      <c r="EU319" s="3"/>
      <c r="EV319" s="3"/>
      <c r="EW319" s="3"/>
      <c r="EX319" s="3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</row>
    <row r="320" spans="1:176" x14ac:dyDescent="0.15">
      <c r="A320" s="74">
        <f t="shared" si="97"/>
        <v>43801</v>
      </c>
      <c r="B320" s="75">
        <f t="shared" ca="1" si="106"/>
        <v>97768.156461999999</v>
      </c>
      <c r="C320" s="78">
        <f t="shared" si="98"/>
        <v>96100</v>
      </c>
      <c r="D320" s="77">
        <f ca="1">IF(A320&lt;$B$1,VLOOKUP(A320,[1]DI!$A$4:$B$15000,2),0)</f>
        <v>4.9000000000000002E-2</v>
      </c>
      <c r="E320" s="78">
        <f t="shared" ca="1" si="107"/>
        <v>1.0001898499999999</v>
      </c>
      <c r="F320" s="78">
        <f ca="1">(TRUNC(PRODUCT($E$12:$E319),16))</f>
        <v>1.0509758188360201</v>
      </c>
      <c r="G320" s="78">
        <f t="shared" ca="1" si="108"/>
        <v>1.0402610233327001</v>
      </c>
      <c r="H320" s="78">
        <f t="shared" ca="1" si="109"/>
        <v>1.0103001</v>
      </c>
      <c r="I320" s="77">
        <f t="shared" si="99"/>
        <v>3.5000000000000003E-2</v>
      </c>
      <c r="J320" s="79">
        <f t="shared" si="100"/>
        <v>43727</v>
      </c>
      <c r="K320" s="80">
        <f t="shared" si="101"/>
        <v>51</v>
      </c>
      <c r="L320" s="81">
        <f t="shared" si="102"/>
        <v>51</v>
      </c>
      <c r="M320" s="82">
        <f t="shared" si="93"/>
        <v>1.006986486</v>
      </c>
      <c r="N320" s="82">
        <f t="shared" ca="1" si="94"/>
        <v>1.017358548</v>
      </c>
      <c r="O320" s="81">
        <f t="shared" si="110"/>
        <v>0</v>
      </c>
      <c r="P320" s="78">
        <f t="shared" ca="1" si="95"/>
        <v>1668.1564619999999</v>
      </c>
      <c r="Q320" s="76">
        <f t="shared" si="103"/>
        <v>0</v>
      </c>
      <c r="R320" s="83" t="str">
        <f t="shared" si="104"/>
        <v>A+J=</v>
      </c>
      <c r="S320" s="79">
        <f t="shared" si="105"/>
        <v>43818</v>
      </c>
      <c r="T320" s="84" t="str">
        <f t="shared" si="96"/>
        <v>-</v>
      </c>
      <c r="U320" s="8"/>
      <c r="V320" s="65"/>
      <c r="W320" s="64"/>
      <c r="X320" s="8"/>
      <c r="Y320" s="1"/>
      <c r="Z320" s="8"/>
      <c r="AA320" s="8"/>
      <c r="AB320" s="8"/>
      <c r="AC320" s="8"/>
      <c r="AD320" s="8"/>
      <c r="AE320" s="9"/>
      <c r="AF320" s="8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  <c r="BO320" s="3"/>
      <c r="BP320" s="3"/>
      <c r="BQ320" s="3"/>
      <c r="BR320" s="3"/>
      <c r="BS320" s="3"/>
      <c r="BT320" s="3"/>
      <c r="BU320" s="3"/>
      <c r="BV320" s="3"/>
      <c r="BW320" s="3"/>
      <c r="BX320" s="3"/>
      <c r="BY320" s="3"/>
      <c r="BZ320" s="3"/>
      <c r="CA320" s="3"/>
      <c r="CB320" s="3"/>
      <c r="CC320" s="3"/>
      <c r="CD320" s="3"/>
      <c r="CE320" s="3"/>
      <c r="CF320" s="3"/>
      <c r="CG320" s="3"/>
      <c r="CH320" s="3"/>
      <c r="CI320" s="3"/>
      <c r="CJ320" s="3"/>
      <c r="CK320" s="3"/>
      <c r="CL320" s="3"/>
      <c r="CM320" s="3"/>
      <c r="CN320" s="3"/>
      <c r="CO320" s="3"/>
      <c r="CP320" s="3"/>
      <c r="CQ320" s="3"/>
      <c r="CR320" s="3"/>
      <c r="CS320" s="3"/>
      <c r="CT320" s="3"/>
      <c r="CU320" s="3"/>
      <c r="CV320" s="3"/>
      <c r="CW320" s="3"/>
      <c r="CX320" s="3"/>
      <c r="CY320" s="3"/>
      <c r="CZ320" s="3"/>
      <c r="DA320" s="3"/>
      <c r="DB320" s="3"/>
      <c r="DC320" s="3"/>
      <c r="DD320" s="3"/>
      <c r="DE320" s="3"/>
      <c r="DF320" s="3"/>
      <c r="DG320" s="3"/>
      <c r="DH320" s="3"/>
      <c r="DI320" s="3"/>
      <c r="DJ320" s="3"/>
      <c r="DK320" s="3"/>
      <c r="DL320" s="3"/>
      <c r="DM320" s="3"/>
      <c r="DN320" s="3"/>
      <c r="DO320" s="3"/>
      <c r="DP320" s="3"/>
      <c r="DQ320" s="3"/>
      <c r="DR320" s="3"/>
      <c r="DS320" s="3"/>
      <c r="DT320" s="3"/>
      <c r="DU320" s="3"/>
      <c r="DV320" s="3"/>
      <c r="DW320" s="3"/>
      <c r="DX320" s="3"/>
      <c r="DY320" s="3"/>
      <c r="DZ320" s="3"/>
      <c r="EA320" s="3"/>
      <c r="EB320" s="3"/>
      <c r="EC320" s="3"/>
      <c r="ED320" s="3"/>
      <c r="EE320" s="3"/>
      <c r="EF320" s="3"/>
      <c r="EG320" s="3"/>
      <c r="EH320" s="3"/>
      <c r="EI320" s="3"/>
      <c r="EJ320" s="3"/>
      <c r="EK320" s="3"/>
      <c r="EL320" s="3"/>
      <c r="EM320" s="3"/>
      <c r="EN320" s="3"/>
      <c r="EO320" s="3"/>
      <c r="EP320" s="3"/>
      <c r="EQ320" s="3"/>
      <c r="ER320" s="3"/>
      <c r="ES320" s="3"/>
      <c r="ET320" s="3"/>
      <c r="EU320" s="3"/>
      <c r="EV320" s="3"/>
      <c r="EW320" s="3"/>
      <c r="EX320" s="3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</row>
    <row r="321" spans="1:173" x14ac:dyDescent="0.15">
      <c r="A321" s="74">
        <f t="shared" si="97"/>
        <v>43802</v>
      </c>
      <c r="B321" s="75">
        <f t="shared" ca="1" si="106"/>
        <v>97800.068293000004</v>
      </c>
      <c r="C321" s="78">
        <f t="shared" si="98"/>
        <v>96100</v>
      </c>
      <c r="D321" s="77">
        <f ca="1">IF(A321&lt;$B$1,VLOOKUP(A321,[1]DI!$A$4:$B$15000,2),0)</f>
        <v>4.9000000000000002E-2</v>
      </c>
      <c r="E321" s="78">
        <f t="shared" ca="1" si="107"/>
        <v>1.0001898499999999</v>
      </c>
      <c r="F321" s="78">
        <f ca="1">(TRUNC(PRODUCT($E$12:$E320),16))</f>
        <v>1.05117534659523</v>
      </c>
      <c r="G321" s="78">
        <f t="shared" ca="1" si="108"/>
        <v>1.0402610233327001</v>
      </c>
      <c r="H321" s="78">
        <f t="shared" ca="1" si="109"/>
        <v>1.01049191</v>
      </c>
      <c r="I321" s="77">
        <f t="shared" si="99"/>
        <v>3.5000000000000003E-2</v>
      </c>
      <c r="J321" s="79">
        <f t="shared" si="100"/>
        <v>43727</v>
      </c>
      <c r="K321" s="80">
        <f t="shared" si="101"/>
        <v>52</v>
      </c>
      <c r="L321" s="81">
        <f t="shared" si="102"/>
        <v>52</v>
      </c>
      <c r="M321" s="82">
        <f t="shared" si="93"/>
        <v>1.007123963</v>
      </c>
      <c r="N321" s="82">
        <f t="shared" ca="1" si="94"/>
        <v>1.017690617</v>
      </c>
      <c r="O321" s="81">
        <f t="shared" si="110"/>
        <v>0</v>
      </c>
      <c r="P321" s="78">
        <f t="shared" ca="1" si="95"/>
        <v>1700.068293</v>
      </c>
      <c r="Q321" s="76">
        <f t="shared" si="103"/>
        <v>0</v>
      </c>
      <c r="R321" s="83" t="str">
        <f t="shared" si="104"/>
        <v>A+J=</v>
      </c>
      <c r="S321" s="79">
        <f t="shared" si="105"/>
        <v>43818</v>
      </c>
      <c r="T321" s="84" t="str">
        <f t="shared" si="96"/>
        <v>-</v>
      </c>
      <c r="U321" s="8"/>
      <c r="V321" s="65"/>
      <c r="W321" s="66"/>
      <c r="X321" s="8"/>
      <c r="Y321" s="1"/>
      <c r="Z321" s="8"/>
      <c r="AA321" s="8"/>
      <c r="AB321" s="8"/>
      <c r="AC321" s="8"/>
      <c r="AD321" s="8"/>
      <c r="AE321" s="9"/>
      <c r="AF321" s="8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</row>
    <row r="322" spans="1:173" x14ac:dyDescent="0.15">
      <c r="A322" s="74">
        <f t="shared" si="97"/>
        <v>43803</v>
      </c>
      <c r="B322" s="75">
        <f t="shared" ca="1" si="106"/>
        <v>97831.989925999995</v>
      </c>
      <c r="C322" s="78">
        <f t="shared" si="98"/>
        <v>96100</v>
      </c>
      <c r="D322" s="77">
        <f ca="1">IF(A322&lt;$B$1,VLOOKUP(A322,[1]DI!$A$4:$B$15000,2),0)</f>
        <v>4.9000000000000002E-2</v>
      </c>
      <c r="E322" s="78">
        <f t="shared" ca="1" si="107"/>
        <v>1.0001898499999999</v>
      </c>
      <c r="F322" s="78">
        <f ca="1">(TRUNC(PRODUCT($E$12:$E321),16))</f>
        <v>1.05137491223478</v>
      </c>
      <c r="G322" s="78">
        <f t="shared" ca="1" si="108"/>
        <v>1.0402610233327001</v>
      </c>
      <c r="H322" s="78">
        <f t="shared" ca="1" si="109"/>
        <v>1.0106837500000001</v>
      </c>
      <c r="I322" s="77">
        <f t="shared" si="99"/>
        <v>3.5000000000000003E-2</v>
      </c>
      <c r="J322" s="79">
        <f t="shared" si="100"/>
        <v>43727</v>
      </c>
      <c r="K322" s="80">
        <f t="shared" si="101"/>
        <v>53</v>
      </c>
      <c r="L322" s="81">
        <f t="shared" si="102"/>
        <v>53</v>
      </c>
      <c r="M322" s="82">
        <f t="shared" si="93"/>
        <v>1.0072614580000001</v>
      </c>
      <c r="N322" s="82">
        <f t="shared" ca="1" si="94"/>
        <v>1.0180227879999999</v>
      </c>
      <c r="O322" s="81">
        <f t="shared" si="110"/>
        <v>0</v>
      </c>
      <c r="P322" s="78">
        <f t="shared" ca="1" si="95"/>
        <v>1731.989926</v>
      </c>
      <c r="Q322" s="76">
        <f t="shared" si="103"/>
        <v>0</v>
      </c>
      <c r="R322" s="83" t="str">
        <f t="shared" si="104"/>
        <v>A+J=</v>
      </c>
      <c r="S322" s="79">
        <f t="shared" si="105"/>
        <v>43818</v>
      </c>
      <c r="T322" s="84" t="str">
        <f t="shared" si="96"/>
        <v>-</v>
      </c>
      <c r="U322" s="8"/>
      <c r="V322" s="65"/>
      <c r="W322" s="66"/>
      <c r="X322" s="8"/>
      <c r="Y322" s="1"/>
      <c r="Z322" s="8"/>
      <c r="AA322" s="8"/>
      <c r="AB322" s="8"/>
      <c r="AC322" s="8"/>
      <c r="AD322" s="8"/>
      <c r="AE322" s="9"/>
      <c r="AF322" s="8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  <c r="BO322" s="3"/>
      <c r="BP322" s="3"/>
      <c r="BQ322" s="3"/>
      <c r="BR322" s="3"/>
      <c r="BS322" s="3"/>
      <c r="BT322" s="3"/>
      <c r="BU322" s="3"/>
      <c r="BV322" s="3"/>
      <c r="BW322" s="3"/>
      <c r="BX322" s="3"/>
      <c r="BY322" s="3"/>
      <c r="BZ322" s="3"/>
      <c r="CA322" s="3"/>
      <c r="CB322" s="3"/>
      <c r="CC322" s="3"/>
      <c r="CD322" s="3"/>
      <c r="CE322" s="3"/>
      <c r="CF322" s="3"/>
      <c r="CG322" s="3"/>
      <c r="CH322" s="3"/>
      <c r="CI322" s="3"/>
      <c r="CJ322" s="3"/>
      <c r="CK322" s="3"/>
      <c r="CL322" s="3"/>
      <c r="CM322" s="3"/>
      <c r="CN322" s="3"/>
      <c r="CO322" s="3"/>
      <c r="CP322" s="3"/>
      <c r="CQ322" s="3"/>
      <c r="CR322" s="3"/>
      <c r="CS322" s="3"/>
      <c r="CT322" s="3"/>
      <c r="CU322" s="3"/>
      <c r="CV322" s="3"/>
      <c r="CW322" s="3"/>
      <c r="CX322" s="3"/>
      <c r="CY322" s="3"/>
      <c r="CZ322" s="3"/>
      <c r="DA322" s="3"/>
      <c r="DB322" s="3"/>
      <c r="DC322" s="3"/>
      <c r="DD322" s="3"/>
      <c r="DE322" s="3"/>
      <c r="DF322" s="3"/>
      <c r="DG322" s="3"/>
      <c r="DH322" s="3"/>
      <c r="DI322" s="3"/>
      <c r="DJ322" s="3"/>
      <c r="DK322" s="3"/>
      <c r="DL322" s="3"/>
      <c r="DM322" s="3"/>
      <c r="DN322" s="3"/>
      <c r="DO322" s="3"/>
      <c r="DP322" s="3"/>
      <c r="DQ322" s="3"/>
      <c r="DR322" s="3"/>
      <c r="DS322" s="3"/>
      <c r="DT322" s="3"/>
      <c r="DU322" s="3"/>
      <c r="DV322" s="3"/>
      <c r="DW322" s="3"/>
      <c r="DX322" s="3"/>
      <c r="DY322" s="3"/>
      <c r="DZ322" s="3"/>
      <c r="EA322" s="3"/>
      <c r="EB322" s="3"/>
      <c r="EC322" s="3"/>
      <c r="ED322" s="3"/>
      <c r="EE322" s="3"/>
      <c r="EF322" s="3"/>
      <c r="EG322" s="3"/>
      <c r="EH322" s="3"/>
      <c r="EI322" s="3"/>
      <c r="EJ322" s="3"/>
      <c r="EK322" s="3"/>
      <c r="EL322" s="3"/>
      <c r="EM322" s="3"/>
      <c r="EN322" s="3"/>
      <c r="EO322" s="3"/>
      <c r="EP322" s="3"/>
      <c r="EQ322" s="3"/>
      <c r="ER322" s="3"/>
      <c r="ES322" s="3"/>
      <c r="ET322" s="3"/>
      <c r="EU322" s="3"/>
      <c r="EV322" s="3"/>
      <c r="EW322" s="3"/>
      <c r="EX322" s="3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</row>
    <row r="323" spans="1:173" x14ac:dyDescent="0.15">
      <c r="A323" s="74">
        <f t="shared" si="97"/>
        <v>43804</v>
      </c>
      <c r="B323" s="75">
        <f t="shared" ca="1" si="106"/>
        <v>97863.922225999995</v>
      </c>
      <c r="C323" s="78">
        <f t="shared" si="98"/>
        <v>96100</v>
      </c>
      <c r="D323" s="77">
        <f ca="1">IF(A323&lt;$B$1,VLOOKUP(A323,[1]DI!$A$4:$B$15000,2),0)</f>
        <v>4.9000000000000002E-2</v>
      </c>
      <c r="E323" s="78">
        <f t="shared" ca="1" si="107"/>
        <v>1.0001898499999999</v>
      </c>
      <c r="F323" s="78">
        <f ca="1">(TRUNC(PRODUCT($E$12:$E322),16))</f>
        <v>1.0515745157618701</v>
      </c>
      <c r="G323" s="78">
        <f t="shared" ca="1" si="108"/>
        <v>1.0402610233327001</v>
      </c>
      <c r="H323" s="78">
        <f t="shared" ca="1" si="109"/>
        <v>1.0108756299999999</v>
      </c>
      <c r="I323" s="77">
        <f t="shared" si="99"/>
        <v>3.5000000000000003E-2</v>
      </c>
      <c r="J323" s="79">
        <f t="shared" si="100"/>
        <v>43727</v>
      </c>
      <c r="K323" s="80">
        <f t="shared" si="101"/>
        <v>54</v>
      </c>
      <c r="L323" s="81">
        <f t="shared" si="102"/>
        <v>54</v>
      </c>
      <c r="M323" s="82">
        <f t="shared" si="93"/>
        <v>1.0073989720000001</v>
      </c>
      <c r="N323" s="82">
        <f t="shared" ca="1" si="94"/>
        <v>1.0183550699999999</v>
      </c>
      <c r="O323" s="81">
        <f t="shared" si="110"/>
        <v>0</v>
      </c>
      <c r="P323" s="78">
        <f t="shared" ca="1" si="95"/>
        <v>1763.9222259999999</v>
      </c>
      <c r="Q323" s="76">
        <f t="shared" si="103"/>
        <v>0</v>
      </c>
      <c r="R323" s="83" t="str">
        <f t="shared" si="104"/>
        <v>A+J=</v>
      </c>
      <c r="S323" s="79">
        <f t="shared" si="105"/>
        <v>43818</v>
      </c>
      <c r="T323" s="84" t="str">
        <f t="shared" si="96"/>
        <v>-</v>
      </c>
      <c r="U323" s="8"/>
      <c r="V323" s="65"/>
      <c r="W323" s="66"/>
      <c r="X323" s="8"/>
      <c r="Y323" s="1"/>
      <c r="Z323" s="8"/>
      <c r="AA323" s="8"/>
      <c r="AB323" s="8"/>
      <c r="AC323" s="8"/>
      <c r="AD323" s="8"/>
      <c r="AE323" s="9"/>
      <c r="AF323" s="8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  <c r="BO323" s="3"/>
      <c r="BP323" s="3"/>
      <c r="BQ323" s="3"/>
      <c r="BR323" s="3"/>
      <c r="BS323" s="3"/>
      <c r="BT323" s="3"/>
      <c r="BU323" s="3"/>
      <c r="BV323" s="3"/>
      <c r="BW323" s="3"/>
      <c r="BX323" s="3"/>
      <c r="BY323" s="3"/>
      <c r="BZ323" s="3"/>
      <c r="CA323" s="3"/>
      <c r="CB323" s="3"/>
      <c r="CC323" s="3"/>
      <c r="CD323" s="3"/>
      <c r="CE323" s="3"/>
      <c r="CF323" s="3"/>
      <c r="CG323" s="3"/>
      <c r="CH323" s="3"/>
      <c r="CI323" s="3"/>
      <c r="CJ323" s="3"/>
      <c r="CK323" s="3"/>
      <c r="CL323" s="3"/>
      <c r="CM323" s="3"/>
      <c r="CN323" s="3"/>
      <c r="CO323" s="3"/>
      <c r="CP323" s="3"/>
      <c r="CQ323" s="3"/>
      <c r="CR323" s="3"/>
      <c r="CS323" s="3"/>
      <c r="CT323" s="3"/>
      <c r="CU323" s="3"/>
      <c r="CV323" s="3"/>
      <c r="CW323" s="3"/>
      <c r="CX323" s="3"/>
      <c r="CY323" s="3"/>
      <c r="CZ323" s="3"/>
      <c r="DA323" s="3"/>
      <c r="DB323" s="3"/>
      <c r="DC323" s="3"/>
      <c r="DD323" s="3"/>
      <c r="DE323" s="3"/>
      <c r="DF323" s="3"/>
      <c r="DG323" s="3"/>
      <c r="DH323" s="3"/>
      <c r="DI323" s="3"/>
      <c r="DJ323" s="3"/>
      <c r="DK323" s="3"/>
      <c r="DL323" s="3"/>
      <c r="DM323" s="3"/>
      <c r="DN323" s="3"/>
      <c r="DO323" s="3"/>
      <c r="DP323" s="3"/>
      <c r="DQ323" s="3"/>
      <c r="DR323" s="3"/>
      <c r="DS323" s="3"/>
      <c r="DT323" s="3"/>
      <c r="DU323" s="3"/>
      <c r="DV323" s="3"/>
      <c r="DW323" s="3"/>
      <c r="DX323" s="3"/>
      <c r="DY323" s="3"/>
      <c r="DZ323" s="3"/>
      <c r="EA323" s="3"/>
      <c r="EB323" s="3"/>
      <c r="EC323" s="3"/>
      <c r="ED323" s="3"/>
      <c r="EE323" s="3"/>
      <c r="EF323" s="3"/>
      <c r="EG323" s="3"/>
      <c r="EH323" s="3"/>
      <c r="EI323" s="3"/>
      <c r="EJ323" s="3"/>
      <c r="EK323" s="3"/>
      <c r="EL323" s="3"/>
      <c r="EM323" s="3"/>
      <c r="EN323" s="3"/>
      <c r="EO323" s="3"/>
      <c r="EP323" s="3"/>
      <c r="EQ323" s="3"/>
      <c r="ER323" s="3"/>
      <c r="ES323" s="3"/>
      <c r="ET323" s="3"/>
      <c r="EU323" s="3"/>
      <c r="EV323" s="3"/>
      <c r="EW323" s="3"/>
      <c r="EX323" s="3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</row>
    <row r="324" spans="1:173" x14ac:dyDescent="0.15">
      <c r="A324" s="74">
        <f t="shared" si="97"/>
        <v>43805</v>
      </c>
      <c r="B324" s="75">
        <f t="shared" ca="1" si="106"/>
        <v>97895.864520999996</v>
      </c>
      <c r="C324" s="78">
        <f t="shared" si="98"/>
        <v>96100</v>
      </c>
      <c r="D324" s="77">
        <f ca="1">IF(A324&lt;$B$1,VLOOKUP(A324,[1]DI!$A$4:$B$15000,2),0)</f>
        <v>4.9000000000000002E-2</v>
      </c>
      <c r="E324" s="78">
        <f t="shared" ca="1" si="107"/>
        <v>1.0001898499999999</v>
      </c>
      <c r="F324" s="78">
        <f ca="1">(TRUNC(PRODUCT($E$12:$E323),16))</f>
        <v>1.0517741571836901</v>
      </c>
      <c r="G324" s="78">
        <f t="shared" ca="1" si="108"/>
        <v>1.0402610233327001</v>
      </c>
      <c r="H324" s="78">
        <f t="shared" ca="1" si="109"/>
        <v>1.01106754</v>
      </c>
      <c r="I324" s="77">
        <f t="shared" si="99"/>
        <v>3.5000000000000003E-2</v>
      </c>
      <c r="J324" s="79">
        <f t="shared" si="100"/>
        <v>43727</v>
      </c>
      <c r="K324" s="80">
        <f t="shared" si="101"/>
        <v>55</v>
      </c>
      <c r="L324" s="81">
        <f t="shared" si="102"/>
        <v>55</v>
      </c>
      <c r="M324" s="82">
        <f t="shared" si="93"/>
        <v>1.007536505</v>
      </c>
      <c r="N324" s="82">
        <f t="shared" ca="1" si="94"/>
        <v>1.0186874560000001</v>
      </c>
      <c r="O324" s="81">
        <f t="shared" si="110"/>
        <v>0</v>
      </c>
      <c r="P324" s="78">
        <f t="shared" ca="1" si="95"/>
        <v>1795.864521</v>
      </c>
      <c r="Q324" s="76">
        <f t="shared" si="103"/>
        <v>0</v>
      </c>
      <c r="R324" s="83" t="str">
        <f t="shared" si="104"/>
        <v>A+J=</v>
      </c>
      <c r="S324" s="79">
        <f t="shared" si="105"/>
        <v>43818</v>
      </c>
      <c r="T324" s="84" t="str">
        <f t="shared" si="96"/>
        <v>-</v>
      </c>
      <c r="U324" s="8"/>
      <c r="V324" s="65"/>
      <c r="W324" s="66"/>
      <c r="X324" s="8"/>
      <c r="Y324" s="1"/>
      <c r="Z324" s="8"/>
      <c r="AA324" s="8"/>
      <c r="AB324" s="8"/>
      <c r="AC324" s="8"/>
      <c r="AD324" s="8"/>
      <c r="AE324" s="9"/>
      <c r="AF324" s="8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  <c r="BO324" s="3"/>
      <c r="BP324" s="3"/>
      <c r="BQ324" s="3"/>
      <c r="BR324" s="3"/>
      <c r="BS324" s="3"/>
      <c r="BT324" s="3"/>
      <c r="BU324" s="3"/>
      <c r="BV324" s="3"/>
      <c r="BW324" s="3"/>
      <c r="BX324" s="3"/>
      <c r="BY324" s="3"/>
      <c r="BZ324" s="3"/>
      <c r="CA324" s="3"/>
      <c r="CB324" s="3"/>
      <c r="CC324" s="3"/>
      <c r="CD324" s="3"/>
      <c r="CE324" s="3"/>
      <c r="CF324" s="3"/>
      <c r="CG324" s="3"/>
      <c r="CH324" s="3"/>
      <c r="CI324" s="3"/>
      <c r="CJ324" s="3"/>
      <c r="CK324" s="3"/>
      <c r="CL324" s="3"/>
      <c r="CM324" s="3"/>
      <c r="CN324" s="3"/>
      <c r="CO324" s="3"/>
      <c r="CP324" s="3"/>
      <c r="CQ324" s="3"/>
      <c r="CR324" s="3"/>
      <c r="CS324" s="3"/>
      <c r="CT324" s="3"/>
      <c r="CU324" s="3"/>
      <c r="CV324" s="3"/>
      <c r="CW324" s="3"/>
      <c r="CX324" s="3"/>
      <c r="CY324" s="3"/>
      <c r="CZ324" s="3"/>
      <c r="DA324" s="3"/>
      <c r="DB324" s="3"/>
      <c r="DC324" s="3"/>
      <c r="DD324" s="3"/>
      <c r="DE324" s="3"/>
      <c r="DF324" s="3"/>
      <c r="DG324" s="3"/>
      <c r="DH324" s="3"/>
      <c r="DI324" s="3"/>
      <c r="DJ324" s="3"/>
      <c r="DK324" s="3"/>
      <c r="DL324" s="3"/>
      <c r="DM324" s="3"/>
      <c r="DN324" s="3"/>
      <c r="DO324" s="3"/>
      <c r="DP324" s="3"/>
      <c r="DQ324" s="3"/>
      <c r="DR324" s="3"/>
      <c r="DS324" s="3"/>
      <c r="DT324" s="3"/>
      <c r="DU324" s="3"/>
      <c r="DV324" s="3"/>
      <c r="DW324" s="3"/>
      <c r="DX324" s="3"/>
      <c r="DY324" s="3"/>
      <c r="DZ324" s="3"/>
      <c r="EA324" s="3"/>
      <c r="EB324" s="3"/>
      <c r="EC324" s="3"/>
      <c r="ED324" s="3"/>
      <c r="EE324" s="3"/>
      <c r="EF324" s="3"/>
      <c r="EG324" s="3"/>
      <c r="EH324" s="3"/>
      <c r="EI324" s="3"/>
      <c r="EJ324" s="3"/>
      <c r="EK324" s="3"/>
      <c r="EL324" s="3"/>
      <c r="EM324" s="3"/>
      <c r="EN324" s="3"/>
      <c r="EO324" s="3"/>
      <c r="EP324" s="3"/>
      <c r="EQ324" s="3"/>
      <c r="ER324" s="3"/>
      <c r="ES324" s="3"/>
      <c r="ET324" s="3"/>
      <c r="EU324" s="3"/>
      <c r="EV324" s="3"/>
      <c r="EW324" s="3"/>
      <c r="EX324" s="3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</row>
    <row r="325" spans="1:173" x14ac:dyDescent="0.15">
      <c r="A325" s="74">
        <f t="shared" si="97"/>
        <v>43806</v>
      </c>
      <c r="B325" s="75">
        <f t="shared" ca="1" si="106"/>
        <v>97927.817483000006</v>
      </c>
      <c r="C325" s="78">
        <f t="shared" si="98"/>
        <v>96100</v>
      </c>
      <c r="D325" s="77">
        <f ca="1">IF(A325&lt;$B$1,VLOOKUP(A325,[1]DI!$A$4:$B$15000,2),0)</f>
        <v>0</v>
      </c>
      <c r="E325" s="78">
        <f t="shared" ca="1" si="107"/>
        <v>1</v>
      </c>
      <c r="F325" s="78">
        <f ca="1">(TRUNC(PRODUCT($E$12:$E324),16))</f>
        <v>1.05197383650743</v>
      </c>
      <c r="G325" s="78">
        <f t="shared" ca="1" si="108"/>
        <v>1.0402610233327001</v>
      </c>
      <c r="H325" s="78">
        <f t="shared" ca="1" si="109"/>
        <v>1.01125949</v>
      </c>
      <c r="I325" s="77">
        <f t="shared" si="99"/>
        <v>3.5000000000000003E-2</v>
      </c>
      <c r="J325" s="79">
        <f t="shared" si="100"/>
        <v>43727</v>
      </c>
      <c r="K325" s="80">
        <f t="shared" si="101"/>
        <v>55</v>
      </c>
      <c r="L325" s="81">
        <f t="shared" si="102"/>
        <v>56</v>
      </c>
      <c r="M325" s="82">
        <f t="shared" si="93"/>
        <v>1.007674057</v>
      </c>
      <c r="N325" s="82">
        <f t="shared" ca="1" si="94"/>
        <v>1.0190199529999999</v>
      </c>
      <c r="O325" s="81">
        <f t="shared" si="110"/>
        <v>0</v>
      </c>
      <c r="P325" s="78">
        <f t="shared" ca="1" si="95"/>
        <v>1827.817483</v>
      </c>
      <c r="Q325" s="76">
        <f t="shared" si="103"/>
        <v>0</v>
      </c>
      <c r="R325" s="83" t="str">
        <f t="shared" si="104"/>
        <v>A+J=</v>
      </c>
      <c r="S325" s="79">
        <f t="shared" si="105"/>
        <v>43818</v>
      </c>
      <c r="T325" s="84" t="str">
        <f t="shared" si="96"/>
        <v>-</v>
      </c>
      <c r="U325" s="8"/>
      <c r="V325" s="65"/>
      <c r="W325" s="66"/>
      <c r="X325" s="8"/>
      <c r="Y325" s="1"/>
      <c r="Z325" s="8"/>
      <c r="AA325" s="8"/>
      <c r="AB325" s="8"/>
      <c r="AC325" s="8"/>
      <c r="AD325" s="8"/>
      <c r="AE325" s="9"/>
      <c r="AF325" s="8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  <c r="BO325" s="3"/>
      <c r="BP325" s="3"/>
      <c r="BQ325" s="3"/>
      <c r="BR325" s="3"/>
      <c r="BS325" s="3"/>
      <c r="BT325" s="3"/>
      <c r="BU325" s="3"/>
      <c r="BV325" s="3"/>
      <c r="BW325" s="3"/>
      <c r="BX325" s="3"/>
      <c r="BY325" s="3"/>
      <c r="BZ325" s="3"/>
      <c r="CA325" s="3"/>
      <c r="CB325" s="3"/>
      <c r="CC325" s="3"/>
      <c r="CD325" s="3"/>
      <c r="CE325" s="3"/>
      <c r="CF325" s="3"/>
      <c r="CG325" s="3"/>
      <c r="CH325" s="3"/>
      <c r="CI325" s="3"/>
      <c r="CJ325" s="3"/>
      <c r="CK325" s="3"/>
      <c r="CL325" s="3"/>
      <c r="CM325" s="3"/>
      <c r="CN325" s="3"/>
      <c r="CO325" s="3"/>
      <c r="CP325" s="3"/>
      <c r="CQ325" s="3"/>
      <c r="CR325" s="3"/>
      <c r="CS325" s="3"/>
      <c r="CT325" s="3"/>
      <c r="CU325" s="3"/>
      <c r="CV325" s="3"/>
      <c r="CW325" s="3"/>
      <c r="CX325" s="3"/>
      <c r="CY325" s="3"/>
      <c r="CZ325" s="3"/>
      <c r="DA325" s="3"/>
      <c r="DB325" s="3"/>
      <c r="DC325" s="3"/>
      <c r="DD325" s="3"/>
      <c r="DE325" s="3"/>
      <c r="DF325" s="3"/>
      <c r="DG325" s="3"/>
      <c r="DH325" s="3"/>
      <c r="DI325" s="3"/>
      <c r="DJ325" s="3"/>
      <c r="DK325" s="3"/>
      <c r="DL325" s="3"/>
      <c r="DM325" s="3"/>
      <c r="DN325" s="3"/>
      <c r="DO325" s="3"/>
      <c r="DP325" s="3"/>
      <c r="DQ325" s="3"/>
      <c r="DR325" s="3"/>
      <c r="DS325" s="3"/>
      <c r="DT325" s="3"/>
      <c r="DU325" s="3"/>
      <c r="DV325" s="3"/>
      <c r="DW325" s="3"/>
      <c r="DX325" s="3"/>
      <c r="DY325" s="3"/>
      <c r="DZ325" s="3"/>
      <c r="EA325" s="3"/>
      <c r="EB325" s="3"/>
      <c r="EC325" s="3"/>
      <c r="ED325" s="3"/>
      <c r="EE325" s="3"/>
      <c r="EF325" s="3"/>
      <c r="EG325" s="3"/>
      <c r="EH325" s="3"/>
      <c r="EI325" s="3"/>
      <c r="EJ325" s="3"/>
      <c r="EK325" s="3"/>
      <c r="EL325" s="3"/>
      <c r="EM325" s="3"/>
      <c r="EN325" s="3"/>
      <c r="EO325" s="3"/>
      <c r="EP325" s="3"/>
      <c r="EQ325" s="3"/>
      <c r="ER325" s="3"/>
      <c r="ES325" s="3"/>
      <c r="ET325" s="3"/>
      <c r="EU325" s="3"/>
      <c r="EV325" s="3"/>
      <c r="EW325" s="3"/>
      <c r="EX325" s="3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</row>
    <row r="326" spans="1:173" x14ac:dyDescent="0.15">
      <c r="A326" s="74">
        <f t="shared" si="97"/>
        <v>43807</v>
      </c>
      <c r="B326" s="75">
        <f t="shared" ca="1" si="106"/>
        <v>97927.817483000006</v>
      </c>
      <c r="C326" s="78">
        <f t="shared" si="98"/>
        <v>96100</v>
      </c>
      <c r="D326" s="77">
        <f ca="1">IF(A326&lt;$B$1,VLOOKUP(A326,[1]DI!$A$4:$B$15000,2),0)</f>
        <v>0</v>
      </c>
      <c r="E326" s="78">
        <f t="shared" ca="1" si="107"/>
        <v>1</v>
      </c>
      <c r="F326" s="78">
        <f ca="1">(TRUNC(PRODUCT($E$12:$E325),16))</f>
        <v>1.05197383650743</v>
      </c>
      <c r="G326" s="78">
        <f t="shared" ca="1" si="108"/>
        <v>1.0402610233327001</v>
      </c>
      <c r="H326" s="78">
        <f t="shared" ca="1" si="109"/>
        <v>1.01125949</v>
      </c>
      <c r="I326" s="77">
        <f t="shared" si="99"/>
        <v>3.5000000000000003E-2</v>
      </c>
      <c r="J326" s="79">
        <f t="shared" si="100"/>
        <v>43727</v>
      </c>
      <c r="K326" s="80">
        <f t="shared" si="101"/>
        <v>55</v>
      </c>
      <c r="L326" s="81">
        <f t="shared" si="102"/>
        <v>56</v>
      </c>
      <c r="M326" s="82">
        <f t="shared" si="93"/>
        <v>1.007674057</v>
      </c>
      <c r="N326" s="82">
        <f t="shared" ca="1" si="94"/>
        <v>1.0190199529999999</v>
      </c>
      <c r="O326" s="81">
        <f t="shared" si="110"/>
        <v>0</v>
      </c>
      <c r="P326" s="78">
        <f t="shared" ca="1" si="95"/>
        <v>1827.817483</v>
      </c>
      <c r="Q326" s="76">
        <f t="shared" si="103"/>
        <v>0</v>
      </c>
      <c r="R326" s="83" t="str">
        <f t="shared" si="104"/>
        <v>A+J=</v>
      </c>
      <c r="S326" s="79">
        <f t="shared" si="105"/>
        <v>43818</v>
      </c>
      <c r="T326" s="84" t="str">
        <f t="shared" si="96"/>
        <v>-</v>
      </c>
      <c r="U326" s="8"/>
      <c r="V326" s="65"/>
      <c r="W326" s="66"/>
      <c r="X326" s="8"/>
      <c r="Y326" s="1"/>
      <c r="Z326" s="8"/>
      <c r="AA326" s="8"/>
      <c r="AB326" s="8"/>
      <c r="AC326" s="8"/>
      <c r="AD326" s="8"/>
      <c r="AE326" s="9"/>
      <c r="AF326" s="8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  <c r="BO326" s="3"/>
      <c r="BP326" s="3"/>
      <c r="BQ326" s="3"/>
      <c r="BR326" s="3"/>
      <c r="BS326" s="3"/>
      <c r="BT326" s="3"/>
      <c r="BU326" s="3"/>
      <c r="BV326" s="3"/>
      <c r="BW326" s="3"/>
      <c r="BX326" s="3"/>
      <c r="BY326" s="3"/>
      <c r="BZ326" s="3"/>
      <c r="CA326" s="3"/>
      <c r="CB326" s="3"/>
      <c r="CC326" s="3"/>
      <c r="CD326" s="3"/>
      <c r="CE326" s="3"/>
      <c r="CF326" s="3"/>
      <c r="CG326" s="3"/>
      <c r="CH326" s="3"/>
      <c r="CI326" s="3"/>
      <c r="CJ326" s="3"/>
      <c r="CK326" s="3"/>
      <c r="CL326" s="3"/>
      <c r="CM326" s="3"/>
      <c r="CN326" s="3"/>
      <c r="CO326" s="3"/>
      <c r="CP326" s="3"/>
      <c r="CQ326" s="3"/>
      <c r="CR326" s="3"/>
      <c r="CS326" s="3"/>
      <c r="CT326" s="3"/>
      <c r="CU326" s="3"/>
      <c r="CV326" s="3"/>
      <c r="CW326" s="3"/>
      <c r="CX326" s="3"/>
      <c r="CY326" s="3"/>
      <c r="CZ326" s="3"/>
      <c r="DA326" s="3"/>
      <c r="DB326" s="3"/>
      <c r="DC326" s="3"/>
      <c r="DD326" s="3"/>
      <c r="DE326" s="3"/>
      <c r="DF326" s="3"/>
      <c r="DG326" s="3"/>
      <c r="DH326" s="3"/>
      <c r="DI326" s="3"/>
      <c r="DJ326" s="3"/>
      <c r="DK326" s="3"/>
      <c r="DL326" s="3"/>
      <c r="DM326" s="3"/>
      <c r="DN326" s="3"/>
      <c r="DO326" s="3"/>
      <c r="DP326" s="3"/>
      <c r="DQ326" s="3"/>
      <c r="DR326" s="3"/>
      <c r="DS326" s="3"/>
      <c r="DT326" s="3"/>
      <c r="DU326" s="3"/>
      <c r="DV326" s="3"/>
      <c r="DW326" s="3"/>
      <c r="DX326" s="3"/>
      <c r="DY326" s="3"/>
      <c r="DZ326" s="3"/>
      <c r="EA326" s="3"/>
      <c r="EB326" s="3"/>
      <c r="EC326" s="3"/>
      <c r="ED326" s="3"/>
      <c r="EE326" s="3"/>
      <c r="EF326" s="3"/>
      <c r="EG326" s="3"/>
      <c r="EH326" s="3"/>
      <c r="EI326" s="3"/>
      <c r="EJ326" s="3"/>
      <c r="EK326" s="3"/>
      <c r="EL326" s="3"/>
      <c r="EM326" s="3"/>
      <c r="EN326" s="3"/>
      <c r="EO326" s="3"/>
      <c r="EP326" s="3"/>
      <c r="EQ326" s="3"/>
      <c r="ER326" s="3"/>
      <c r="ES326" s="3"/>
      <c r="ET326" s="3"/>
      <c r="EU326" s="3"/>
      <c r="EV326" s="3"/>
      <c r="EW326" s="3"/>
      <c r="EX326" s="3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</row>
    <row r="327" spans="1:173" x14ac:dyDescent="0.15">
      <c r="A327" s="74">
        <f t="shared" si="97"/>
        <v>43808</v>
      </c>
      <c r="B327" s="75">
        <f t="shared" ca="1" si="106"/>
        <v>97927.817483000006</v>
      </c>
      <c r="C327" s="78">
        <f t="shared" si="98"/>
        <v>96100</v>
      </c>
      <c r="D327" s="77">
        <f ca="1">IF(A327&lt;$B$1,VLOOKUP(A327,[1]DI!$A$4:$B$15000,2),0)</f>
        <v>4.9000000000000002E-2</v>
      </c>
      <c r="E327" s="78">
        <f t="shared" ca="1" si="107"/>
        <v>1.0001898499999999</v>
      </c>
      <c r="F327" s="78">
        <f ca="1">(TRUNC(PRODUCT($E$12:$E326),16))</f>
        <v>1.05197383650743</v>
      </c>
      <c r="G327" s="78">
        <f t="shared" ca="1" si="108"/>
        <v>1.0402610233327001</v>
      </c>
      <c r="H327" s="78">
        <f t="shared" ca="1" si="109"/>
        <v>1.01125949</v>
      </c>
      <c r="I327" s="77">
        <f t="shared" si="99"/>
        <v>3.5000000000000003E-2</v>
      </c>
      <c r="J327" s="79">
        <f t="shared" si="100"/>
        <v>43727</v>
      </c>
      <c r="K327" s="80">
        <f t="shared" si="101"/>
        <v>56</v>
      </c>
      <c r="L327" s="81">
        <f t="shared" si="102"/>
        <v>56</v>
      </c>
      <c r="M327" s="82">
        <f t="shared" si="93"/>
        <v>1.007674057</v>
      </c>
      <c r="N327" s="82">
        <f t="shared" ca="1" si="94"/>
        <v>1.0190199529999999</v>
      </c>
      <c r="O327" s="81">
        <f t="shared" si="110"/>
        <v>0</v>
      </c>
      <c r="P327" s="78">
        <f t="shared" ca="1" si="95"/>
        <v>1827.817483</v>
      </c>
      <c r="Q327" s="76">
        <f t="shared" si="103"/>
        <v>0</v>
      </c>
      <c r="R327" s="83" t="str">
        <f t="shared" si="104"/>
        <v>A+J=</v>
      </c>
      <c r="S327" s="79">
        <f t="shared" si="105"/>
        <v>43818</v>
      </c>
      <c r="T327" s="84" t="str">
        <f t="shared" si="96"/>
        <v>-</v>
      </c>
      <c r="U327" s="8"/>
      <c r="V327" s="65"/>
      <c r="W327" s="66"/>
      <c r="X327" s="8"/>
      <c r="Y327" s="1"/>
      <c r="Z327" s="8"/>
      <c r="AA327" s="8"/>
      <c r="AB327" s="8"/>
      <c r="AC327" s="8"/>
      <c r="AD327" s="8"/>
      <c r="AE327" s="9"/>
      <c r="AF327" s="8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  <c r="BO327" s="3"/>
      <c r="BP327" s="3"/>
      <c r="BQ327" s="3"/>
      <c r="BR327" s="3"/>
      <c r="BS327" s="3"/>
      <c r="BT327" s="3"/>
      <c r="BU327" s="3"/>
      <c r="BV327" s="3"/>
      <c r="BW327" s="3"/>
      <c r="BX327" s="3"/>
      <c r="BY327" s="3"/>
      <c r="BZ327" s="3"/>
      <c r="CA327" s="3"/>
      <c r="CB327" s="3"/>
      <c r="CC327" s="3"/>
      <c r="CD327" s="3"/>
      <c r="CE327" s="3"/>
      <c r="CF327" s="3"/>
      <c r="CG327" s="3"/>
      <c r="CH327" s="3"/>
      <c r="CI327" s="3"/>
      <c r="CJ327" s="3"/>
      <c r="CK327" s="3"/>
      <c r="CL327" s="3"/>
      <c r="CM327" s="3"/>
      <c r="CN327" s="3"/>
      <c r="CO327" s="3"/>
      <c r="CP327" s="3"/>
      <c r="CQ327" s="3"/>
      <c r="CR327" s="3"/>
      <c r="CS327" s="3"/>
      <c r="CT327" s="3"/>
      <c r="CU327" s="3"/>
      <c r="CV327" s="3"/>
      <c r="CW327" s="3"/>
      <c r="CX327" s="3"/>
      <c r="CY327" s="3"/>
      <c r="CZ327" s="3"/>
      <c r="DA327" s="3"/>
      <c r="DB327" s="3"/>
      <c r="DC327" s="3"/>
      <c r="DD327" s="3"/>
      <c r="DE327" s="3"/>
      <c r="DF327" s="3"/>
      <c r="DG327" s="3"/>
      <c r="DH327" s="3"/>
      <c r="DI327" s="3"/>
      <c r="DJ327" s="3"/>
      <c r="DK327" s="3"/>
      <c r="DL327" s="3"/>
      <c r="DM327" s="3"/>
      <c r="DN327" s="3"/>
      <c r="DO327" s="3"/>
      <c r="DP327" s="3"/>
      <c r="DQ327" s="3"/>
      <c r="DR327" s="3"/>
      <c r="DS327" s="3"/>
      <c r="DT327" s="3"/>
      <c r="DU327" s="3"/>
      <c r="DV327" s="3"/>
      <c r="DW327" s="3"/>
      <c r="DX327" s="3"/>
      <c r="DY327" s="3"/>
      <c r="DZ327" s="3"/>
      <c r="EA327" s="3"/>
      <c r="EB327" s="3"/>
      <c r="EC327" s="3"/>
      <c r="ED327" s="3"/>
      <c r="EE327" s="3"/>
      <c r="EF327" s="3"/>
      <c r="EG327" s="3"/>
      <c r="EH327" s="3"/>
      <c r="EI327" s="3"/>
      <c r="EJ327" s="3"/>
      <c r="EK327" s="3"/>
      <c r="EL327" s="3"/>
      <c r="EM327" s="3"/>
      <c r="EN327" s="3"/>
      <c r="EO327" s="3"/>
      <c r="EP327" s="3"/>
      <c r="EQ327" s="3"/>
      <c r="ER327" s="3"/>
      <c r="ES327" s="3"/>
      <c r="ET327" s="3"/>
      <c r="EU327" s="3"/>
      <c r="EV327" s="3"/>
      <c r="EW327" s="3"/>
      <c r="EX327" s="3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</row>
    <row r="328" spans="1:173" x14ac:dyDescent="0.15">
      <c r="A328" s="74">
        <f t="shared" si="97"/>
        <v>43809</v>
      </c>
      <c r="B328" s="75">
        <f t="shared" ca="1" si="106"/>
        <v>97959.781304000004</v>
      </c>
      <c r="C328" s="78">
        <f t="shared" si="98"/>
        <v>96100</v>
      </c>
      <c r="D328" s="77">
        <f ca="1">IF(A328&lt;$B$1,VLOOKUP(A328,[1]DI!$A$4:$B$15000,2),0)</f>
        <v>4.9000000000000002E-2</v>
      </c>
      <c r="E328" s="78">
        <f t="shared" ca="1" si="107"/>
        <v>1.0001898499999999</v>
      </c>
      <c r="F328" s="78">
        <f ca="1">(TRUNC(PRODUCT($E$12:$E327),16))</f>
        <v>1.0521735537402901</v>
      </c>
      <c r="G328" s="78">
        <f t="shared" ca="1" si="108"/>
        <v>1.0402610233327001</v>
      </c>
      <c r="H328" s="78">
        <f t="shared" ca="1" si="109"/>
        <v>1.0114514800000001</v>
      </c>
      <c r="I328" s="77">
        <f t="shared" si="99"/>
        <v>3.5000000000000003E-2</v>
      </c>
      <c r="J328" s="79">
        <f t="shared" si="100"/>
        <v>43727</v>
      </c>
      <c r="K328" s="80">
        <f t="shared" si="101"/>
        <v>57</v>
      </c>
      <c r="L328" s="81">
        <f t="shared" si="102"/>
        <v>57</v>
      </c>
      <c r="M328" s="82">
        <f t="shared" si="93"/>
        <v>1.007811628</v>
      </c>
      <c r="N328" s="82">
        <f t="shared" ca="1" si="94"/>
        <v>1.019352563</v>
      </c>
      <c r="O328" s="81">
        <f t="shared" si="110"/>
        <v>0</v>
      </c>
      <c r="P328" s="78">
        <f t="shared" ca="1" si="95"/>
        <v>1859.7813040000001</v>
      </c>
      <c r="Q328" s="76">
        <f t="shared" si="103"/>
        <v>0</v>
      </c>
      <c r="R328" s="83" t="str">
        <f t="shared" si="104"/>
        <v>A+J=</v>
      </c>
      <c r="S328" s="79">
        <f t="shared" si="105"/>
        <v>43818</v>
      </c>
      <c r="T328" s="84" t="str">
        <f t="shared" si="96"/>
        <v>-</v>
      </c>
      <c r="U328" s="8"/>
      <c r="V328" s="65"/>
      <c r="W328" s="66"/>
      <c r="X328" s="8"/>
      <c r="Y328" s="1"/>
      <c r="Z328" s="8"/>
      <c r="AA328" s="8"/>
      <c r="AB328" s="8"/>
      <c r="AC328" s="8"/>
      <c r="AD328" s="8"/>
      <c r="AE328" s="9"/>
      <c r="AF328" s="8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  <c r="BO328" s="3"/>
      <c r="BP328" s="3"/>
      <c r="BQ328" s="3"/>
      <c r="BR328" s="3"/>
      <c r="BS328" s="3"/>
      <c r="BT328" s="3"/>
      <c r="BU328" s="3"/>
      <c r="BV328" s="3"/>
      <c r="BW328" s="3"/>
      <c r="BX328" s="3"/>
      <c r="BY328" s="3"/>
      <c r="BZ328" s="3"/>
      <c r="CA328" s="3"/>
      <c r="CB328" s="3"/>
      <c r="CC328" s="3"/>
      <c r="CD328" s="3"/>
      <c r="CE328" s="3"/>
      <c r="CF328" s="3"/>
      <c r="CG328" s="3"/>
      <c r="CH328" s="3"/>
      <c r="CI328" s="3"/>
      <c r="CJ328" s="3"/>
      <c r="CK328" s="3"/>
      <c r="CL328" s="3"/>
      <c r="CM328" s="3"/>
      <c r="CN328" s="3"/>
      <c r="CO328" s="3"/>
      <c r="CP328" s="3"/>
      <c r="CQ328" s="3"/>
      <c r="CR328" s="3"/>
      <c r="CS328" s="3"/>
      <c r="CT328" s="3"/>
      <c r="CU328" s="3"/>
      <c r="CV328" s="3"/>
      <c r="CW328" s="3"/>
      <c r="CX328" s="3"/>
      <c r="CY328" s="3"/>
      <c r="CZ328" s="3"/>
      <c r="DA328" s="3"/>
      <c r="DB328" s="3"/>
      <c r="DC328" s="3"/>
      <c r="DD328" s="3"/>
      <c r="DE328" s="3"/>
      <c r="DF328" s="3"/>
      <c r="DG328" s="3"/>
      <c r="DH328" s="3"/>
      <c r="DI328" s="3"/>
      <c r="DJ328" s="3"/>
      <c r="DK328" s="3"/>
      <c r="DL328" s="3"/>
      <c r="DM328" s="3"/>
      <c r="DN328" s="3"/>
      <c r="DO328" s="3"/>
      <c r="DP328" s="3"/>
      <c r="DQ328" s="3"/>
      <c r="DR328" s="3"/>
      <c r="DS328" s="3"/>
      <c r="DT328" s="3"/>
      <c r="DU328" s="3"/>
      <c r="DV328" s="3"/>
      <c r="DW328" s="3"/>
      <c r="DX328" s="3"/>
      <c r="DY328" s="3"/>
      <c r="DZ328" s="3"/>
      <c r="EA328" s="3"/>
      <c r="EB328" s="3"/>
      <c r="EC328" s="3"/>
      <c r="ED328" s="3"/>
      <c r="EE328" s="3"/>
      <c r="EF328" s="3"/>
      <c r="EG328" s="3"/>
      <c r="EH328" s="3"/>
      <c r="EI328" s="3"/>
      <c r="EJ328" s="3"/>
      <c r="EK328" s="3"/>
      <c r="EL328" s="3"/>
      <c r="EM328" s="3"/>
      <c r="EN328" s="3"/>
      <c r="EO328" s="3"/>
      <c r="EP328" s="3"/>
      <c r="EQ328" s="3"/>
      <c r="ER328" s="3"/>
      <c r="ES328" s="3"/>
      <c r="ET328" s="3"/>
      <c r="EU328" s="3"/>
      <c r="EV328" s="3"/>
      <c r="EW328" s="3"/>
      <c r="EX328" s="3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</row>
    <row r="329" spans="1:173" x14ac:dyDescent="0.15">
      <c r="A329" s="74">
        <f t="shared" si="97"/>
        <v>43810</v>
      </c>
      <c r="B329" s="75">
        <f t="shared" ca="1" si="106"/>
        <v>97991.755791999996</v>
      </c>
      <c r="C329" s="78">
        <f t="shared" si="98"/>
        <v>96100</v>
      </c>
      <c r="D329" s="77">
        <f ca="1">IF(A329&lt;$B$1,VLOOKUP(A329,[1]DI!$A$4:$B$15000,2),0)</f>
        <v>4.9000000000000002E-2</v>
      </c>
      <c r="E329" s="78">
        <f t="shared" ca="1" si="107"/>
        <v>1.0001898499999999</v>
      </c>
      <c r="F329" s="78">
        <f ca="1">(TRUNC(PRODUCT($E$12:$E328),16))</f>
        <v>1.05237330888947</v>
      </c>
      <c r="G329" s="78">
        <f t="shared" ca="1" si="108"/>
        <v>1.0402610233327001</v>
      </c>
      <c r="H329" s="78">
        <f t="shared" ca="1" si="109"/>
        <v>1.0116435100000001</v>
      </c>
      <c r="I329" s="77">
        <f t="shared" si="99"/>
        <v>3.5000000000000003E-2</v>
      </c>
      <c r="J329" s="79">
        <f t="shared" si="100"/>
        <v>43727</v>
      </c>
      <c r="K329" s="80">
        <f t="shared" si="101"/>
        <v>58</v>
      </c>
      <c r="L329" s="81">
        <f t="shared" si="102"/>
        <v>58</v>
      </c>
      <c r="M329" s="82">
        <f t="shared" si="93"/>
        <v>1.007949217</v>
      </c>
      <c r="N329" s="82">
        <f t="shared" ca="1" si="94"/>
        <v>1.0196852839999999</v>
      </c>
      <c r="O329" s="81">
        <f t="shared" si="110"/>
        <v>0</v>
      </c>
      <c r="P329" s="78">
        <f t="shared" ca="1" si="95"/>
        <v>1891.7557919999999</v>
      </c>
      <c r="Q329" s="76">
        <f t="shared" si="103"/>
        <v>0</v>
      </c>
      <c r="R329" s="83" t="str">
        <f t="shared" si="104"/>
        <v>A+J=</v>
      </c>
      <c r="S329" s="79">
        <f t="shared" si="105"/>
        <v>43818</v>
      </c>
      <c r="T329" s="84" t="str">
        <f t="shared" si="96"/>
        <v>-</v>
      </c>
      <c r="U329" s="8"/>
      <c r="V329" s="65"/>
      <c r="W329" s="64"/>
      <c r="X329" s="8"/>
      <c r="Y329" s="1"/>
      <c r="Z329" s="8"/>
      <c r="AA329" s="8"/>
      <c r="AB329" s="8"/>
      <c r="AC329" s="8"/>
      <c r="AD329" s="8"/>
      <c r="AE329" s="9"/>
      <c r="AF329" s="8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  <c r="BO329" s="3"/>
      <c r="BP329" s="3"/>
      <c r="BQ329" s="3"/>
      <c r="BR329" s="3"/>
      <c r="BS329" s="3"/>
      <c r="BT329" s="3"/>
      <c r="BU329" s="3"/>
      <c r="BV329" s="3"/>
      <c r="BW329" s="3"/>
      <c r="BX329" s="3"/>
      <c r="BY329" s="3"/>
      <c r="BZ329" s="3"/>
      <c r="CA329" s="3"/>
      <c r="CB329" s="3"/>
      <c r="CC329" s="3"/>
      <c r="CD329" s="3"/>
      <c r="CE329" s="3"/>
      <c r="CF329" s="3"/>
      <c r="CG329" s="3"/>
      <c r="CH329" s="3"/>
      <c r="CI329" s="3"/>
      <c r="CJ329" s="3"/>
      <c r="CK329" s="3"/>
      <c r="CL329" s="3"/>
      <c r="CM329" s="3"/>
      <c r="CN329" s="3"/>
      <c r="CO329" s="3"/>
      <c r="CP329" s="3"/>
      <c r="CQ329" s="3"/>
      <c r="CR329" s="3"/>
      <c r="CS329" s="3"/>
      <c r="CT329" s="3"/>
      <c r="CU329" s="3"/>
      <c r="CV329" s="3"/>
      <c r="CW329" s="3"/>
      <c r="CX329" s="3"/>
      <c r="CY329" s="3"/>
      <c r="CZ329" s="3"/>
      <c r="DA329" s="3"/>
      <c r="DB329" s="3"/>
      <c r="DC329" s="3"/>
      <c r="DD329" s="3"/>
      <c r="DE329" s="3"/>
      <c r="DF329" s="3"/>
      <c r="DG329" s="3"/>
      <c r="DH329" s="3"/>
      <c r="DI329" s="3"/>
      <c r="DJ329" s="3"/>
      <c r="DK329" s="3"/>
      <c r="DL329" s="3"/>
      <c r="DM329" s="3"/>
      <c r="DN329" s="3"/>
      <c r="DO329" s="3"/>
      <c r="DP329" s="3"/>
      <c r="DQ329" s="3"/>
      <c r="DR329" s="3"/>
      <c r="DS329" s="3"/>
      <c r="DT329" s="3"/>
      <c r="DU329" s="3"/>
      <c r="DV329" s="3"/>
      <c r="DW329" s="3"/>
      <c r="DX329" s="3"/>
      <c r="DY329" s="3"/>
      <c r="DZ329" s="3"/>
      <c r="EA329" s="3"/>
      <c r="EB329" s="3"/>
      <c r="EC329" s="3"/>
      <c r="ED329" s="3"/>
      <c r="EE329" s="3"/>
      <c r="EF329" s="3"/>
      <c r="EG329" s="3"/>
      <c r="EH329" s="3"/>
      <c r="EI329" s="3"/>
      <c r="EJ329" s="3"/>
      <c r="EK329" s="3"/>
      <c r="EL329" s="3"/>
      <c r="EM329" s="3"/>
      <c r="EN329" s="3"/>
      <c r="EO329" s="3"/>
      <c r="EP329" s="3"/>
      <c r="EQ329" s="3"/>
      <c r="ER329" s="3"/>
      <c r="ES329" s="3"/>
      <c r="ET329" s="3"/>
      <c r="EU329" s="3"/>
      <c r="EV329" s="3"/>
      <c r="EW329" s="3"/>
      <c r="EX329" s="3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</row>
    <row r="330" spans="1:173" x14ac:dyDescent="0.15">
      <c r="A330" s="74">
        <f t="shared" si="97"/>
        <v>43811</v>
      </c>
      <c r="B330" s="75">
        <f t="shared" ca="1" si="106"/>
        <v>98023.740082000004</v>
      </c>
      <c r="C330" s="78">
        <f t="shared" si="98"/>
        <v>96100</v>
      </c>
      <c r="D330" s="77">
        <f ca="1">IF(A330&lt;$B$1,VLOOKUP(A330,[1]DI!$A$4:$B$15000,2),0)</f>
        <v>4.4000000000000004E-2</v>
      </c>
      <c r="E330" s="78">
        <f t="shared" ca="1" si="107"/>
        <v>1.0001708899999999</v>
      </c>
      <c r="F330" s="78">
        <f ca="1">(TRUNC(PRODUCT($E$12:$E329),16))</f>
        <v>1.05257310196216</v>
      </c>
      <c r="G330" s="78">
        <f t="shared" ca="1" si="108"/>
        <v>1.0402610233327001</v>
      </c>
      <c r="H330" s="78">
        <f t="shared" ca="1" si="109"/>
        <v>1.0118355699999999</v>
      </c>
      <c r="I330" s="77">
        <f t="shared" si="99"/>
        <v>3.5000000000000003E-2</v>
      </c>
      <c r="J330" s="79">
        <f t="shared" si="100"/>
        <v>43727</v>
      </c>
      <c r="K330" s="80">
        <f t="shared" si="101"/>
        <v>59</v>
      </c>
      <c r="L330" s="81">
        <f t="shared" si="102"/>
        <v>59</v>
      </c>
      <c r="M330" s="82">
        <f t="shared" si="93"/>
        <v>1.0080868249999999</v>
      </c>
      <c r="N330" s="82">
        <f t="shared" ca="1" si="94"/>
        <v>1.0200181070000001</v>
      </c>
      <c r="O330" s="81">
        <f t="shared" si="110"/>
        <v>0</v>
      </c>
      <c r="P330" s="78">
        <f t="shared" ca="1" si="95"/>
        <v>1923.740082</v>
      </c>
      <c r="Q330" s="76">
        <f t="shared" si="103"/>
        <v>0</v>
      </c>
      <c r="R330" s="83" t="str">
        <f t="shared" si="104"/>
        <v>A+J=</v>
      </c>
      <c r="S330" s="79">
        <f t="shared" si="105"/>
        <v>43818</v>
      </c>
      <c r="T330" s="84" t="str">
        <f t="shared" si="96"/>
        <v>-</v>
      </c>
      <c r="U330" s="8"/>
      <c r="V330" s="65"/>
      <c r="W330" s="66"/>
      <c r="X330" s="8"/>
      <c r="Y330" s="1"/>
      <c r="Z330" s="8"/>
      <c r="AA330" s="8"/>
      <c r="AB330" s="8"/>
      <c r="AC330" s="8"/>
      <c r="AD330" s="8"/>
      <c r="AE330" s="9"/>
      <c r="AF330" s="8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  <c r="BO330" s="3"/>
      <c r="BP330" s="3"/>
      <c r="BQ330" s="3"/>
      <c r="BR330" s="3"/>
      <c r="BS330" s="3"/>
      <c r="BT330" s="3"/>
      <c r="BU330" s="3"/>
      <c r="BV330" s="3"/>
      <c r="BW330" s="3"/>
      <c r="BX330" s="3"/>
      <c r="BY330" s="3"/>
      <c r="BZ330" s="3"/>
      <c r="CA330" s="3"/>
      <c r="CB330" s="3"/>
      <c r="CC330" s="3"/>
      <c r="CD330" s="3"/>
      <c r="CE330" s="3"/>
      <c r="CF330" s="3"/>
      <c r="CG330" s="3"/>
      <c r="CH330" s="3"/>
      <c r="CI330" s="3"/>
      <c r="CJ330" s="3"/>
      <c r="CK330" s="3"/>
      <c r="CL330" s="3"/>
      <c r="CM330" s="3"/>
      <c r="CN330" s="3"/>
      <c r="CO330" s="3"/>
      <c r="CP330" s="3"/>
      <c r="CQ330" s="3"/>
      <c r="CR330" s="3"/>
      <c r="CS330" s="3"/>
      <c r="CT330" s="3"/>
      <c r="CU330" s="3"/>
      <c r="CV330" s="3"/>
      <c r="CW330" s="3"/>
      <c r="CX330" s="3"/>
      <c r="CY330" s="3"/>
      <c r="CZ330" s="3"/>
      <c r="DA330" s="3"/>
      <c r="DB330" s="3"/>
      <c r="DC330" s="3"/>
      <c r="DD330" s="3"/>
      <c r="DE330" s="3"/>
      <c r="DF330" s="3"/>
      <c r="DG330" s="3"/>
      <c r="DH330" s="3"/>
      <c r="DI330" s="3"/>
      <c r="DJ330" s="3"/>
      <c r="DK330" s="3"/>
      <c r="DL330" s="3"/>
      <c r="DM330" s="3"/>
      <c r="DN330" s="3"/>
      <c r="DO330" s="3"/>
      <c r="DP330" s="3"/>
      <c r="DQ330" s="3"/>
      <c r="DR330" s="3"/>
      <c r="DS330" s="3"/>
      <c r="DT330" s="3"/>
      <c r="DU330" s="3"/>
      <c r="DV330" s="3"/>
      <c r="DW330" s="3"/>
      <c r="DX330" s="3"/>
      <c r="DY330" s="3"/>
      <c r="DZ330" s="3"/>
      <c r="EA330" s="3"/>
      <c r="EB330" s="3"/>
      <c r="EC330" s="3"/>
      <c r="ED330" s="3"/>
      <c r="EE330" s="3"/>
      <c r="EF330" s="3"/>
      <c r="EG330" s="3"/>
      <c r="EH330" s="3"/>
      <c r="EI330" s="3"/>
      <c r="EJ330" s="3"/>
      <c r="EK330" s="3"/>
      <c r="EL330" s="3"/>
      <c r="EM330" s="3"/>
      <c r="EN330" s="3"/>
      <c r="EO330" s="3"/>
      <c r="EP330" s="3"/>
      <c r="EQ330" s="3"/>
      <c r="ER330" s="3"/>
      <c r="ES330" s="3"/>
      <c r="ET330" s="3"/>
      <c r="EU330" s="3"/>
      <c r="EV330" s="3"/>
      <c r="EW330" s="3"/>
      <c r="EX330" s="3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</row>
    <row r="331" spans="1:173" x14ac:dyDescent="0.15">
      <c r="A331" s="74">
        <f t="shared" si="97"/>
        <v>43812</v>
      </c>
      <c r="B331" s="75">
        <f t="shared" ca="1" si="106"/>
        <v>98053.875889000003</v>
      </c>
      <c r="C331" s="78">
        <f t="shared" si="98"/>
        <v>96100</v>
      </c>
      <c r="D331" s="77">
        <f ca="1">IF(A331&lt;$B$1,VLOOKUP(A331,[1]DI!$A$4:$B$15000,2),0)</f>
        <v>4.4000000000000004E-2</v>
      </c>
      <c r="E331" s="78">
        <f t="shared" ca="1" si="107"/>
        <v>1.0001708899999999</v>
      </c>
      <c r="F331" s="78">
        <f ca="1">(TRUNC(PRODUCT($E$12:$E330),16))</f>
        <v>1.05275297617955</v>
      </c>
      <c r="G331" s="78">
        <f t="shared" ca="1" si="108"/>
        <v>1.0402610233327001</v>
      </c>
      <c r="H331" s="78">
        <f t="shared" ca="1" si="109"/>
        <v>1.01200848</v>
      </c>
      <c r="I331" s="77">
        <f t="shared" si="99"/>
        <v>3.5000000000000003E-2</v>
      </c>
      <c r="J331" s="79">
        <f t="shared" si="100"/>
        <v>43727</v>
      </c>
      <c r="K331" s="80">
        <f t="shared" si="101"/>
        <v>60</v>
      </c>
      <c r="L331" s="81">
        <f t="shared" si="102"/>
        <v>60</v>
      </c>
      <c r="M331" s="82">
        <f t="shared" si="93"/>
        <v>1.0082244520000001</v>
      </c>
      <c r="N331" s="82">
        <f t="shared" ca="1" si="94"/>
        <v>1.0203316950000001</v>
      </c>
      <c r="O331" s="81">
        <f t="shared" si="110"/>
        <v>0</v>
      </c>
      <c r="P331" s="78">
        <f t="shared" ca="1" si="95"/>
        <v>1953.8758889999999</v>
      </c>
      <c r="Q331" s="76">
        <f t="shared" si="103"/>
        <v>0</v>
      </c>
      <c r="R331" s="83" t="str">
        <f t="shared" si="104"/>
        <v>A+J=</v>
      </c>
      <c r="S331" s="79">
        <f t="shared" si="105"/>
        <v>43818</v>
      </c>
      <c r="T331" s="84" t="str">
        <f t="shared" si="96"/>
        <v>-</v>
      </c>
      <c r="U331" s="8"/>
      <c r="V331" s="65"/>
      <c r="W331" s="66"/>
      <c r="X331" s="8"/>
      <c r="Y331" s="1"/>
      <c r="Z331" s="8"/>
      <c r="AA331" s="8"/>
      <c r="AB331" s="8"/>
      <c r="AC331" s="8"/>
      <c r="AD331" s="8"/>
      <c r="AE331" s="9"/>
      <c r="AF331" s="8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  <c r="BO331" s="3"/>
      <c r="BP331" s="3"/>
      <c r="BQ331" s="3"/>
      <c r="BR331" s="3"/>
      <c r="BS331" s="3"/>
      <c r="BT331" s="3"/>
      <c r="BU331" s="3"/>
      <c r="BV331" s="3"/>
      <c r="BW331" s="3"/>
      <c r="BX331" s="3"/>
      <c r="BY331" s="3"/>
      <c r="BZ331" s="3"/>
      <c r="CA331" s="3"/>
      <c r="CB331" s="3"/>
      <c r="CC331" s="3"/>
      <c r="CD331" s="3"/>
      <c r="CE331" s="3"/>
      <c r="CF331" s="3"/>
      <c r="CG331" s="3"/>
      <c r="CH331" s="3"/>
      <c r="CI331" s="3"/>
      <c r="CJ331" s="3"/>
      <c r="CK331" s="3"/>
      <c r="CL331" s="3"/>
      <c r="CM331" s="3"/>
      <c r="CN331" s="3"/>
      <c r="CO331" s="3"/>
      <c r="CP331" s="3"/>
      <c r="CQ331" s="3"/>
      <c r="CR331" s="3"/>
      <c r="CS331" s="3"/>
      <c r="CT331" s="3"/>
      <c r="CU331" s="3"/>
      <c r="CV331" s="3"/>
      <c r="CW331" s="3"/>
      <c r="CX331" s="3"/>
      <c r="CY331" s="3"/>
      <c r="CZ331" s="3"/>
      <c r="DA331" s="3"/>
      <c r="DB331" s="3"/>
      <c r="DC331" s="3"/>
      <c r="DD331" s="3"/>
      <c r="DE331" s="3"/>
      <c r="DF331" s="3"/>
      <c r="DG331" s="3"/>
      <c r="DH331" s="3"/>
      <c r="DI331" s="3"/>
      <c r="DJ331" s="3"/>
      <c r="DK331" s="3"/>
      <c r="DL331" s="3"/>
      <c r="DM331" s="3"/>
      <c r="DN331" s="3"/>
      <c r="DO331" s="3"/>
      <c r="DP331" s="3"/>
      <c r="DQ331" s="3"/>
      <c r="DR331" s="3"/>
      <c r="DS331" s="3"/>
      <c r="DT331" s="3"/>
      <c r="DU331" s="3"/>
      <c r="DV331" s="3"/>
      <c r="DW331" s="3"/>
      <c r="DX331" s="3"/>
      <c r="DY331" s="3"/>
      <c r="DZ331" s="3"/>
      <c r="EA331" s="3"/>
      <c r="EB331" s="3"/>
      <c r="EC331" s="3"/>
      <c r="ED331" s="3"/>
      <c r="EE331" s="3"/>
      <c r="EF331" s="3"/>
      <c r="EG331" s="3"/>
      <c r="EH331" s="3"/>
      <c r="EI331" s="3"/>
      <c r="EJ331" s="3"/>
      <c r="EK331" s="3"/>
      <c r="EL331" s="3"/>
      <c r="EM331" s="3"/>
      <c r="EN331" s="3"/>
      <c r="EO331" s="3"/>
      <c r="EP331" s="3"/>
      <c r="EQ331" s="3"/>
      <c r="ER331" s="3"/>
      <c r="ES331" s="3"/>
      <c r="ET331" s="3"/>
      <c r="EU331" s="3"/>
      <c r="EV331" s="3"/>
      <c r="EW331" s="3"/>
      <c r="EX331" s="3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</row>
    <row r="332" spans="1:173" x14ac:dyDescent="0.15">
      <c r="A332" s="74">
        <f t="shared" si="97"/>
        <v>43813</v>
      </c>
      <c r="B332" s="75">
        <f t="shared" ca="1" si="106"/>
        <v>98084.021017000006</v>
      </c>
      <c r="C332" s="78">
        <f t="shared" si="98"/>
        <v>96100</v>
      </c>
      <c r="D332" s="77">
        <f ca="1">IF(A332&lt;$B$1,VLOOKUP(A332,[1]DI!$A$4:$B$15000,2),0)</f>
        <v>0</v>
      </c>
      <c r="E332" s="78">
        <f t="shared" ca="1" si="107"/>
        <v>1</v>
      </c>
      <c r="F332" s="78">
        <f ca="1">(TRUNC(PRODUCT($E$12:$E331),16))</f>
        <v>1.05293288113565</v>
      </c>
      <c r="G332" s="78">
        <f t="shared" ca="1" si="108"/>
        <v>1.0402610233327001</v>
      </c>
      <c r="H332" s="78">
        <f t="shared" ca="1" si="109"/>
        <v>1.0121814200000001</v>
      </c>
      <c r="I332" s="77">
        <f t="shared" si="99"/>
        <v>3.5000000000000003E-2</v>
      </c>
      <c r="J332" s="79">
        <f t="shared" si="100"/>
        <v>43727</v>
      </c>
      <c r="K332" s="80">
        <f t="shared" si="101"/>
        <v>60</v>
      </c>
      <c r="L332" s="81">
        <f t="shared" si="102"/>
        <v>61</v>
      </c>
      <c r="M332" s="82">
        <f t="shared" ref="M332:M377" si="111">ROUND((I332+1)^(L332/252),9)</f>
        <v>1.0083620980000001</v>
      </c>
      <c r="N332" s="82">
        <f t="shared" ref="N332:N377" ca="1" si="112">ROUND(H332*M332,9)</f>
        <v>1.0206453799999999</v>
      </c>
      <c r="O332" s="81">
        <f t="shared" si="110"/>
        <v>0</v>
      </c>
      <c r="P332" s="78">
        <f t="shared" ref="P332:P377" ca="1" si="113">TRUNC(((N332-1)*C332),6)</f>
        <v>1984.021017</v>
      </c>
      <c r="Q332" s="76">
        <f t="shared" si="103"/>
        <v>0</v>
      </c>
      <c r="R332" s="83" t="str">
        <f t="shared" si="104"/>
        <v>A+J=</v>
      </c>
      <c r="S332" s="79">
        <f t="shared" si="105"/>
        <v>43818</v>
      </c>
      <c r="T332" s="84" t="str">
        <f t="shared" ref="T332:T377" si="114">IF(O332&gt;0,(P332+Q332)*T$9,"-")</f>
        <v>-</v>
      </c>
      <c r="U332" s="8"/>
      <c r="V332" s="65"/>
      <c r="W332" s="66"/>
      <c r="X332" s="8"/>
      <c r="Y332" s="1"/>
      <c r="Z332" s="8"/>
      <c r="AA332" s="8"/>
      <c r="AB332" s="8"/>
      <c r="AC332" s="8"/>
      <c r="AD332" s="8"/>
      <c r="AE332" s="9"/>
      <c r="AF332" s="8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</row>
    <row r="333" spans="1:173" x14ac:dyDescent="0.15">
      <c r="A333" s="74">
        <f t="shared" ref="A333:A396" si="115">(A332+1)</f>
        <v>43814</v>
      </c>
      <c r="B333" s="75">
        <f t="shared" ca="1" si="106"/>
        <v>98084.021017000006</v>
      </c>
      <c r="C333" s="78">
        <f t="shared" ref="C333:C377" si="116">(C332-Q332)</f>
        <v>96100</v>
      </c>
      <c r="D333" s="77">
        <f ca="1">IF(A333&lt;$B$1,VLOOKUP(A333,[1]DI!$A$4:$B$15000,2),0)</f>
        <v>0</v>
      </c>
      <c r="E333" s="78">
        <f t="shared" ca="1" si="107"/>
        <v>1</v>
      </c>
      <c r="F333" s="78">
        <f ca="1">(TRUNC(PRODUCT($E$12:$E332),16))</f>
        <v>1.05293288113565</v>
      </c>
      <c r="G333" s="78">
        <f t="shared" ca="1" si="108"/>
        <v>1.0402610233327001</v>
      </c>
      <c r="H333" s="78">
        <f t="shared" ca="1" si="109"/>
        <v>1.0121814200000001</v>
      </c>
      <c r="I333" s="77">
        <f t="shared" ref="I333:I396" si="117">I332</f>
        <v>3.5000000000000003E-2</v>
      </c>
      <c r="J333" s="79">
        <f t="shared" ref="J333:J377" si="118">IF(O332&gt;0,VLOOKUP(O332,V$12:AF$48,2),J332)</f>
        <v>43727</v>
      </c>
      <c r="K333" s="80">
        <f t="shared" ref="K333:K377" si="119">IF(A333&gt;J333,IF(NETWORKDAYS(J333,A333,$V$52:$V$436)-1=0,1,NETWORKDAYS(J333,A333,$V$52:$V$436)-1),0)</f>
        <v>60</v>
      </c>
      <c r="L333" s="81">
        <f t="shared" ref="L333:L377" si="120">IF(AND(K333=1,K332=1),1,IF(K333&gt;0,IF(K333=K332,K333+1,K333),0))</f>
        <v>61</v>
      </c>
      <c r="M333" s="82">
        <f t="shared" si="111"/>
        <v>1.0083620980000001</v>
      </c>
      <c r="N333" s="82">
        <f t="shared" ca="1" si="112"/>
        <v>1.0206453799999999</v>
      </c>
      <c r="O333" s="81">
        <f t="shared" si="110"/>
        <v>0</v>
      </c>
      <c r="P333" s="78">
        <f t="shared" ca="1" si="113"/>
        <v>1984.021017</v>
      </c>
      <c r="Q333" s="76">
        <f t="shared" ref="Q333:Q377" si="121">IF(O333&gt;0,VLOOKUP(O333,$V$12:$AA$48,6),0)</f>
        <v>0</v>
      </c>
      <c r="R333" s="83" t="str">
        <f t="shared" ref="R333:R377" si="122">IF(O332&gt;0,VLOOKUP(O332,V$12:AF$48,10),R332)</f>
        <v>A+J=</v>
      </c>
      <c r="S333" s="79">
        <f t="shared" ref="S333:S377" si="123">IF(O332&gt;0,VLOOKUP(O332,V$12:AF$48,11),S332)</f>
        <v>43818</v>
      </c>
      <c r="T333" s="84" t="str">
        <f t="shared" si="114"/>
        <v>-</v>
      </c>
      <c r="U333" s="8"/>
      <c r="V333" s="65"/>
      <c r="W333" s="66"/>
      <c r="X333" s="8"/>
      <c r="Y333" s="1"/>
      <c r="Z333" s="8"/>
      <c r="AA333" s="8"/>
      <c r="AB333" s="8"/>
      <c r="AC333" s="8"/>
      <c r="AD333" s="8"/>
      <c r="AE333" s="9"/>
      <c r="AF333" s="8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  <c r="BO333" s="3"/>
      <c r="BP333" s="3"/>
      <c r="BQ333" s="3"/>
      <c r="BR333" s="3"/>
      <c r="BS333" s="3"/>
      <c r="BT333" s="3"/>
      <c r="BU333" s="3"/>
      <c r="BV333" s="3"/>
      <c r="BW333" s="3"/>
      <c r="BX333" s="3"/>
      <c r="BY333" s="3"/>
      <c r="BZ333" s="3"/>
      <c r="CA333" s="3"/>
      <c r="CB333" s="3"/>
      <c r="CC333" s="3"/>
      <c r="CD333" s="3"/>
      <c r="CE333" s="3"/>
      <c r="CF333" s="3"/>
      <c r="CG333" s="3"/>
      <c r="CH333" s="3"/>
      <c r="CI333" s="3"/>
      <c r="CJ333" s="3"/>
      <c r="CK333" s="3"/>
      <c r="CL333" s="3"/>
      <c r="CM333" s="3"/>
      <c r="CN333" s="3"/>
      <c r="CO333" s="3"/>
      <c r="CP333" s="3"/>
      <c r="CQ333" s="3"/>
      <c r="CR333" s="3"/>
      <c r="CS333" s="3"/>
      <c r="CT333" s="3"/>
      <c r="CU333" s="3"/>
      <c r="CV333" s="3"/>
      <c r="CW333" s="3"/>
      <c r="CX333" s="3"/>
      <c r="CY333" s="3"/>
      <c r="CZ333" s="3"/>
      <c r="DA333" s="3"/>
      <c r="DB333" s="3"/>
      <c r="DC333" s="3"/>
      <c r="DD333" s="3"/>
      <c r="DE333" s="3"/>
      <c r="DF333" s="3"/>
      <c r="DG333" s="3"/>
      <c r="DH333" s="3"/>
      <c r="DI333" s="3"/>
      <c r="DJ333" s="3"/>
      <c r="DK333" s="3"/>
      <c r="DL333" s="3"/>
      <c r="DM333" s="3"/>
      <c r="DN333" s="3"/>
      <c r="DO333" s="3"/>
      <c r="DP333" s="3"/>
      <c r="DQ333" s="3"/>
      <c r="DR333" s="3"/>
      <c r="DS333" s="3"/>
      <c r="DT333" s="3"/>
      <c r="DU333" s="3"/>
      <c r="DV333" s="3"/>
      <c r="DW333" s="3"/>
      <c r="DX333" s="3"/>
      <c r="DY333" s="3"/>
      <c r="DZ333" s="3"/>
      <c r="EA333" s="3"/>
      <c r="EB333" s="3"/>
      <c r="EC333" s="3"/>
      <c r="ED333" s="3"/>
      <c r="EE333" s="3"/>
      <c r="EF333" s="3"/>
      <c r="EG333" s="3"/>
      <c r="EH333" s="3"/>
      <c r="EI333" s="3"/>
      <c r="EJ333" s="3"/>
      <c r="EK333" s="3"/>
      <c r="EL333" s="3"/>
      <c r="EM333" s="3"/>
      <c r="EN333" s="3"/>
      <c r="EO333" s="3"/>
      <c r="EP333" s="3"/>
      <c r="EQ333" s="3"/>
      <c r="ER333" s="3"/>
      <c r="ES333" s="3"/>
      <c r="ET333" s="3"/>
      <c r="EU333" s="3"/>
      <c r="EV333" s="3"/>
      <c r="EW333" s="3"/>
      <c r="EX333" s="3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</row>
    <row r="334" spans="1:173" x14ac:dyDescent="0.15">
      <c r="A334" s="74">
        <f t="shared" si="115"/>
        <v>43815</v>
      </c>
      <c r="B334" s="75">
        <f t="shared" ref="B334:B377" ca="1" si="124">IF(A334&lt;=TODAY(),C334+P334,IF(AND(A334&gt;TODAY(),A334&lt;=$B$1),IF(VLOOKUP(TODAY(),$A$10:$D$10000,4,FALSE)=0,"n.d",C334+P334),"n.d"))</f>
        <v>98084.021017000006</v>
      </c>
      <c r="C334" s="78">
        <f t="shared" si="116"/>
        <v>96100</v>
      </c>
      <c r="D334" s="77">
        <f ca="1">IF(A334&lt;$B$1,VLOOKUP(A334,[1]DI!$A$4:$B$15000,2),0)</f>
        <v>4.4000000000000004E-2</v>
      </c>
      <c r="E334" s="78">
        <f t="shared" ref="E334:E397" ca="1" si="125">IF(A334&lt;A$10,1,ROUND(((1+D334)^(1/252)),8))</f>
        <v>1.0001708899999999</v>
      </c>
      <c r="F334" s="78">
        <f ca="1">(TRUNC(PRODUCT($E$12:$E333),16))</f>
        <v>1.05293288113565</v>
      </c>
      <c r="G334" s="78">
        <f t="shared" ref="G334:G397" ca="1" si="126">IF(O333&gt;0,F333,G333)</f>
        <v>1.0402610233327001</v>
      </c>
      <c r="H334" s="78">
        <f t="shared" ref="H334:H397" ca="1" si="127">ROUND(F334/G334,8)</f>
        <v>1.0121814200000001</v>
      </c>
      <c r="I334" s="77">
        <f t="shared" si="117"/>
        <v>3.5000000000000003E-2</v>
      </c>
      <c r="J334" s="79">
        <f t="shared" si="118"/>
        <v>43727</v>
      </c>
      <c r="K334" s="80">
        <f t="shared" si="119"/>
        <v>61</v>
      </c>
      <c r="L334" s="81">
        <f t="shared" si="120"/>
        <v>61</v>
      </c>
      <c r="M334" s="82">
        <f t="shared" si="111"/>
        <v>1.0083620980000001</v>
      </c>
      <c r="N334" s="82">
        <f t="shared" ca="1" si="112"/>
        <v>1.0206453799999999</v>
      </c>
      <c r="O334" s="81">
        <f t="shared" ref="O334:O377" si="128">IF(VLOOKUP(A334,W$12:AD$48,8)=VLOOKUP(A333,W$12:AD$48,8),0,VLOOKUP(A334,W$12:AD$48,8))</f>
        <v>0</v>
      </c>
      <c r="P334" s="78">
        <f t="shared" ca="1" si="113"/>
        <v>1984.021017</v>
      </c>
      <c r="Q334" s="76">
        <f t="shared" si="121"/>
        <v>0</v>
      </c>
      <c r="R334" s="83" t="str">
        <f t="shared" si="122"/>
        <v>A+J=</v>
      </c>
      <c r="S334" s="79">
        <f t="shared" si="123"/>
        <v>43818</v>
      </c>
      <c r="T334" s="84" t="str">
        <f t="shared" si="114"/>
        <v>-</v>
      </c>
      <c r="U334" s="8"/>
      <c r="V334" s="65"/>
      <c r="W334" s="66"/>
      <c r="X334" s="8"/>
      <c r="Y334" s="1"/>
      <c r="Z334" s="8"/>
      <c r="AA334" s="8"/>
      <c r="AB334" s="8"/>
      <c r="AC334" s="8"/>
      <c r="AD334" s="8"/>
      <c r="AE334" s="9"/>
      <c r="AF334" s="8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  <c r="BO334" s="3"/>
      <c r="BP334" s="3"/>
      <c r="BQ334" s="3"/>
      <c r="BR334" s="3"/>
      <c r="BS334" s="3"/>
      <c r="BT334" s="3"/>
      <c r="BU334" s="3"/>
      <c r="BV334" s="3"/>
      <c r="BW334" s="3"/>
      <c r="BX334" s="3"/>
      <c r="BY334" s="3"/>
      <c r="BZ334" s="3"/>
      <c r="CA334" s="3"/>
      <c r="CB334" s="3"/>
      <c r="CC334" s="3"/>
      <c r="CD334" s="3"/>
      <c r="CE334" s="3"/>
      <c r="CF334" s="3"/>
      <c r="CG334" s="3"/>
      <c r="CH334" s="3"/>
      <c r="CI334" s="3"/>
      <c r="CJ334" s="3"/>
      <c r="CK334" s="3"/>
      <c r="CL334" s="3"/>
      <c r="CM334" s="3"/>
      <c r="CN334" s="3"/>
      <c r="CO334" s="3"/>
      <c r="CP334" s="3"/>
      <c r="CQ334" s="3"/>
      <c r="CR334" s="3"/>
      <c r="CS334" s="3"/>
      <c r="CT334" s="3"/>
      <c r="CU334" s="3"/>
      <c r="CV334" s="3"/>
      <c r="CW334" s="3"/>
      <c r="CX334" s="3"/>
      <c r="CY334" s="3"/>
      <c r="CZ334" s="3"/>
      <c r="DA334" s="3"/>
      <c r="DB334" s="3"/>
      <c r="DC334" s="3"/>
      <c r="DD334" s="3"/>
      <c r="DE334" s="3"/>
      <c r="DF334" s="3"/>
      <c r="DG334" s="3"/>
      <c r="DH334" s="3"/>
      <c r="DI334" s="3"/>
      <c r="DJ334" s="3"/>
      <c r="DK334" s="3"/>
      <c r="DL334" s="3"/>
      <c r="DM334" s="3"/>
      <c r="DN334" s="3"/>
      <c r="DO334" s="3"/>
      <c r="DP334" s="3"/>
      <c r="DQ334" s="3"/>
      <c r="DR334" s="3"/>
      <c r="DS334" s="3"/>
      <c r="DT334" s="3"/>
      <c r="DU334" s="3"/>
      <c r="DV334" s="3"/>
      <c r="DW334" s="3"/>
      <c r="DX334" s="3"/>
      <c r="DY334" s="3"/>
      <c r="DZ334" s="3"/>
      <c r="EA334" s="3"/>
      <c r="EB334" s="3"/>
      <c r="EC334" s="3"/>
      <c r="ED334" s="3"/>
      <c r="EE334" s="3"/>
      <c r="EF334" s="3"/>
      <c r="EG334" s="3"/>
      <c r="EH334" s="3"/>
      <c r="EI334" s="3"/>
      <c r="EJ334" s="3"/>
      <c r="EK334" s="3"/>
      <c r="EL334" s="3"/>
      <c r="EM334" s="3"/>
      <c r="EN334" s="3"/>
      <c r="EO334" s="3"/>
      <c r="EP334" s="3"/>
      <c r="EQ334" s="3"/>
      <c r="ER334" s="3"/>
      <c r="ES334" s="3"/>
      <c r="ET334" s="3"/>
      <c r="EU334" s="3"/>
      <c r="EV334" s="3"/>
      <c r="EW334" s="3"/>
      <c r="EX334" s="3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</row>
    <row r="335" spans="1:173" x14ac:dyDescent="0.15">
      <c r="A335" s="74">
        <f t="shared" si="115"/>
        <v>43816</v>
      </c>
      <c r="B335" s="75">
        <f t="shared" ca="1" si="124"/>
        <v>98114.175468000001</v>
      </c>
      <c r="C335" s="78">
        <f t="shared" si="116"/>
        <v>96100</v>
      </c>
      <c r="D335" s="77">
        <f ca="1">IF(A335&lt;$B$1,VLOOKUP(A335,[1]DI!$A$4:$B$15000,2),0)</f>
        <v>4.4000000000000004E-2</v>
      </c>
      <c r="E335" s="78">
        <f t="shared" ca="1" si="125"/>
        <v>1.0001708899999999</v>
      </c>
      <c r="F335" s="78">
        <f ca="1">(TRUNC(PRODUCT($E$12:$E334),16))</f>
        <v>1.05311281683571</v>
      </c>
      <c r="G335" s="78">
        <f t="shared" ca="1" si="126"/>
        <v>1.0402610233327001</v>
      </c>
      <c r="H335" s="78">
        <f t="shared" ca="1" si="127"/>
        <v>1.01235439</v>
      </c>
      <c r="I335" s="77">
        <f t="shared" si="117"/>
        <v>3.5000000000000003E-2</v>
      </c>
      <c r="J335" s="79">
        <f t="shared" si="118"/>
        <v>43727</v>
      </c>
      <c r="K335" s="80">
        <f t="shared" si="119"/>
        <v>62</v>
      </c>
      <c r="L335" s="81">
        <f t="shared" si="120"/>
        <v>62</v>
      </c>
      <c r="M335" s="82">
        <f t="shared" si="111"/>
        <v>1.0084997630000001</v>
      </c>
      <c r="N335" s="82">
        <f t="shared" ca="1" si="112"/>
        <v>1.020959162</v>
      </c>
      <c r="O335" s="81">
        <f t="shared" si="128"/>
        <v>0</v>
      </c>
      <c r="P335" s="78">
        <f t="shared" ca="1" si="113"/>
        <v>2014.1754679999999</v>
      </c>
      <c r="Q335" s="76">
        <f t="shared" si="121"/>
        <v>0</v>
      </c>
      <c r="R335" s="83" t="str">
        <f t="shared" si="122"/>
        <v>A+J=</v>
      </c>
      <c r="S335" s="79">
        <f t="shared" si="123"/>
        <v>43818</v>
      </c>
      <c r="T335" s="84" t="str">
        <f t="shared" si="114"/>
        <v>-</v>
      </c>
      <c r="U335" s="8"/>
      <c r="V335" s="65"/>
      <c r="W335" s="66"/>
      <c r="X335" s="8"/>
      <c r="Y335" s="1"/>
      <c r="Z335" s="8"/>
      <c r="AA335" s="8"/>
      <c r="AB335" s="8"/>
      <c r="AC335" s="8"/>
      <c r="AD335" s="8"/>
      <c r="AE335" s="9"/>
      <c r="AF335" s="8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  <c r="BO335" s="3"/>
      <c r="BP335" s="3"/>
      <c r="BQ335" s="3"/>
      <c r="BR335" s="3"/>
      <c r="BS335" s="3"/>
      <c r="BT335" s="3"/>
      <c r="BU335" s="3"/>
      <c r="BV335" s="3"/>
      <c r="BW335" s="3"/>
      <c r="BX335" s="3"/>
      <c r="BY335" s="3"/>
      <c r="BZ335" s="3"/>
      <c r="CA335" s="3"/>
      <c r="CB335" s="3"/>
      <c r="CC335" s="3"/>
      <c r="CD335" s="3"/>
      <c r="CE335" s="3"/>
      <c r="CF335" s="3"/>
      <c r="CG335" s="3"/>
      <c r="CH335" s="3"/>
      <c r="CI335" s="3"/>
      <c r="CJ335" s="3"/>
      <c r="CK335" s="3"/>
      <c r="CL335" s="3"/>
      <c r="CM335" s="3"/>
      <c r="CN335" s="3"/>
      <c r="CO335" s="3"/>
      <c r="CP335" s="3"/>
      <c r="CQ335" s="3"/>
      <c r="CR335" s="3"/>
      <c r="CS335" s="3"/>
      <c r="CT335" s="3"/>
      <c r="CU335" s="3"/>
      <c r="CV335" s="3"/>
      <c r="CW335" s="3"/>
      <c r="CX335" s="3"/>
      <c r="CY335" s="3"/>
      <c r="CZ335" s="3"/>
      <c r="DA335" s="3"/>
      <c r="DB335" s="3"/>
      <c r="DC335" s="3"/>
      <c r="DD335" s="3"/>
      <c r="DE335" s="3"/>
      <c r="DF335" s="3"/>
      <c r="DG335" s="3"/>
      <c r="DH335" s="3"/>
      <c r="DI335" s="3"/>
      <c r="DJ335" s="3"/>
      <c r="DK335" s="3"/>
      <c r="DL335" s="3"/>
      <c r="DM335" s="3"/>
      <c r="DN335" s="3"/>
      <c r="DO335" s="3"/>
      <c r="DP335" s="3"/>
      <c r="DQ335" s="3"/>
      <c r="DR335" s="3"/>
      <c r="DS335" s="3"/>
      <c r="DT335" s="3"/>
      <c r="DU335" s="3"/>
      <c r="DV335" s="3"/>
      <c r="DW335" s="3"/>
      <c r="DX335" s="3"/>
      <c r="DY335" s="3"/>
      <c r="DZ335" s="3"/>
      <c r="EA335" s="3"/>
      <c r="EB335" s="3"/>
      <c r="EC335" s="3"/>
      <c r="ED335" s="3"/>
      <c r="EE335" s="3"/>
      <c r="EF335" s="3"/>
      <c r="EG335" s="3"/>
      <c r="EH335" s="3"/>
      <c r="EI335" s="3"/>
      <c r="EJ335" s="3"/>
      <c r="EK335" s="3"/>
      <c r="EL335" s="3"/>
      <c r="EM335" s="3"/>
      <c r="EN335" s="3"/>
      <c r="EO335" s="3"/>
      <c r="EP335" s="3"/>
      <c r="EQ335" s="3"/>
      <c r="ER335" s="3"/>
      <c r="ES335" s="3"/>
      <c r="ET335" s="3"/>
      <c r="EU335" s="3"/>
      <c r="EV335" s="3"/>
      <c r="EW335" s="3"/>
      <c r="EX335" s="3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</row>
    <row r="336" spans="1:173" x14ac:dyDescent="0.15">
      <c r="A336" s="74">
        <f t="shared" si="115"/>
        <v>43817</v>
      </c>
      <c r="B336" s="75">
        <f t="shared" ca="1" si="124"/>
        <v>98144.339240000001</v>
      </c>
      <c r="C336" s="78">
        <f t="shared" si="116"/>
        <v>96100</v>
      </c>
      <c r="D336" s="77">
        <f ca="1">IF(A336&lt;$B$1,VLOOKUP(A336,[1]DI!$A$4:$B$15000,2),0)</f>
        <v>4.4000000000000004E-2</v>
      </c>
      <c r="E336" s="78">
        <f t="shared" ca="1" si="125"/>
        <v>1.0001708899999999</v>
      </c>
      <c r="F336" s="78">
        <f ca="1">(TRUNC(PRODUCT($E$12:$E335),16))</f>
        <v>1.0532927832849801</v>
      </c>
      <c r="G336" s="78">
        <f t="shared" ca="1" si="126"/>
        <v>1.0402610233327001</v>
      </c>
      <c r="H336" s="78">
        <f t="shared" ca="1" si="127"/>
        <v>1.01252739</v>
      </c>
      <c r="I336" s="77">
        <f t="shared" si="117"/>
        <v>3.5000000000000003E-2</v>
      </c>
      <c r="J336" s="79">
        <f t="shared" si="118"/>
        <v>43727</v>
      </c>
      <c r="K336" s="80">
        <f t="shared" si="119"/>
        <v>63</v>
      </c>
      <c r="L336" s="81">
        <f t="shared" si="120"/>
        <v>63</v>
      </c>
      <c r="M336" s="82">
        <f t="shared" si="111"/>
        <v>1.008637446</v>
      </c>
      <c r="N336" s="82">
        <f t="shared" ca="1" si="112"/>
        <v>1.0212730409999999</v>
      </c>
      <c r="O336" s="81">
        <f t="shared" si="128"/>
        <v>0</v>
      </c>
      <c r="P336" s="78">
        <f t="shared" ca="1" si="113"/>
        <v>2044.33924</v>
      </c>
      <c r="Q336" s="76">
        <f t="shared" si="121"/>
        <v>0</v>
      </c>
      <c r="R336" s="83" t="str">
        <f t="shared" si="122"/>
        <v>A+J=</v>
      </c>
      <c r="S336" s="79">
        <f t="shared" si="123"/>
        <v>43818</v>
      </c>
      <c r="T336" s="84" t="str">
        <f t="shared" si="114"/>
        <v>-</v>
      </c>
      <c r="U336" s="8"/>
      <c r="V336" s="65"/>
      <c r="W336" s="66"/>
      <c r="X336" s="8"/>
      <c r="Y336" s="1"/>
      <c r="Z336" s="8"/>
      <c r="AA336" s="8"/>
      <c r="AB336" s="8"/>
      <c r="AC336" s="8"/>
      <c r="AD336" s="8"/>
      <c r="AE336" s="9"/>
      <c r="AF336" s="8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  <c r="BO336" s="3"/>
      <c r="BP336" s="3"/>
      <c r="BQ336" s="3"/>
      <c r="BR336" s="3"/>
      <c r="BS336" s="3"/>
      <c r="BT336" s="3"/>
      <c r="BU336" s="3"/>
      <c r="BV336" s="3"/>
      <c r="BW336" s="3"/>
      <c r="BX336" s="3"/>
      <c r="BY336" s="3"/>
      <c r="BZ336" s="3"/>
      <c r="CA336" s="3"/>
      <c r="CB336" s="3"/>
      <c r="CC336" s="3"/>
      <c r="CD336" s="3"/>
      <c r="CE336" s="3"/>
      <c r="CF336" s="3"/>
      <c r="CG336" s="3"/>
      <c r="CH336" s="3"/>
      <c r="CI336" s="3"/>
      <c r="CJ336" s="3"/>
      <c r="CK336" s="3"/>
      <c r="CL336" s="3"/>
      <c r="CM336" s="3"/>
      <c r="CN336" s="3"/>
      <c r="CO336" s="3"/>
      <c r="CP336" s="3"/>
      <c r="CQ336" s="3"/>
      <c r="CR336" s="3"/>
      <c r="CS336" s="3"/>
      <c r="CT336" s="3"/>
      <c r="CU336" s="3"/>
      <c r="CV336" s="3"/>
      <c r="CW336" s="3"/>
      <c r="CX336" s="3"/>
      <c r="CY336" s="3"/>
      <c r="CZ336" s="3"/>
      <c r="DA336" s="3"/>
      <c r="DB336" s="3"/>
      <c r="DC336" s="3"/>
      <c r="DD336" s="3"/>
      <c r="DE336" s="3"/>
      <c r="DF336" s="3"/>
      <c r="DG336" s="3"/>
      <c r="DH336" s="3"/>
      <c r="DI336" s="3"/>
      <c r="DJ336" s="3"/>
      <c r="DK336" s="3"/>
      <c r="DL336" s="3"/>
      <c r="DM336" s="3"/>
      <c r="DN336" s="3"/>
      <c r="DO336" s="3"/>
      <c r="DP336" s="3"/>
      <c r="DQ336" s="3"/>
      <c r="DR336" s="3"/>
      <c r="DS336" s="3"/>
      <c r="DT336" s="3"/>
      <c r="DU336" s="3"/>
      <c r="DV336" s="3"/>
      <c r="DW336" s="3"/>
      <c r="DX336" s="3"/>
      <c r="DY336" s="3"/>
      <c r="DZ336" s="3"/>
      <c r="EA336" s="3"/>
      <c r="EB336" s="3"/>
      <c r="EC336" s="3"/>
      <c r="ED336" s="3"/>
      <c r="EE336" s="3"/>
      <c r="EF336" s="3"/>
      <c r="EG336" s="3"/>
      <c r="EH336" s="3"/>
      <c r="EI336" s="3"/>
      <c r="EJ336" s="3"/>
      <c r="EK336" s="3"/>
      <c r="EL336" s="3"/>
      <c r="EM336" s="3"/>
      <c r="EN336" s="3"/>
      <c r="EO336" s="3"/>
      <c r="EP336" s="3"/>
      <c r="EQ336" s="3"/>
      <c r="ER336" s="3"/>
      <c r="ES336" s="3"/>
      <c r="ET336" s="3"/>
      <c r="EU336" s="3"/>
      <c r="EV336" s="3"/>
      <c r="EW336" s="3"/>
      <c r="EX336" s="3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</row>
    <row r="337" spans="1:176" x14ac:dyDescent="0.15">
      <c r="A337" s="74">
        <f t="shared" si="115"/>
        <v>43818</v>
      </c>
      <c r="B337" s="75">
        <f t="shared" ca="1" si="124"/>
        <v>98174.513198000001</v>
      </c>
      <c r="C337" s="78">
        <f t="shared" si="116"/>
        <v>96100</v>
      </c>
      <c r="D337" s="77">
        <f ca="1">IF(A337&lt;$B$1,VLOOKUP(A337,[1]DI!$A$4:$B$15000,2),0)</f>
        <v>4.4000000000000004E-2</v>
      </c>
      <c r="E337" s="78">
        <f t="shared" ca="1" si="125"/>
        <v>1.0001708899999999</v>
      </c>
      <c r="F337" s="78">
        <f ca="1">(TRUNC(PRODUCT($E$12:$E336),16))</f>
        <v>1.0534727804887101</v>
      </c>
      <c r="G337" s="78">
        <f t="shared" ca="1" si="126"/>
        <v>1.0402610233327001</v>
      </c>
      <c r="H337" s="78">
        <f t="shared" ca="1" si="127"/>
        <v>1.01270043</v>
      </c>
      <c r="I337" s="77">
        <f t="shared" si="117"/>
        <v>3.5000000000000003E-2</v>
      </c>
      <c r="J337" s="79">
        <f t="shared" si="118"/>
        <v>43727</v>
      </c>
      <c r="K337" s="80">
        <f t="shared" si="119"/>
        <v>64</v>
      </c>
      <c r="L337" s="81">
        <f t="shared" si="120"/>
        <v>64</v>
      </c>
      <c r="M337" s="82">
        <f t="shared" si="111"/>
        <v>1.008775148</v>
      </c>
      <c r="N337" s="82">
        <f t="shared" ca="1" si="112"/>
        <v>1.021587026</v>
      </c>
      <c r="O337" s="81">
        <f t="shared" si="128"/>
        <v>4</v>
      </c>
      <c r="P337" s="78">
        <f t="shared" ca="1" si="113"/>
        <v>2074.5131980000001</v>
      </c>
      <c r="Q337" s="76">
        <f t="shared" si="121"/>
        <v>1900</v>
      </c>
      <c r="R337" s="83" t="str">
        <f t="shared" si="122"/>
        <v>A+J=</v>
      </c>
      <c r="S337" s="79">
        <f t="shared" si="123"/>
        <v>43818</v>
      </c>
      <c r="T337" s="84">
        <f t="shared" ca="1" si="114"/>
        <v>3974513.1980000003</v>
      </c>
      <c r="U337" s="8"/>
      <c r="V337" s="65"/>
      <c r="W337" s="66"/>
      <c r="X337" s="8"/>
      <c r="Y337" s="1"/>
      <c r="Z337" s="8"/>
      <c r="AA337" s="8"/>
      <c r="AB337" s="8"/>
      <c r="AC337" s="8"/>
      <c r="AD337" s="8"/>
      <c r="AE337" s="9"/>
      <c r="AF337" s="8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  <c r="BO337" s="3"/>
      <c r="BP337" s="3"/>
      <c r="BQ337" s="3"/>
      <c r="BR337" s="3"/>
      <c r="BS337" s="3"/>
      <c r="BT337" s="3"/>
      <c r="BU337" s="3"/>
      <c r="BV337" s="3"/>
      <c r="BW337" s="3"/>
      <c r="BX337" s="3"/>
      <c r="BY337" s="3"/>
      <c r="BZ337" s="3"/>
      <c r="CA337" s="3"/>
      <c r="CB337" s="3"/>
      <c r="CC337" s="3"/>
      <c r="CD337" s="3"/>
      <c r="CE337" s="3"/>
      <c r="CF337" s="3"/>
      <c r="CG337" s="3"/>
      <c r="CH337" s="3"/>
      <c r="CI337" s="3"/>
      <c r="CJ337" s="3"/>
      <c r="CK337" s="3"/>
      <c r="CL337" s="3"/>
      <c r="CM337" s="3"/>
      <c r="CN337" s="3"/>
      <c r="CO337" s="3"/>
      <c r="CP337" s="3"/>
      <c r="CQ337" s="3"/>
      <c r="CR337" s="3"/>
      <c r="CS337" s="3"/>
      <c r="CT337" s="3"/>
      <c r="CU337" s="3"/>
      <c r="CV337" s="3"/>
      <c r="CW337" s="3"/>
      <c r="CX337" s="3"/>
      <c r="CY337" s="3"/>
      <c r="CZ337" s="3"/>
      <c r="DA337" s="3"/>
      <c r="DB337" s="3"/>
      <c r="DC337" s="3"/>
      <c r="DD337" s="3"/>
      <c r="DE337" s="3"/>
      <c r="DF337" s="3"/>
      <c r="DG337" s="3"/>
      <c r="DH337" s="3"/>
      <c r="DI337" s="3"/>
      <c r="DJ337" s="3"/>
      <c r="DK337" s="3"/>
      <c r="DL337" s="3"/>
      <c r="DM337" s="3"/>
      <c r="DN337" s="3"/>
      <c r="DO337" s="3"/>
      <c r="DP337" s="3"/>
      <c r="DQ337" s="3"/>
      <c r="DR337" s="3"/>
      <c r="DS337" s="3"/>
      <c r="DT337" s="3"/>
      <c r="DU337" s="3"/>
      <c r="DV337" s="3"/>
      <c r="DW337" s="3"/>
      <c r="DX337" s="3"/>
      <c r="DY337" s="3"/>
      <c r="DZ337" s="3"/>
      <c r="EA337" s="3"/>
      <c r="EB337" s="3"/>
      <c r="EC337" s="3"/>
      <c r="ED337" s="3"/>
      <c r="EE337" s="3"/>
      <c r="EF337" s="3"/>
      <c r="EG337" s="3"/>
      <c r="EH337" s="3"/>
      <c r="EI337" s="3"/>
      <c r="EJ337" s="3"/>
      <c r="EK337" s="3"/>
      <c r="EL337" s="3"/>
      <c r="EM337" s="3"/>
      <c r="EN337" s="3"/>
      <c r="EO337" s="3"/>
      <c r="EP337" s="3"/>
      <c r="EQ337" s="3"/>
      <c r="ER337" s="3"/>
      <c r="ES337" s="3"/>
      <c r="ET337" s="3"/>
      <c r="EU337" s="3"/>
      <c r="EV337" s="3"/>
      <c r="EW337" s="3"/>
      <c r="EX337" s="3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</row>
    <row r="338" spans="1:176" x14ac:dyDescent="0.15">
      <c r="A338" s="74">
        <f t="shared" si="115"/>
        <v>43819</v>
      </c>
      <c r="B338" s="75">
        <f t="shared" ca="1" si="124"/>
        <v>94228.960470999999</v>
      </c>
      <c r="C338" s="78">
        <f t="shared" si="116"/>
        <v>94200</v>
      </c>
      <c r="D338" s="77">
        <f ca="1">IF(A338&lt;$B$1,VLOOKUP(A338,[1]DI!$A$4:$B$15000,2),0)</f>
        <v>4.4000000000000004E-2</v>
      </c>
      <c r="E338" s="78">
        <f t="shared" ca="1" si="125"/>
        <v>1.0001708899999999</v>
      </c>
      <c r="F338" s="78">
        <f ca="1">(TRUNC(PRODUCT($E$12:$E337),16))</f>
        <v>1.0536528084521699</v>
      </c>
      <c r="G338" s="78">
        <f t="shared" ca="1" si="126"/>
        <v>1.0534727804887101</v>
      </c>
      <c r="H338" s="78">
        <f t="shared" ca="1" si="127"/>
        <v>1.0001708899999999</v>
      </c>
      <c r="I338" s="77">
        <f t="shared" si="117"/>
        <v>3.5000000000000003E-2</v>
      </c>
      <c r="J338" s="79">
        <f t="shared" si="118"/>
        <v>43818</v>
      </c>
      <c r="K338" s="80">
        <f t="shared" si="119"/>
        <v>1</v>
      </c>
      <c r="L338" s="81">
        <f t="shared" si="120"/>
        <v>1</v>
      </c>
      <c r="M338" s="82">
        <f t="shared" si="111"/>
        <v>1.0001365230000001</v>
      </c>
      <c r="N338" s="82">
        <f t="shared" ca="1" si="112"/>
        <v>1.0003074359999999</v>
      </c>
      <c r="O338" s="81">
        <f t="shared" si="128"/>
        <v>0</v>
      </c>
      <c r="P338" s="78">
        <f t="shared" ca="1" si="113"/>
        <v>28.960470999999998</v>
      </c>
      <c r="Q338" s="76">
        <f t="shared" si="121"/>
        <v>0</v>
      </c>
      <c r="R338" s="83" t="str">
        <f t="shared" si="122"/>
        <v>A+J=</v>
      </c>
      <c r="S338" s="79">
        <f t="shared" si="123"/>
        <v>43909</v>
      </c>
      <c r="T338" s="84" t="str">
        <f t="shared" si="114"/>
        <v>-</v>
      </c>
      <c r="U338" s="8"/>
      <c r="V338" s="65"/>
      <c r="W338" s="66"/>
      <c r="X338" s="8"/>
      <c r="Y338" s="1"/>
      <c r="Z338" s="8"/>
      <c r="AA338" s="8"/>
      <c r="AB338" s="8"/>
      <c r="AC338" s="8"/>
      <c r="AD338" s="8"/>
      <c r="AE338" s="9"/>
      <c r="AF338" s="8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  <c r="BO338" s="3"/>
      <c r="BP338" s="3"/>
      <c r="BQ338" s="3"/>
      <c r="BR338" s="3"/>
      <c r="BS338" s="3"/>
      <c r="BT338" s="3"/>
      <c r="BU338" s="3"/>
      <c r="BV338" s="3"/>
      <c r="BW338" s="3"/>
      <c r="BX338" s="3"/>
      <c r="BY338" s="3"/>
      <c r="BZ338" s="3"/>
      <c r="CA338" s="3"/>
      <c r="CB338" s="3"/>
      <c r="CC338" s="3"/>
      <c r="CD338" s="3"/>
      <c r="CE338" s="3"/>
      <c r="CF338" s="3"/>
      <c r="CG338" s="3"/>
      <c r="CH338" s="3"/>
      <c r="CI338" s="3"/>
      <c r="CJ338" s="3"/>
      <c r="CK338" s="3"/>
      <c r="CL338" s="3"/>
      <c r="CM338" s="3"/>
      <c r="CN338" s="3"/>
      <c r="CO338" s="3"/>
      <c r="CP338" s="3"/>
      <c r="CQ338" s="3"/>
      <c r="CR338" s="3"/>
      <c r="CS338" s="3"/>
      <c r="CT338" s="3"/>
      <c r="CU338" s="3"/>
      <c r="CV338" s="3"/>
      <c r="CW338" s="3"/>
      <c r="CX338" s="3"/>
      <c r="CY338" s="3"/>
      <c r="CZ338" s="3"/>
      <c r="DA338" s="3"/>
      <c r="DB338" s="3"/>
      <c r="DC338" s="3"/>
      <c r="DD338" s="3"/>
      <c r="DE338" s="3"/>
      <c r="DF338" s="3"/>
      <c r="DG338" s="3"/>
      <c r="DH338" s="3"/>
      <c r="DI338" s="3"/>
      <c r="DJ338" s="3"/>
      <c r="DK338" s="3"/>
      <c r="DL338" s="3"/>
      <c r="DM338" s="3"/>
      <c r="DN338" s="3"/>
      <c r="DO338" s="3"/>
      <c r="DP338" s="3"/>
      <c r="DQ338" s="3"/>
      <c r="DR338" s="3"/>
      <c r="DS338" s="3"/>
      <c r="DT338" s="3"/>
      <c r="DU338" s="3"/>
      <c r="DV338" s="3"/>
      <c r="DW338" s="3"/>
      <c r="DX338" s="3"/>
      <c r="DY338" s="3"/>
      <c r="DZ338" s="3"/>
      <c r="EA338" s="3"/>
      <c r="EB338" s="3"/>
      <c r="EC338" s="3"/>
      <c r="ED338" s="3"/>
      <c r="EE338" s="3"/>
      <c r="EF338" s="3"/>
      <c r="EG338" s="3"/>
      <c r="EH338" s="3"/>
      <c r="EI338" s="3"/>
      <c r="EJ338" s="3"/>
      <c r="EK338" s="3"/>
      <c r="EL338" s="3"/>
      <c r="EM338" s="3"/>
      <c r="EN338" s="3"/>
      <c r="EO338" s="3"/>
      <c r="EP338" s="3"/>
      <c r="EQ338" s="3"/>
      <c r="ER338" s="3"/>
      <c r="ES338" s="3"/>
      <c r="ET338" s="3"/>
      <c r="EU338" s="3"/>
      <c r="EV338" s="3"/>
      <c r="EW338" s="3"/>
      <c r="EX338" s="3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</row>
    <row r="339" spans="1:176" x14ac:dyDescent="0.15">
      <c r="A339" s="74">
        <f t="shared" si="115"/>
        <v>43820</v>
      </c>
      <c r="B339" s="75">
        <f t="shared" ca="1" si="124"/>
        <v>94245.063395000005</v>
      </c>
      <c r="C339" s="78">
        <f t="shared" si="116"/>
        <v>94200</v>
      </c>
      <c r="D339" s="77">
        <f ca="1">IF(A339&lt;$B$1,VLOOKUP(A339,[1]DI!$A$4:$B$15000,2),0)</f>
        <v>0</v>
      </c>
      <c r="E339" s="78">
        <f t="shared" ca="1" si="125"/>
        <v>1</v>
      </c>
      <c r="F339" s="78">
        <f ca="1">(TRUNC(PRODUCT($E$12:$E338),16))</f>
        <v>1.0538328671806101</v>
      </c>
      <c r="G339" s="78">
        <f t="shared" ca="1" si="126"/>
        <v>1.0534727804887101</v>
      </c>
      <c r="H339" s="78">
        <f t="shared" ca="1" si="127"/>
        <v>1.0003418100000001</v>
      </c>
      <c r="I339" s="77">
        <f t="shared" si="117"/>
        <v>3.5000000000000003E-2</v>
      </c>
      <c r="J339" s="79">
        <f t="shared" si="118"/>
        <v>43818</v>
      </c>
      <c r="K339" s="80">
        <f t="shared" si="119"/>
        <v>1</v>
      </c>
      <c r="L339" s="81">
        <f t="shared" si="120"/>
        <v>1</v>
      </c>
      <c r="M339" s="82">
        <f t="shared" si="111"/>
        <v>1.0001365230000001</v>
      </c>
      <c r="N339" s="82">
        <f t="shared" ca="1" si="112"/>
        <v>1.0004783799999999</v>
      </c>
      <c r="O339" s="81">
        <f t="shared" si="128"/>
        <v>0</v>
      </c>
      <c r="P339" s="78">
        <f t="shared" ca="1" si="113"/>
        <v>45.063395</v>
      </c>
      <c r="Q339" s="76">
        <f t="shared" si="121"/>
        <v>0</v>
      </c>
      <c r="R339" s="83" t="str">
        <f t="shared" si="122"/>
        <v>A+J=</v>
      </c>
      <c r="S339" s="79">
        <f t="shared" si="123"/>
        <v>43909</v>
      </c>
      <c r="T339" s="84" t="str">
        <f t="shared" si="114"/>
        <v>-</v>
      </c>
      <c r="U339" s="8"/>
      <c r="V339" s="65"/>
      <c r="W339" s="64"/>
      <c r="X339" s="8"/>
      <c r="Y339" s="1"/>
      <c r="Z339" s="8"/>
      <c r="AA339" s="8"/>
      <c r="AB339" s="8"/>
      <c r="AC339" s="8"/>
      <c r="AD339" s="8"/>
      <c r="AE339" s="9"/>
      <c r="AF339" s="8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  <c r="BO339" s="3"/>
      <c r="BP339" s="3"/>
      <c r="BQ339" s="3"/>
      <c r="BR339" s="3"/>
      <c r="BS339" s="3"/>
      <c r="BT339" s="3"/>
      <c r="BU339" s="3"/>
      <c r="BV339" s="3"/>
      <c r="BW339" s="3"/>
      <c r="BX339" s="3"/>
      <c r="BY339" s="3"/>
      <c r="BZ339" s="3"/>
      <c r="CA339" s="3"/>
      <c r="CB339" s="3"/>
      <c r="CC339" s="3"/>
      <c r="CD339" s="3"/>
      <c r="CE339" s="3"/>
      <c r="CF339" s="3"/>
      <c r="CG339" s="3"/>
      <c r="CH339" s="3"/>
      <c r="CI339" s="3"/>
      <c r="CJ339" s="3"/>
      <c r="CK339" s="3"/>
      <c r="CL339" s="3"/>
      <c r="CM339" s="3"/>
      <c r="CN339" s="3"/>
      <c r="CO339" s="3"/>
      <c r="CP339" s="3"/>
      <c r="CQ339" s="3"/>
      <c r="CR339" s="3"/>
      <c r="CS339" s="3"/>
      <c r="CT339" s="3"/>
      <c r="CU339" s="3"/>
      <c r="CV339" s="3"/>
      <c r="CW339" s="3"/>
      <c r="CX339" s="3"/>
      <c r="CY339" s="3"/>
      <c r="CZ339" s="3"/>
      <c r="DA339" s="3"/>
      <c r="DB339" s="3"/>
      <c r="DC339" s="3"/>
      <c r="DD339" s="3"/>
      <c r="DE339" s="3"/>
      <c r="DF339" s="3"/>
      <c r="DG339" s="3"/>
      <c r="DH339" s="3"/>
      <c r="DI339" s="3"/>
      <c r="DJ339" s="3"/>
      <c r="DK339" s="3"/>
      <c r="DL339" s="3"/>
      <c r="DM339" s="3"/>
      <c r="DN339" s="3"/>
      <c r="DO339" s="3"/>
      <c r="DP339" s="3"/>
      <c r="DQ339" s="3"/>
      <c r="DR339" s="3"/>
      <c r="DS339" s="3"/>
      <c r="DT339" s="3"/>
      <c r="DU339" s="3"/>
      <c r="DV339" s="3"/>
      <c r="DW339" s="3"/>
      <c r="DX339" s="3"/>
      <c r="DY339" s="3"/>
      <c r="DZ339" s="3"/>
      <c r="EA339" s="3"/>
      <c r="EB339" s="3"/>
      <c r="EC339" s="3"/>
      <c r="ED339" s="3"/>
      <c r="EE339" s="3"/>
      <c r="EF339" s="3"/>
      <c r="EG339" s="3"/>
      <c r="EH339" s="3"/>
      <c r="EI339" s="3"/>
      <c r="EJ339" s="3"/>
      <c r="EK339" s="3"/>
      <c r="EL339" s="3"/>
      <c r="EM339" s="3"/>
      <c r="EN339" s="3"/>
      <c r="EO339" s="3"/>
      <c r="EP339" s="3"/>
      <c r="EQ339" s="3"/>
      <c r="ER339" s="3"/>
      <c r="ES339" s="3"/>
      <c r="ET339" s="3"/>
      <c r="EU339" s="3"/>
      <c r="EV339" s="3"/>
      <c r="EW339" s="3"/>
      <c r="EX339" s="3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</row>
    <row r="340" spans="1:176" x14ac:dyDescent="0.15">
      <c r="A340" s="74">
        <f t="shared" si="115"/>
        <v>43821</v>
      </c>
      <c r="B340" s="75">
        <f t="shared" ca="1" si="124"/>
        <v>94245.063395000005</v>
      </c>
      <c r="C340" s="78">
        <f t="shared" si="116"/>
        <v>94200</v>
      </c>
      <c r="D340" s="77">
        <f ca="1">IF(A340&lt;$B$1,VLOOKUP(A340,[1]DI!$A$4:$B$15000,2),0)</f>
        <v>0</v>
      </c>
      <c r="E340" s="78">
        <f t="shared" ca="1" si="125"/>
        <v>1</v>
      </c>
      <c r="F340" s="78">
        <f ca="1">(TRUNC(PRODUCT($E$12:$E339),16))</f>
        <v>1.0538328671806101</v>
      </c>
      <c r="G340" s="78">
        <f t="shared" ca="1" si="126"/>
        <v>1.0534727804887101</v>
      </c>
      <c r="H340" s="78">
        <f t="shared" ca="1" si="127"/>
        <v>1.0003418100000001</v>
      </c>
      <c r="I340" s="77">
        <f t="shared" si="117"/>
        <v>3.5000000000000003E-2</v>
      </c>
      <c r="J340" s="79">
        <f t="shared" si="118"/>
        <v>43818</v>
      </c>
      <c r="K340" s="80">
        <f t="shared" si="119"/>
        <v>1</v>
      </c>
      <c r="L340" s="81">
        <f t="shared" si="120"/>
        <v>1</v>
      </c>
      <c r="M340" s="82">
        <f t="shared" si="111"/>
        <v>1.0001365230000001</v>
      </c>
      <c r="N340" s="82">
        <f t="shared" ca="1" si="112"/>
        <v>1.0004783799999999</v>
      </c>
      <c r="O340" s="81">
        <f t="shared" si="128"/>
        <v>0</v>
      </c>
      <c r="P340" s="78">
        <f t="shared" ca="1" si="113"/>
        <v>45.063395</v>
      </c>
      <c r="Q340" s="76">
        <f t="shared" si="121"/>
        <v>0</v>
      </c>
      <c r="R340" s="83" t="str">
        <f t="shared" si="122"/>
        <v>A+J=</v>
      </c>
      <c r="S340" s="79">
        <f t="shared" si="123"/>
        <v>43909</v>
      </c>
      <c r="T340" s="84" t="str">
        <f t="shared" si="114"/>
        <v>-</v>
      </c>
      <c r="U340" s="8"/>
      <c r="V340" s="65"/>
      <c r="W340" s="66"/>
      <c r="X340" s="8"/>
      <c r="Y340" s="1"/>
      <c r="Z340" s="8"/>
      <c r="AA340" s="8"/>
      <c r="AB340" s="8"/>
      <c r="AC340" s="8"/>
      <c r="AD340" s="8"/>
      <c r="AE340" s="9"/>
      <c r="AF340" s="8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  <c r="BO340" s="3"/>
      <c r="BP340" s="3"/>
      <c r="BQ340" s="3"/>
      <c r="BR340" s="3"/>
      <c r="BS340" s="3"/>
      <c r="BT340" s="3"/>
      <c r="BU340" s="3"/>
      <c r="BV340" s="3"/>
      <c r="BW340" s="3"/>
      <c r="BX340" s="3"/>
      <c r="BY340" s="3"/>
      <c r="BZ340" s="3"/>
      <c r="CA340" s="3"/>
      <c r="CB340" s="3"/>
      <c r="CC340" s="3"/>
      <c r="CD340" s="3"/>
      <c r="CE340" s="3"/>
      <c r="CF340" s="3"/>
      <c r="CG340" s="3"/>
      <c r="CH340" s="3"/>
      <c r="CI340" s="3"/>
      <c r="CJ340" s="3"/>
      <c r="CK340" s="3"/>
      <c r="CL340" s="3"/>
      <c r="CM340" s="3"/>
      <c r="CN340" s="3"/>
      <c r="CO340" s="3"/>
      <c r="CP340" s="3"/>
      <c r="CQ340" s="3"/>
      <c r="CR340" s="3"/>
      <c r="CS340" s="3"/>
      <c r="CT340" s="3"/>
      <c r="CU340" s="3"/>
      <c r="CV340" s="3"/>
      <c r="CW340" s="3"/>
      <c r="CX340" s="3"/>
      <c r="CY340" s="3"/>
      <c r="CZ340" s="3"/>
      <c r="DA340" s="3"/>
      <c r="DB340" s="3"/>
      <c r="DC340" s="3"/>
      <c r="DD340" s="3"/>
      <c r="DE340" s="3"/>
      <c r="DF340" s="3"/>
      <c r="DG340" s="3"/>
      <c r="DH340" s="3"/>
      <c r="DI340" s="3"/>
      <c r="DJ340" s="3"/>
      <c r="DK340" s="3"/>
      <c r="DL340" s="3"/>
      <c r="DM340" s="3"/>
      <c r="DN340" s="3"/>
      <c r="DO340" s="3"/>
      <c r="DP340" s="3"/>
      <c r="DQ340" s="3"/>
      <c r="DR340" s="3"/>
      <c r="DS340" s="3"/>
      <c r="DT340" s="3"/>
      <c r="DU340" s="3"/>
      <c r="DV340" s="3"/>
      <c r="DW340" s="3"/>
      <c r="DX340" s="3"/>
      <c r="DY340" s="3"/>
      <c r="DZ340" s="3"/>
      <c r="EA340" s="3"/>
      <c r="EB340" s="3"/>
      <c r="EC340" s="3"/>
      <c r="ED340" s="3"/>
      <c r="EE340" s="3"/>
      <c r="EF340" s="3"/>
      <c r="EG340" s="3"/>
      <c r="EH340" s="3"/>
      <c r="EI340" s="3"/>
      <c r="EJ340" s="3"/>
      <c r="EK340" s="3"/>
      <c r="EL340" s="3"/>
      <c r="EM340" s="3"/>
      <c r="EN340" s="3"/>
      <c r="EO340" s="3"/>
      <c r="EP340" s="3"/>
      <c r="EQ340" s="3"/>
      <c r="ER340" s="3"/>
      <c r="ES340" s="3"/>
      <c r="ET340" s="3"/>
      <c r="EU340" s="3"/>
      <c r="EV340" s="3"/>
      <c r="EW340" s="3"/>
      <c r="EX340" s="3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</row>
    <row r="341" spans="1:176" x14ac:dyDescent="0.15">
      <c r="A341" s="74">
        <f t="shared" si="115"/>
        <v>43822</v>
      </c>
      <c r="B341" s="75">
        <f t="shared" ca="1" si="124"/>
        <v>94257.929891000007</v>
      </c>
      <c r="C341" s="78">
        <f t="shared" si="116"/>
        <v>94200</v>
      </c>
      <c r="D341" s="77">
        <f ca="1">IF(A341&lt;$B$1,VLOOKUP(A341,[1]DI!$A$4:$B$15000,2),0)</f>
        <v>4.4000000000000004E-2</v>
      </c>
      <c r="E341" s="78">
        <f t="shared" ca="1" si="125"/>
        <v>1.0001708899999999</v>
      </c>
      <c r="F341" s="78">
        <f ca="1">(TRUNC(PRODUCT($E$12:$E340),16))</f>
        <v>1.0538328671806101</v>
      </c>
      <c r="G341" s="78">
        <f t="shared" ca="1" si="126"/>
        <v>1.0534727804887101</v>
      </c>
      <c r="H341" s="78">
        <f t="shared" ca="1" si="127"/>
        <v>1.0003418100000001</v>
      </c>
      <c r="I341" s="77">
        <f t="shared" si="117"/>
        <v>3.5000000000000003E-2</v>
      </c>
      <c r="J341" s="79">
        <f t="shared" si="118"/>
        <v>43818</v>
      </c>
      <c r="K341" s="80">
        <f t="shared" si="119"/>
        <v>2</v>
      </c>
      <c r="L341" s="81">
        <f t="shared" si="120"/>
        <v>2</v>
      </c>
      <c r="M341" s="82">
        <f t="shared" si="111"/>
        <v>1.0002730639999999</v>
      </c>
      <c r="N341" s="82">
        <f t="shared" ca="1" si="112"/>
        <v>1.000614967</v>
      </c>
      <c r="O341" s="81">
        <f t="shared" si="128"/>
        <v>0</v>
      </c>
      <c r="P341" s="78">
        <f t="shared" ca="1" si="113"/>
        <v>57.929890999999998</v>
      </c>
      <c r="Q341" s="76">
        <f t="shared" si="121"/>
        <v>0</v>
      </c>
      <c r="R341" s="83" t="str">
        <f t="shared" si="122"/>
        <v>A+J=</v>
      </c>
      <c r="S341" s="79">
        <f t="shared" si="123"/>
        <v>43909</v>
      </c>
      <c r="T341" s="84" t="str">
        <f t="shared" si="114"/>
        <v>-</v>
      </c>
      <c r="U341" s="8"/>
      <c r="V341" s="65"/>
      <c r="W341" s="66"/>
      <c r="X341" s="8"/>
      <c r="Y341" s="1"/>
      <c r="Z341" s="8"/>
      <c r="AA341" s="8"/>
      <c r="AB341" s="8"/>
      <c r="AC341" s="8"/>
      <c r="AD341" s="8"/>
      <c r="AE341" s="9"/>
      <c r="AF341" s="8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  <c r="BO341" s="3"/>
      <c r="BP341" s="3"/>
      <c r="BQ341" s="3"/>
      <c r="BR341" s="3"/>
      <c r="BS341" s="3"/>
      <c r="BT341" s="3"/>
      <c r="BU341" s="3"/>
      <c r="BV341" s="3"/>
      <c r="BW341" s="3"/>
      <c r="BX341" s="3"/>
      <c r="BY341" s="3"/>
      <c r="BZ341" s="3"/>
      <c r="CA341" s="3"/>
      <c r="CB341" s="3"/>
      <c r="CC341" s="3"/>
      <c r="CD341" s="3"/>
      <c r="CE341" s="3"/>
      <c r="CF341" s="3"/>
      <c r="CG341" s="3"/>
      <c r="CH341" s="3"/>
      <c r="CI341" s="3"/>
      <c r="CJ341" s="3"/>
      <c r="CK341" s="3"/>
      <c r="CL341" s="3"/>
      <c r="CM341" s="3"/>
      <c r="CN341" s="3"/>
      <c r="CO341" s="3"/>
      <c r="CP341" s="3"/>
      <c r="CQ341" s="3"/>
      <c r="CR341" s="3"/>
      <c r="CS341" s="3"/>
      <c r="CT341" s="3"/>
      <c r="CU341" s="3"/>
      <c r="CV341" s="3"/>
      <c r="CW341" s="3"/>
      <c r="CX341" s="3"/>
      <c r="CY341" s="3"/>
      <c r="CZ341" s="3"/>
      <c r="DA341" s="3"/>
      <c r="DB341" s="3"/>
      <c r="DC341" s="3"/>
      <c r="DD341" s="3"/>
      <c r="DE341" s="3"/>
      <c r="DF341" s="3"/>
      <c r="DG341" s="3"/>
      <c r="DH341" s="3"/>
      <c r="DI341" s="3"/>
      <c r="DJ341" s="3"/>
      <c r="DK341" s="3"/>
      <c r="DL341" s="3"/>
      <c r="DM341" s="3"/>
      <c r="DN341" s="3"/>
      <c r="DO341" s="3"/>
      <c r="DP341" s="3"/>
      <c r="DQ341" s="3"/>
      <c r="DR341" s="3"/>
      <c r="DS341" s="3"/>
      <c r="DT341" s="3"/>
      <c r="DU341" s="3"/>
      <c r="DV341" s="3"/>
      <c r="DW341" s="3"/>
      <c r="DX341" s="3"/>
      <c r="DY341" s="3"/>
      <c r="DZ341" s="3"/>
      <c r="EA341" s="3"/>
      <c r="EB341" s="3"/>
      <c r="EC341" s="3"/>
      <c r="ED341" s="3"/>
      <c r="EE341" s="3"/>
      <c r="EF341" s="3"/>
      <c r="EG341" s="3"/>
      <c r="EH341" s="3"/>
      <c r="EI341" s="3"/>
      <c r="EJ341" s="3"/>
      <c r="EK341" s="3"/>
      <c r="EL341" s="3"/>
      <c r="EM341" s="3"/>
      <c r="EN341" s="3"/>
      <c r="EO341" s="3"/>
      <c r="EP341" s="3"/>
      <c r="EQ341" s="3"/>
      <c r="ER341" s="3"/>
      <c r="ES341" s="3"/>
      <c r="ET341" s="3"/>
      <c r="EU341" s="3"/>
      <c r="EV341" s="3"/>
      <c r="EW341" s="3"/>
      <c r="EX341" s="3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</row>
    <row r="342" spans="1:176" x14ac:dyDescent="0.15">
      <c r="A342" s="74">
        <f t="shared" si="115"/>
        <v>43823</v>
      </c>
      <c r="B342" s="75">
        <f t="shared" ca="1" si="124"/>
        <v>94286.908448999995</v>
      </c>
      <c r="C342" s="78">
        <f t="shared" si="116"/>
        <v>94200</v>
      </c>
      <c r="D342" s="77">
        <f ca="1">IF(A342&lt;$B$1,VLOOKUP(A342,[1]DI!$A$4:$B$15000,2),0)</f>
        <v>4.4000000000000004E-2</v>
      </c>
      <c r="E342" s="78">
        <f t="shared" ca="1" si="125"/>
        <v>1.0001708899999999</v>
      </c>
      <c r="F342" s="78">
        <f ca="1">(TRUNC(PRODUCT($E$12:$E341),16))</f>
        <v>1.05401295667928</v>
      </c>
      <c r="G342" s="78">
        <f t="shared" ca="1" si="126"/>
        <v>1.0534727804887101</v>
      </c>
      <c r="H342" s="78">
        <f t="shared" ca="1" si="127"/>
        <v>1.0005127599999999</v>
      </c>
      <c r="I342" s="77">
        <f t="shared" si="117"/>
        <v>3.5000000000000003E-2</v>
      </c>
      <c r="J342" s="79">
        <f t="shared" si="118"/>
        <v>43818</v>
      </c>
      <c r="K342" s="80">
        <f t="shared" si="119"/>
        <v>3</v>
      </c>
      <c r="L342" s="81">
        <f t="shared" si="120"/>
        <v>3</v>
      </c>
      <c r="M342" s="82">
        <f t="shared" si="111"/>
        <v>1.0004096250000001</v>
      </c>
      <c r="N342" s="82">
        <f t="shared" ca="1" si="112"/>
        <v>1.000922595</v>
      </c>
      <c r="O342" s="81">
        <f t="shared" si="128"/>
        <v>0</v>
      </c>
      <c r="P342" s="78">
        <f t="shared" ca="1" si="113"/>
        <v>86.908449000000005</v>
      </c>
      <c r="Q342" s="76">
        <f t="shared" si="121"/>
        <v>0</v>
      </c>
      <c r="R342" s="83" t="str">
        <f t="shared" si="122"/>
        <v>A+J=</v>
      </c>
      <c r="S342" s="79">
        <f t="shared" si="123"/>
        <v>43909</v>
      </c>
      <c r="T342" s="84" t="str">
        <f t="shared" si="114"/>
        <v>-</v>
      </c>
      <c r="U342" s="8"/>
      <c r="V342" s="65"/>
      <c r="W342" s="66"/>
      <c r="X342" s="8"/>
      <c r="Y342" s="1"/>
      <c r="Z342" s="8"/>
      <c r="AA342" s="8"/>
      <c r="AB342" s="8"/>
      <c r="AC342" s="8"/>
      <c r="AD342" s="8"/>
      <c r="AE342" s="9"/>
      <c r="AF342" s="8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  <c r="BO342" s="3"/>
      <c r="BP342" s="3"/>
      <c r="BQ342" s="3"/>
      <c r="BR342" s="3"/>
      <c r="BS342" s="3"/>
      <c r="BT342" s="3"/>
      <c r="BU342" s="3"/>
      <c r="BV342" s="3"/>
      <c r="BW342" s="3"/>
      <c r="BX342" s="3"/>
      <c r="BY342" s="3"/>
      <c r="BZ342" s="3"/>
      <c r="CA342" s="3"/>
      <c r="CB342" s="3"/>
      <c r="CC342" s="3"/>
      <c r="CD342" s="3"/>
      <c r="CE342" s="3"/>
      <c r="CF342" s="3"/>
      <c r="CG342" s="3"/>
      <c r="CH342" s="3"/>
      <c r="CI342" s="3"/>
      <c r="CJ342" s="3"/>
      <c r="CK342" s="3"/>
      <c r="CL342" s="3"/>
      <c r="CM342" s="3"/>
      <c r="CN342" s="3"/>
      <c r="CO342" s="3"/>
      <c r="CP342" s="3"/>
      <c r="CQ342" s="3"/>
      <c r="CR342" s="3"/>
      <c r="CS342" s="3"/>
      <c r="CT342" s="3"/>
      <c r="CU342" s="3"/>
      <c r="CV342" s="3"/>
      <c r="CW342" s="3"/>
      <c r="CX342" s="3"/>
      <c r="CY342" s="3"/>
      <c r="CZ342" s="3"/>
      <c r="DA342" s="3"/>
      <c r="DB342" s="3"/>
      <c r="DC342" s="3"/>
      <c r="DD342" s="3"/>
      <c r="DE342" s="3"/>
      <c r="DF342" s="3"/>
      <c r="DG342" s="3"/>
      <c r="DH342" s="3"/>
      <c r="DI342" s="3"/>
      <c r="DJ342" s="3"/>
      <c r="DK342" s="3"/>
      <c r="DL342" s="3"/>
      <c r="DM342" s="3"/>
      <c r="DN342" s="3"/>
      <c r="DO342" s="3"/>
      <c r="DP342" s="3"/>
      <c r="DQ342" s="3"/>
      <c r="DR342" s="3"/>
      <c r="DS342" s="3"/>
      <c r="DT342" s="3"/>
      <c r="DU342" s="3"/>
      <c r="DV342" s="3"/>
      <c r="DW342" s="3"/>
      <c r="DX342" s="3"/>
      <c r="DY342" s="3"/>
      <c r="DZ342" s="3"/>
      <c r="EA342" s="3"/>
      <c r="EB342" s="3"/>
      <c r="EC342" s="3"/>
      <c r="ED342" s="3"/>
      <c r="EE342" s="3"/>
      <c r="EF342" s="3"/>
      <c r="EG342" s="3"/>
      <c r="EH342" s="3"/>
      <c r="EI342" s="3"/>
      <c r="EJ342" s="3"/>
      <c r="EK342" s="3"/>
      <c r="EL342" s="3"/>
      <c r="EM342" s="3"/>
      <c r="EN342" s="3"/>
      <c r="EO342" s="3"/>
      <c r="EP342" s="3"/>
      <c r="EQ342" s="3"/>
      <c r="ER342" s="3"/>
      <c r="ES342" s="3"/>
      <c r="ET342" s="3"/>
      <c r="EU342" s="3"/>
      <c r="EV342" s="3"/>
      <c r="EW342" s="3"/>
      <c r="EX342" s="3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</row>
    <row r="343" spans="1:176" x14ac:dyDescent="0.15">
      <c r="A343" s="74">
        <f t="shared" si="115"/>
        <v>43824</v>
      </c>
      <c r="B343" s="75">
        <f t="shared" ca="1" si="124"/>
        <v>94315.895860999997</v>
      </c>
      <c r="C343" s="78">
        <f t="shared" si="116"/>
        <v>94200</v>
      </c>
      <c r="D343" s="77">
        <f ca="1">IF(A343&lt;$B$1,VLOOKUP(A343,[1]DI!$A$4:$B$15000,2),0)</f>
        <v>0</v>
      </c>
      <c r="E343" s="78">
        <f t="shared" ca="1" si="125"/>
        <v>1</v>
      </c>
      <c r="F343" s="78">
        <f ca="1">(TRUNC(PRODUCT($E$12:$E342),16))</f>
        <v>1.05419307695345</v>
      </c>
      <c r="G343" s="78">
        <f t="shared" ca="1" si="126"/>
        <v>1.0534727804887101</v>
      </c>
      <c r="H343" s="78">
        <f t="shared" ca="1" si="127"/>
        <v>1.0006837399999999</v>
      </c>
      <c r="I343" s="77">
        <f t="shared" si="117"/>
        <v>3.5000000000000003E-2</v>
      </c>
      <c r="J343" s="79">
        <f t="shared" si="118"/>
        <v>43818</v>
      </c>
      <c r="K343" s="80">
        <f t="shared" si="119"/>
        <v>3</v>
      </c>
      <c r="L343" s="81">
        <f t="shared" si="120"/>
        <v>4</v>
      </c>
      <c r="M343" s="82">
        <f t="shared" si="111"/>
        <v>1.0005462039999999</v>
      </c>
      <c r="N343" s="82">
        <f t="shared" ca="1" si="112"/>
        <v>1.0012303170000001</v>
      </c>
      <c r="O343" s="81">
        <f t="shared" si="128"/>
        <v>0</v>
      </c>
      <c r="P343" s="78">
        <f t="shared" ca="1" si="113"/>
        <v>115.895861</v>
      </c>
      <c r="Q343" s="76">
        <f t="shared" si="121"/>
        <v>0</v>
      </c>
      <c r="R343" s="83" t="str">
        <f t="shared" si="122"/>
        <v>A+J=</v>
      </c>
      <c r="S343" s="79">
        <f t="shared" si="123"/>
        <v>43909</v>
      </c>
      <c r="T343" s="84" t="str">
        <f t="shared" si="114"/>
        <v>-</v>
      </c>
      <c r="U343" s="8"/>
      <c r="V343" s="65"/>
      <c r="W343" s="66"/>
      <c r="X343" s="8"/>
      <c r="Y343" s="1"/>
      <c r="Z343" s="8"/>
      <c r="AA343" s="8"/>
      <c r="AB343" s="8"/>
      <c r="AC343" s="8"/>
      <c r="AD343" s="8"/>
      <c r="AE343" s="9"/>
      <c r="AF343" s="8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</row>
    <row r="344" spans="1:176" x14ac:dyDescent="0.15">
      <c r="A344" s="74">
        <f t="shared" si="115"/>
        <v>43825</v>
      </c>
      <c r="B344" s="75">
        <f t="shared" ca="1" si="124"/>
        <v>94315.895860999997</v>
      </c>
      <c r="C344" s="78">
        <f t="shared" si="116"/>
        <v>94200</v>
      </c>
      <c r="D344" s="77">
        <f ca="1">IF(A344&lt;$B$1,VLOOKUP(A344,[1]DI!$A$4:$B$15000,2),0)</f>
        <v>4.4000000000000004E-2</v>
      </c>
      <c r="E344" s="78">
        <f t="shared" ca="1" si="125"/>
        <v>1.0001708899999999</v>
      </c>
      <c r="F344" s="78">
        <f ca="1">(TRUNC(PRODUCT($E$12:$E343),16))</f>
        <v>1.05419307695345</v>
      </c>
      <c r="G344" s="78">
        <f t="shared" ca="1" si="126"/>
        <v>1.0534727804887101</v>
      </c>
      <c r="H344" s="78">
        <f t="shared" ca="1" si="127"/>
        <v>1.0006837399999999</v>
      </c>
      <c r="I344" s="77">
        <f t="shared" si="117"/>
        <v>3.5000000000000003E-2</v>
      </c>
      <c r="J344" s="79">
        <f t="shared" si="118"/>
        <v>43818</v>
      </c>
      <c r="K344" s="80">
        <f t="shared" si="119"/>
        <v>4</v>
      </c>
      <c r="L344" s="81">
        <f t="shared" si="120"/>
        <v>4</v>
      </c>
      <c r="M344" s="82">
        <f t="shared" si="111"/>
        <v>1.0005462039999999</v>
      </c>
      <c r="N344" s="82">
        <f t="shared" ca="1" si="112"/>
        <v>1.0012303170000001</v>
      </c>
      <c r="O344" s="81">
        <f t="shared" si="128"/>
        <v>0</v>
      </c>
      <c r="P344" s="78">
        <f t="shared" ca="1" si="113"/>
        <v>115.895861</v>
      </c>
      <c r="Q344" s="76">
        <f t="shared" si="121"/>
        <v>0</v>
      </c>
      <c r="R344" s="83" t="str">
        <f t="shared" si="122"/>
        <v>A+J=</v>
      </c>
      <c r="S344" s="79">
        <f t="shared" si="123"/>
        <v>43909</v>
      </c>
      <c r="T344" s="84" t="str">
        <f t="shared" si="114"/>
        <v>-</v>
      </c>
      <c r="U344" s="8"/>
      <c r="V344" s="65"/>
      <c r="W344" s="66"/>
      <c r="X344" s="8"/>
      <c r="Y344" s="1"/>
      <c r="Z344" s="8"/>
      <c r="AA344" s="8"/>
      <c r="AB344" s="8"/>
      <c r="AC344" s="8"/>
      <c r="AD344" s="8"/>
      <c r="AE344" s="9"/>
      <c r="AF344" s="8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  <c r="BO344" s="3"/>
      <c r="BP344" s="3"/>
      <c r="BQ344" s="3"/>
      <c r="BR344" s="3"/>
      <c r="BS344" s="3"/>
      <c r="BT344" s="3"/>
      <c r="BU344" s="3"/>
      <c r="BV344" s="3"/>
      <c r="BW344" s="3"/>
      <c r="BX344" s="3"/>
      <c r="BY344" s="3"/>
      <c r="BZ344" s="3"/>
      <c r="CA344" s="3"/>
      <c r="CB344" s="3"/>
      <c r="CC344" s="3"/>
      <c r="CD344" s="3"/>
      <c r="CE344" s="3"/>
      <c r="CF344" s="3"/>
      <c r="CG344" s="3"/>
      <c r="CH344" s="3"/>
      <c r="CI344" s="3"/>
      <c r="CJ344" s="3"/>
      <c r="CK344" s="3"/>
      <c r="CL344" s="3"/>
      <c r="CM344" s="3"/>
      <c r="CN344" s="3"/>
      <c r="CO344" s="3"/>
      <c r="CP344" s="3"/>
      <c r="CQ344" s="3"/>
      <c r="CR344" s="3"/>
      <c r="CS344" s="3"/>
      <c r="CT344" s="3"/>
      <c r="CU344" s="3"/>
      <c r="CV344" s="3"/>
      <c r="CW344" s="3"/>
      <c r="CX344" s="3"/>
      <c r="CY344" s="3"/>
      <c r="CZ344" s="3"/>
      <c r="DA344" s="3"/>
      <c r="DB344" s="3"/>
      <c r="DC344" s="3"/>
      <c r="DD344" s="3"/>
      <c r="DE344" s="3"/>
      <c r="DF344" s="3"/>
      <c r="DG344" s="3"/>
      <c r="DH344" s="3"/>
      <c r="DI344" s="3"/>
      <c r="DJ344" s="3"/>
      <c r="DK344" s="3"/>
      <c r="DL344" s="3"/>
      <c r="DM344" s="3"/>
      <c r="DN344" s="3"/>
      <c r="DO344" s="3"/>
      <c r="DP344" s="3"/>
      <c r="DQ344" s="3"/>
      <c r="DR344" s="3"/>
      <c r="DS344" s="3"/>
      <c r="DT344" s="3"/>
      <c r="DU344" s="3"/>
      <c r="DV344" s="3"/>
      <c r="DW344" s="3"/>
      <c r="DX344" s="3"/>
      <c r="DY344" s="3"/>
      <c r="DZ344" s="3"/>
      <c r="EA344" s="3"/>
      <c r="EB344" s="3"/>
      <c r="EC344" s="3"/>
      <c r="ED344" s="3"/>
      <c r="EE344" s="3"/>
      <c r="EF344" s="3"/>
      <c r="EG344" s="3"/>
      <c r="EH344" s="3"/>
      <c r="EI344" s="3"/>
      <c r="EJ344" s="3"/>
      <c r="EK344" s="3"/>
      <c r="EL344" s="3"/>
      <c r="EM344" s="3"/>
      <c r="EN344" s="3"/>
      <c r="EO344" s="3"/>
      <c r="EP344" s="3"/>
      <c r="EQ344" s="3"/>
      <c r="ER344" s="3"/>
      <c r="ES344" s="3"/>
      <c r="ET344" s="3"/>
      <c r="EU344" s="3"/>
      <c r="EV344" s="3"/>
      <c r="EW344" s="3"/>
      <c r="EX344" s="3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</row>
    <row r="345" spans="1:176" x14ac:dyDescent="0.15">
      <c r="A345" s="74">
        <f t="shared" si="115"/>
        <v>43826</v>
      </c>
      <c r="B345" s="75">
        <f t="shared" ca="1" si="124"/>
        <v>94344.891373999999</v>
      </c>
      <c r="C345" s="78">
        <f t="shared" si="116"/>
        <v>94200</v>
      </c>
      <c r="D345" s="77">
        <f ca="1">IF(A345&lt;$B$1,VLOOKUP(A345,[1]DI!$A$4:$B$15000,2),0)</f>
        <v>4.4000000000000004E-2</v>
      </c>
      <c r="E345" s="78">
        <f t="shared" ca="1" si="125"/>
        <v>1.0001708899999999</v>
      </c>
      <c r="F345" s="78">
        <f ca="1">(TRUNC(PRODUCT($E$12:$E344),16))</f>
        <v>1.05437322800837</v>
      </c>
      <c r="G345" s="78">
        <f t="shared" ca="1" si="126"/>
        <v>1.0534727804887101</v>
      </c>
      <c r="H345" s="78">
        <f t="shared" ca="1" si="127"/>
        <v>1.0008547400000001</v>
      </c>
      <c r="I345" s="77">
        <f t="shared" si="117"/>
        <v>3.5000000000000003E-2</v>
      </c>
      <c r="J345" s="79">
        <f t="shared" si="118"/>
        <v>43818</v>
      </c>
      <c r="K345" s="80">
        <f t="shared" si="119"/>
        <v>5</v>
      </c>
      <c r="L345" s="81">
        <f t="shared" si="120"/>
        <v>5</v>
      </c>
      <c r="M345" s="82">
        <f t="shared" si="111"/>
        <v>1.000682801</v>
      </c>
      <c r="N345" s="82">
        <f t="shared" ca="1" si="112"/>
        <v>1.0015381249999999</v>
      </c>
      <c r="O345" s="81">
        <f t="shared" si="128"/>
        <v>0</v>
      </c>
      <c r="P345" s="78">
        <f t="shared" ca="1" si="113"/>
        <v>144.89137400000001</v>
      </c>
      <c r="Q345" s="76">
        <f t="shared" si="121"/>
        <v>0</v>
      </c>
      <c r="R345" s="83" t="str">
        <f t="shared" si="122"/>
        <v>A+J=</v>
      </c>
      <c r="S345" s="79">
        <f t="shared" si="123"/>
        <v>43909</v>
      </c>
      <c r="T345" s="84" t="str">
        <f t="shared" si="114"/>
        <v>-</v>
      </c>
      <c r="U345" s="8"/>
      <c r="V345" s="65"/>
      <c r="W345" s="66"/>
      <c r="X345" s="8"/>
      <c r="Y345" s="1"/>
      <c r="Z345" s="8"/>
      <c r="AA345" s="8"/>
      <c r="AB345" s="8"/>
      <c r="AC345" s="8"/>
      <c r="AD345" s="8"/>
      <c r="AE345" s="9"/>
      <c r="AF345" s="8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  <c r="BO345" s="3"/>
      <c r="BP345" s="3"/>
      <c r="BQ345" s="3"/>
      <c r="BR345" s="3"/>
      <c r="BS345" s="3"/>
      <c r="BT345" s="3"/>
      <c r="BU345" s="3"/>
      <c r="BV345" s="3"/>
      <c r="BW345" s="3"/>
      <c r="BX345" s="3"/>
      <c r="BY345" s="3"/>
      <c r="BZ345" s="3"/>
      <c r="CA345" s="3"/>
      <c r="CB345" s="3"/>
      <c r="CC345" s="3"/>
      <c r="CD345" s="3"/>
      <c r="CE345" s="3"/>
      <c r="CF345" s="3"/>
      <c r="CG345" s="3"/>
      <c r="CH345" s="3"/>
      <c r="CI345" s="3"/>
      <c r="CJ345" s="3"/>
      <c r="CK345" s="3"/>
      <c r="CL345" s="3"/>
      <c r="CM345" s="3"/>
      <c r="CN345" s="3"/>
      <c r="CO345" s="3"/>
      <c r="CP345" s="3"/>
      <c r="CQ345" s="3"/>
      <c r="CR345" s="3"/>
      <c r="CS345" s="3"/>
      <c r="CT345" s="3"/>
      <c r="CU345" s="3"/>
      <c r="CV345" s="3"/>
      <c r="CW345" s="3"/>
      <c r="CX345" s="3"/>
      <c r="CY345" s="3"/>
      <c r="CZ345" s="3"/>
      <c r="DA345" s="3"/>
      <c r="DB345" s="3"/>
      <c r="DC345" s="3"/>
      <c r="DD345" s="3"/>
      <c r="DE345" s="3"/>
      <c r="DF345" s="3"/>
      <c r="DG345" s="3"/>
      <c r="DH345" s="3"/>
      <c r="DI345" s="3"/>
      <c r="DJ345" s="3"/>
      <c r="DK345" s="3"/>
      <c r="DL345" s="3"/>
      <c r="DM345" s="3"/>
      <c r="DN345" s="3"/>
      <c r="DO345" s="3"/>
      <c r="DP345" s="3"/>
      <c r="DQ345" s="3"/>
      <c r="DR345" s="3"/>
      <c r="DS345" s="3"/>
      <c r="DT345" s="3"/>
      <c r="DU345" s="3"/>
      <c r="DV345" s="3"/>
      <c r="DW345" s="3"/>
      <c r="DX345" s="3"/>
      <c r="DY345" s="3"/>
      <c r="DZ345" s="3"/>
      <c r="EA345" s="3"/>
      <c r="EB345" s="3"/>
      <c r="EC345" s="3"/>
      <c r="ED345" s="3"/>
      <c r="EE345" s="3"/>
      <c r="EF345" s="3"/>
      <c r="EG345" s="3"/>
      <c r="EH345" s="3"/>
      <c r="EI345" s="3"/>
      <c r="EJ345" s="3"/>
      <c r="EK345" s="3"/>
      <c r="EL345" s="3"/>
      <c r="EM345" s="3"/>
      <c r="EN345" s="3"/>
      <c r="EO345" s="3"/>
      <c r="EP345" s="3"/>
      <c r="EQ345" s="3"/>
      <c r="ER345" s="3"/>
      <c r="ES345" s="3"/>
      <c r="ET345" s="3"/>
      <c r="EU345" s="3"/>
      <c r="EV345" s="3"/>
      <c r="EW345" s="3"/>
      <c r="EX345" s="3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</row>
    <row r="346" spans="1:176" x14ac:dyDescent="0.15">
      <c r="A346" s="74">
        <f t="shared" si="115"/>
        <v>43827</v>
      </c>
      <c r="B346" s="75">
        <f t="shared" ca="1" si="124"/>
        <v>94373.896779000002</v>
      </c>
      <c r="C346" s="78">
        <f t="shared" si="116"/>
        <v>94200</v>
      </c>
      <c r="D346" s="77">
        <f ca="1">IF(A346&lt;$B$1,VLOOKUP(A346,[1]DI!$A$4:$B$15000,2),0)</f>
        <v>0</v>
      </c>
      <c r="E346" s="78">
        <f t="shared" ca="1" si="125"/>
        <v>1</v>
      </c>
      <c r="F346" s="78">
        <f ca="1">(TRUNC(PRODUCT($E$12:$E345),16))</f>
        <v>1.0545534098492999</v>
      </c>
      <c r="G346" s="78">
        <f t="shared" ca="1" si="126"/>
        <v>1.0534727804887101</v>
      </c>
      <c r="H346" s="78">
        <f t="shared" ca="1" si="127"/>
        <v>1.00102578</v>
      </c>
      <c r="I346" s="77">
        <f t="shared" si="117"/>
        <v>3.5000000000000003E-2</v>
      </c>
      <c r="J346" s="79">
        <f t="shared" si="118"/>
        <v>43818</v>
      </c>
      <c r="K346" s="80">
        <f t="shared" si="119"/>
        <v>5</v>
      </c>
      <c r="L346" s="81">
        <f t="shared" si="120"/>
        <v>6</v>
      </c>
      <c r="M346" s="82">
        <f t="shared" si="111"/>
        <v>1.000819417</v>
      </c>
      <c r="N346" s="82">
        <f t="shared" ca="1" si="112"/>
        <v>1.001846038</v>
      </c>
      <c r="O346" s="81">
        <f t="shared" si="128"/>
        <v>0</v>
      </c>
      <c r="P346" s="78">
        <f t="shared" ca="1" si="113"/>
        <v>173.89677900000001</v>
      </c>
      <c r="Q346" s="76">
        <f t="shared" si="121"/>
        <v>0</v>
      </c>
      <c r="R346" s="83" t="str">
        <f t="shared" si="122"/>
        <v>A+J=</v>
      </c>
      <c r="S346" s="79">
        <f t="shared" si="123"/>
        <v>43909</v>
      </c>
      <c r="T346" s="84" t="str">
        <f t="shared" si="114"/>
        <v>-</v>
      </c>
      <c r="U346" s="16"/>
      <c r="V346" s="65"/>
      <c r="W346" s="66"/>
      <c r="X346" s="16"/>
      <c r="Y346" s="18"/>
      <c r="Z346" s="16"/>
      <c r="AA346" s="16"/>
      <c r="AB346" s="16"/>
      <c r="AC346" s="16"/>
      <c r="AD346" s="16"/>
      <c r="AE346" s="19"/>
      <c r="AF346" s="16"/>
      <c r="AG346" s="17"/>
      <c r="AH346" s="17"/>
      <c r="AI346" s="17"/>
      <c r="AJ346" s="17"/>
      <c r="AK346" s="17"/>
      <c r="AL346" s="17"/>
      <c r="AM346" s="17"/>
      <c r="AN346" s="17"/>
      <c r="AO346" s="17"/>
      <c r="AP346" s="17"/>
      <c r="AQ346" s="17"/>
      <c r="AR346" s="17"/>
      <c r="AS346" s="17"/>
      <c r="AT346" s="17"/>
      <c r="AU346" s="17"/>
      <c r="AV346" s="17"/>
      <c r="AW346" s="17"/>
      <c r="AX346" s="17"/>
      <c r="AY346" s="17"/>
      <c r="AZ346" s="17"/>
      <c r="BA346" s="17"/>
      <c r="BB346" s="17"/>
      <c r="BC346" s="17"/>
      <c r="BD346" s="17"/>
      <c r="BE346" s="17"/>
      <c r="BF346" s="17"/>
      <c r="BG346" s="17"/>
      <c r="BH346" s="17"/>
      <c r="BI346" s="17"/>
      <c r="BJ346" s="17"/>
      <c r="BK346" s="17"/>
      <c r="BL346" s="17"/>
      <c r="BM346" s="17"/>
      <c r="BN346" s="17"/>
      <c r="BO346" s="17"/>
      <c r="BP346" s="17"/>
      <c r="BQ346" s="17"/>
      <c r="BR346" s="17"/>
      <c r="BS346" s="17"/>
      <c r="BT346" s="17"/>
      <c r="BU346" s="17"/>
      <c r="BV346" s="17"/>
      <c r="BW346" s="17"/>
      <c r="BX346" s="17"/>
      <c r="BY346" s="17"/>
      <c r="BZ346" s="17"/>
      <c r="CA346" s="17"/>
      <c r="CB346" s="17"/>
      <c r="CC346" s="17"/>
      <c r="CD346" s="17"/>
      <c r="CE346" s="17"/>
      <c r="CF346" s="17"/>
      <c r="CG346" s="17"/>
      <c r="CH346" s="17"/>
      <c r="CI346" s="17"/>
      <c r="CJ346" s="17"/>
      <c r="CK346" s="17"/>
      <c r="CL346" s="17"/>
      <c r="CM346" s="17"/>
      <c r="CN346" s="17"/>
      <c r="CO346" s="17"/>
      <c r="CP346" s="17"/>
      <c r="CQ346" s="17"/>
      <c r="CR346" s="17"/>
      <c r="CS346" s="17"/>
      <c r="CT346" s="17"/>
      <c r="CU346" s="17"/>
      <c r="CV346" s="17"/>
      <c r="CW346" s="17"/>
      <c r="CX346" s="17"/>
      <c r="CY346" s="17"/>
      <c r="CZ346" s="17"/>
      <c r="DA346" s="17"/>
      <c r="DB346" s="17"/>
      <c r="DC346" s="17"/>
      <c r="DD346" s="17"/>
      <c r="DE346" s="17"/>
      <c r="DF346" s="17"/>
      <c r="DG346" s="17"/>
      <c r="DH346" s="17"/>
      <c r="DI346" s="17"/>
      <c r="DJ346" s="17"/>
      <c r="DK346" s="17"/>
      <c r="DL346" s="17"/>
      <c r="DM346" s="17"/>
      <c r="DN346" s="17"/>
      <c r="DO346" s="17"/>
      <c r="DP346" s="17"/>
      <c r="DQ346" s="17"/>
      <c r="DR346" s="17"/>
      <c r="DS346" s="17"/>
      <c r="DT346" s="17"/>
      <c r="DU346" s="17"/>
      <c r="DV346" s="17"/>
      <c r="DW346" s="17"/>
      <c r="DX346" s="17"/>
      <c r="DY346" s="17"/>
      <c r="DZ346" s="17"/>
      <c r="EA346" s="17"/>
      <c r="EB346" s="17"/>
      <c r="EC346" s="17"/>
      <c r="ED346" s="17"/>
      <c r="EE346" s="17"/>
      <c r="EF346" s="17"/>
      <c r="EG346" s="17"/>
      <c r="EH346" s="17"/>
      <c r="EI346" s="17"/>
      <c r="EJ346" s="17"/>
      <c r="EK346" s="17"/>
      <c r="EL346" s="17"/>
      <c r="EM346" s="17"/>
      <c r="EN346" s="17"/>
      <c r="EO346" s="17"/>
      <c r="EP346" s="17"/>
      <c r="EQ346" s="17"/>
      <c r="ER346" s="17"/>
      <c r="ES346" s="17"/>
      <c r="ET346" s="17"/>
      <c r="EU346" s="17"/>
      <c r="EV346" s="17"/>
      <c r="EW346" s="17"/>
      <c r="EX346" s="17"/>
      <c r="EY346" s="18"/>
      <c r="EZ346" s="18"/>
      <c r="FA346" s="18"/>
      <c r="FB346" s="18"/>
      <c r="FC346" s="18"/>
      <c r="FD346" s="18"/>
      <c r="FE346" s="18"/>
      <c r="FF346" s="18"/>
      <c r="FG346" s="18"/>
      <c r="FH346" s="18"/>
      <c r="FI346" s="18"/>
      <c r="FJ346" s="18"/>
      <c r="FK346" s="18"/>
      <c r="FL346" s="18"/>
      <c r="FM346" s="18"/>
      <c r="FN346" s="18"/>
      <c r="FO346" s="18"/>
      <c r="FP346" s="18"/>
      <c r="FQ346" s="18"/>
      <c r="FR346" s="18"/>
      <c r="FS346" s="18"/>
      <c r="FT346" s="18"/>
    </row>
    <row r="347" spans="1:176" x14ac:dyDescent="0.15">
      <c r="A347" s="74">
        <f t="shared" si="115"/>
        <v>43828</v>
      </c>
      <c r="B347" s="75">
        <f t="shared" ca="1" si="124"/>
        <v>94373.896779000002</v>
      </c>
      <c r="C347" s="78">
        <f t="shared" si="116"/>
        <v>94200</v>
      </c>
      <c r="D347" s="77">
        <f ca="1">IF(A347&lt;$B$1,VLOOKUP(A347,[1]DI!$A$4:$B$15000,2),0)</f>
        <v>0</v>
      </c>
      <c r="E347" s="78">
        <f t="shared" ca="1" si="125"/>
        <v>1</v>
      </c>
      <c r="F347" s="78">
        <f ca="1">(TRUNC(PRODUCT($E$12:$E346),16))</f>
        <v>1.0545534098492999</v>
      </c>
      <c r="G347" s="78">
        <f t="shared" ca="1" si="126"/>
        <v>1.0534727804887101</v>
      </c>
      <c r="H347" s="78">
        <f t="shared" ca="1" si="127"/>
        <v>1.00102578</v>
      </c>
      <c r="I347" s="77">
        <f t="shared" si="117"/>
        <v>3.5000000000000003E-2</v>
      </c>
      <c r="J347" s="79">
        <f t="shared" si="118"/>
        <v>43818</v>
      </c>
      <c r="K347" s="80">
        <f t="shared" si="119"/>
        <v>5</v>
      </c>
      <c r="L347" s="81">
        <f t="shared" si="120"/>
        <v>6</v>
      </c>
      <c r="M347" s="82">
        <f t="shared" si="111"/>
        <v>1.000819417</v>
      </c>
      <c r="N347" s="82">
        <f t="shared" ca="1" si="112"/>
        <v>1.001846038</v>
      </c>
      <c r="O347" s="81">
        <f t="shared" si="128"/>
        <v>0</v>
      </c>
      <c r="P347" s="78">
        <f t="shared" ca="1" si="113"/>
        <v>173.89677900000001</v>
      </c>
      <c r="Q347" s="76">
        <f t="shared" si="121"/>
        <v>0</v>
      </c>
      <c r="R347" s="83" t="str">
        <f t="shared" si="122"/>
        <v>A+J=</v>
      </c>
      <c r="S347" s="79">
        <f t="shared" si="123"/>
        <v>43909</v>
      </c>
      <c r="T347" s="84" t="str">
        <f t="shared" si="114"/>
        <v>-</v>
      </c>
      <c r="U347" s="8"/>
      <c r="V347" s="65"/>
      <c r="W347" s="66"/>
      <c r="X347" s="8"/>
      <c r="Y347" s="1"/>
      <c r="Z347" s="8"/>
      <c r="AA347" s="8"/>
      <c r="AB347" s="8"/>
      <c r="AC347" s="8"/>
      <c r="AD347" s="8"/>
      <c r="AE347" s="9"/>
      <c r="AF347" s="8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  <c r="BO347" s="3"/>
      <c r="BP347" s="3"/>
      <c r="BQ347" s="3"/>
      <c r="BR347" s="3"/>
      <c r="BS347" s="3"/>
      <c r="BT347" s="3"/>
      <c r="BU347" s="3"/>
      <c r="BV347" s="3"/>
      <c r="BW347" s="3"/>
      <c r="BX347" s="3"/>
      <c r="BY347" s="3"/>
      <c r="BZ347" s="3"/>
      <c r="CA347" s="3"/>
      <c r="CB347" s="3"/>
      <c r="CC347" s="3"/>
      <c r="CD347" s="3"/>
      <c r="CE347" s="3"/>
      <c r="CF347" s="3"/>
      <c r="CG347" s="3"/>
      <c r="CH347" s="3"/>
      <c r="CI347" s="3"/>
      <c r="CJ347" s="3"/>
      <c r="CK347" s="3"/>
      <c r="CL347" s="3"/>
      <c r="CM347" s="3"/>
      <c r="CN347" s="3"/>
      <c r="CO347" s="3"/>
      <c r="CP347" s="3"/>
      <c r="CQ347" s="3"/>
      <c r="CR347" s="3"/>
      <c r="CS347" s="3"/>
      <c r="CT347" s="3"/>
      <c r="CU347" s="3"/>
      <c r="CV347" s="3"/>
      <c r="CW347" s="3"/>
      <c r="CX347" s="3"/>
      <c r="CY347" s="3"/>
      <c r="CZ347" s="3"/>
      <c r="DA347" s="3"/>
      <c r="DB347" s="3"/>
      <c r="DC347" s="3"/>
      <c r="DD347" s="3"/>
      <c r="DE347" s="3"/>
      <c r="DF347" s="3"/>
      <c r="DG347" s="3"/>
      <c r="DH347" s="3"/>
      <c r="DI347" s="3"/>
      <c r="DJ347" s="3"/>
      <c r="DK347" s="3"/>
      <c r="DL347" s="3"/>
      <c r="DM347" s="3"/>
      <c r="DN347" s="3"/>
      <c r="DO347" s="3"/>
      <c r="DP347" s="3"/>
      <c r="DQ347" s="3"/>
      <c r="DR347" s="3"/>
      <c r="DS347" s="3"/>
      <c r="DT347" s="3"/>
      <c r="DU347" s="3"/>
      <c r="DV347" s="3"/>
      <c r="DW347" s="3"/>
      <c r="DX347" s="3"/>
      <c r="DY347" s="3"/>
      <c r="DZ347" s="3"/>
      <c r="EA347" s="3"/>
      <c r="EB347" s="3"/>
      <c r="EC347" s="3"/>
      <c r="ED347" s="3"/>
      <c r="EE347" s="3"/>
      <c r="EF347" s="3"/>
      <c r="EG347" s="3"/>
      <c r="EH347" s="3"/>
      <c r="EI347" s="3"/>
      <c r="EJ347" s="3"/>
      <c r="EK347" s="3"/>
      <c r="EL347" s="3"/>
      <c r="EM347" s="3"/>
      <c r="EN347" s="3"/>
      <c r="EO347" s="3"/>
      <c r="EP347" s="3"/>
      <c r="EQ347" s="3"/>
      <c r="ER347" s="3"/>
      <c r="ES347" s="3"/>
      <c r="ET347" s="3"/>
      <c r="EU347" s="3"/>
      <c r="EV347" s="3"/>
      <c r="EW347" s="3"/>
      <c r="EX347" s="3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</row>
    <row r="348" spans="1:176" x14ac:dyDescent="0.15">
      <c r="A348" s="74">
        <f t="shared" si="115"/>
        <v>43829</v>
      </c>
      <c r="B348" s="75">
        <f t="shared" ca="1" si="124"/>
        <v>94373.896779000002</v>
      </c>
      <c r="C348" s="78">
        <f t="shared" si="116"/>
        <v>94200</v>
      </c>
      <c r="D348" s="77">
        <f ca="1">IF(A348&lt;$B$1,VLOOKUP(A348,[1]DI!$A$4:$B$15000,2),0)</f>
        <v>4.4000000000000004E-2</v>
      </c>
      <c r="E348" s="78">
        <f t="shared" ca="1" si="125"/>
        <v>1.0001708899999999</v>
      </c>
      <c r="F348" s="78">
        <f ca="1">(TRUNC(PRODUCT($E$12:$E347),16))</f>
        <v>1.0545534098492999</v>
      </c>
      <c r="G348" s="78">
        <f t="shared" ca="1" si="126"/>
        <v>1.0534727804887101</v>
      </c>
      <c r="H348" s="78">
        <f t="shared" ca="1" si="127"/>
        <v>1.00102578</v>
      </c>
      <c r="I348" s="77">
        <f t="shared" si="117"/>
        <v>3.5000000000000003E-2</v>
      </c>
      <c r="J348" s="79">
        <f t="shared" si="118"/>
        <v>43818</v>
      </c>
      <c r="K348" s="80">
        <f t="shared" si="119"/>
        <v>6</v>
      </c>
      <c r="L348" s="81">
        <f t="shared" si="120"/>
        <v>6</v>
      </c>
      <c r="M348" s="82">
        <f t="shared" si="111"/>
        <v>1.000819417</v>
      </c>
      <c r="N348" s="82">
        <f t="shared" ca="1" si="112"/>
        <v>1.001846038</v>
      </c>
      <c r="O348" s="81">
        <f t="shared" si="128"/>
        <v>0</v>
      </c>
      <c r="P348" s="78">
        <f t="shared" ca="1" si="113"/>
        <v>173.89677900000001</v>
      </c>
      <c r="Q348" s="76">
        <f t="shared" si="121"/>
        <v>0</v>
      </c>
      <c r="R348" s="83" t="str">
        <f t="shared" si="122"/>
        <v>A+J=</v>
      </c>
      <c r="S348" s="79">
        <f t="shared" si="123"/>
        <v>43909</v>
      </c>
      <c r="T348" s="84" t="str">
        <f t="shared" si="114"/>
        <v>-</v>
      </c>
      <c r="U348" s="8"/>
      <c r="V348" s="65"/>
      <c r="W348" s="66"/>
      <c r="X348" s="8"/>
      <c r="Y348" s="1"/>
      <c r="Z348" s="8"/>
      <c r="AA348" s="8"/>
      <c r="AB348" s="8"/>
      <c r="AC348" s="8"/>
      <c r="AD348" s="8"/>
      <c r="AE348" s="9"/>
      <c r="AF348" s="8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  <c r="BO348" s="3"/>
      <c r="BP348" s="3"/>
      <c r="BQ348" s="3"/>
      <c r="BR348" s="3"/>
      <c r="BS348" s="3"/>
      <c r="BT348" s="3"/>
      <c r="BU348" s="3"/>
      <c r="BV348" s="3"/>
      <c r="BW348" s="3"/>
      <c r="BX348" s="3"/>
      <c r="BY348" s="3"/>
      <c r="BZ348" s="3"/>
      <c r="CA348" s="3"/>
      <c r="CB348" s="3"/>
      <c r="CC348" s="3"/>
      <c r="CD348" s="3"/>
      <c r="CE348" s="3"/>
      <c r="CF348" s="3"/>
      <c r="CG348" s="3"/>
      <c r="CH348" s="3"/>
      <c r="CI348" s="3"/>
      <c r="CJ348" s="3"/>
      <c r="CK348" s="3"/>
      <c r="CL348" s="3"/>
      <c r="CM348" s="3"/>
      <c r="CN348" s="3"/>
      <c r="CO348" s="3"/>
      <c r="CP348" s="3"/>
      <c r="CQ348" s="3"/>
      <c r="CR348" s="3"/>
      <c r="CS348" s="3"/>
      <c r="CT348" s="3"/>
      <c r="CU348" s="3"/>
      <c r="CV348" s="3"/>
      <c r="CW348" s="3"/>
      <c r="CX348" s="3"/>
      <c r="CY348" s="3"/>
      <c r="CZ348" s="3"/>
      <c r="DA348" s="3"/>
      <c r="DB348" s="3"/>
      <c r="DC348" s="3"/>
      <c r="DD348" s="3"/>
      <c r="DE348" s="3"/>
      <c r="DF348" s="3"/>
      <c r="DG348" s="3"/>
      <c r="DH348" s="3"/>
      <c r="DI348" s="3"/>
      <c r="DJ348" s="3"/>
      <c r="DK348" s="3"/>
      <c r="DL348" s="3"/>
      <c r="DM348" s="3"/>
      <c r="DN348" s="3"/>
      <c r="DO348" s="3"/>
      <c r="DP348" s="3"/>
      <c r="DQ348" s="3"/>
      <c r="DR348" s="3"/>
      <c r="DS348" s="3"/>
      <c r="DT348" s="3"/>
      <c r="DU348" s="3"/>
      <c r="DV348" s="3"/>
      <c r="DW348" s="3"/>
      <c r="DX348" s="3"/>
      <c r="DY348" s="3"/>
      <c r="DZ348" s="3"/>
      <c r="EA348" s="3"/>
      <c r="EB348" s="3"/>
      <c r="EC348" s="3"/>
      <c r="ED348" s="3"/>
      <c r="EE348" s="3"/>
      <c r="EF348" s="3"/>
      <c r="EG348" s="3"/>
      <c r="EH348" s="3"/>
      <c r="EI348" s="3"/>
      <c r="EJ348" s="3"/>
      <c r="EK348" s="3"/>
      <c r="EL348" s="3"/>
      <c r="EM348" s="3"/>
      <c r="EN348" s="3"/>
      <c r="EO348" s="3"/>
      <c r="EP348" s="3"/>
      <c r="EQ348" s="3"/>
      <c r="ER348" s="3"/>
      <c r="ES348" s="3"/>
      <c r="ET348" s="3"/>
      <c r="EU348" s="3"/>
      <c r="EV348" s="3"/>
      <c r="EW348" s="3"/>
      <c r="EX348" s="3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</row>
    <row r="349" spans="1:176" x14ac:dyDescent="0.15">
      <c r="A349" s="74">
        <f t="shared" si="115"/>
        <v>43830</v>
      </c>
      <c r="B349" s="75">
        <f t="shared" ca="1" si="124"/>
        <v>94402.910191000003</v>
      </c>
      <c r="C349" s="78">
        <f t="shared" si="116"/>
        <v>94200</v>
      </c>
      <c r="D349" s="77">
        <f ca="1">IF(A349&lt;$B$1,VLOOKUP(A349,[1]DI!$A$4:$B$15000,2),0)</f>
        <v>4.4000000000000004E-2</v>
      </c>
      <c r="E349" s="78">
        <f t="shared" ca="1" si="125"/>
        <v>1.0001708899999999</v>
      </c>
      <c r="F349" s="78">
        <f ca="1">(TRUNC(PRODUCT($E$12:$E348),16))</f>
        <v>1.05473362248151</v>
      </c>
      <c r="G349" s="78">
        <f t="shared" ca="1" si="126"/>
        <v>1.0534727804887101</v>
      </c>
      <c r="H349" s="78">
        <f t="shared" ca="1" si="127"/>
        <v>1.00119684</v>
      </c>
      <c r="I349" s="77">
        <f t="shared" si="117"/>
        <v>3.5000000000000003E-2</v>
      </c>
      <c r="J349" s="79">
        <f t="shared" si="118"/>
        <v>43818</v>
      </c>
      <c r="K349" s="80">
        <f t="shared" si="119"/>
        <v>7</v>
      </c>
      <c r="L349" s="81">
        <f t="shared" si="120"/>
        <v>7</v>
      </c>
      <c r="M349" s="82">
        <f t="shared" si="111"/>
        <v>1.000956052</v>
      </c>
      <c r="N349" s="82">
        <f t="shared" ca="1" si="112"/>
        <v>1.0021540360000001</v>
      </c>
      <c r="O349" s="81">
        <f t="shared" si="128"/>
        <v>0</v>
      </c>
      <c r="P349" s="78">
        <f t="shared" ca="1" si="113"/>
        <v>202.910191</v>
      </c>
      <c r="Q349" s="76">
        <f t="shared" si="121"/>
        <v>0</v>
      </c>
      <c r="R349" s="83" t="str">
        <f t="shared" si="122"/>
        <v>A+J=</v>
      </c>
      <c r="S349" s="79">
        <f t="shared" si="123"/>
        <v>43909</v>
      </c>
      <c r="T349" s="84" t="str">
        <f t="shared" si="114"/>
        <v>-</v>
      </c>
      <c r="U349" s="8"/>
      <c r="V349" s="65"/>
      <c r="W349" s="66"/>
      <c r="X349" s="8"/>
      <c r="Y349" s="1"/>
      <c r="Z349" s="8"/>
      <c r="AA349" s="8"/>
      <c r="AB349" s="8"/>
      <c r="AC349" s="8"/>
      <c r="AD349" s="8"/>
      <c r="AE349" s="9"/>
      <c r="AF349" s="8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  <c r="BO349" s="3"/>
      <c r="BP349" s="3"/>
      <c r="BQ349" s="3"/>
      <c r="BR349" s="3"/>
      <c r="BS349" s="3"/>
      <c r="BT349" s="3"/>
      <c r="BU349" s="3"/>
      <c r="BV349" s="3"/>
      <c r="BW349" s="3"/>
      <c r="BX349" s="3"/>
      <c r="BY349" s="3"/>
      <c r="BZ349" s="3"/>
      <c r="CA349" s="3"/>
      <c r="CB349" s="3"/>
      <c r="CC349" s="3"/>
      <c r="CD349" s="3"/>
      <c r="CE349" s="3"/>
      <c r="CF349" s="3"/>
      <c r="CG349" s="3"/>
      <c r="CH349" s="3"/>
      <c r="CI349" s="3"/>
      <c r="CJ349" s="3"/>
      <c r="CK349" s="3"/>
      <c r="CL349" s="3"/>
      <c r="CM349" s="3"/>
      <c r="CN349" s="3"/>
      <c r="CO349" s="3"/>
      <c r="CP349" s="3"/>
      <c r="CQ349" s="3"/>
      <c r="CR349" s="3"/>
      <c r="CS349" s="3"/>
      <c r="CT349" s="3"/>
      <c r="CU349" s="3"/>
      <c r="CV349" s="3"/>
      <c r="CW349" s="3"/>
      <c r="CX349" s="3"/>
      <c r="CY349" s="3"/>
      <c r="CZ349" s="3"/>
      <c r="DA349" s="3"/>
      <c r="DB349" s="3"/>
      <c r="DC349" s="3"/>
      <c r="DD349" s="3"/>
      <c r="DE349" s="3"/>
      <c r="DF349" s="3"/>
      <c r="DG349" s="3"/>
      <c r="DH349" s="3"/>
      <c r="DI349" s="3"/>
      <c r="DJ349" s="3"/>
      <c r="DK349" s="3"/>
      <c r="DL349" s="3"/>
      <c r="DM349" s="3"/>
      <c r="DN349" s="3"/>
      <c r="DO349" s="3"/>
      <c r="DP349" s="3"/>
      <c r="DQ349" s="3"/>
      <c r="DR349" s="3"/>
      <c r="DS349" s="3"/>
      <c r="DT349" s="3"/>
      <c r="DU349" s="3"/>
      <c r="DV349" s="3"/>
      <c r="DW349" s="3"/>
      <c r="DX349" s="3"/>
      <c r="DY349" s="3"/>
      <c r="DZ349" s="3"/>
      <c r="EA349" s="3"/>
      <c r="EB349" s="3"/>
      <c r="EC349" s="3"/>
      <c r="ED349" s="3"/>
      <c r="EE349" s="3"/>
      <c r="EF349" s="3"/>
      <c r="EG349" s="3"/>
      <c r="EH349" s="3"/>
      <c r="EI349" s="3"/>
      <c r="EJ349" s="3"/>
      <c r="EK349" s="3"/>
      <c r="EL349" s="3"/>
      <c r="EM349" s="3"/>
      <c r="EN349" s="3"/>
      <c r="EO349" s="3"/>
      <c r="EP349" s="3"/>
      <c r="EQ349" s="3"/>
      <c r="ER349" s="3"/>
      <c r="ES349" s="3"/>
      <c r="ET349" s="3"/>
      <c r="EU349" s="3"/>
      <c r="EV349" s="3"/>
      <c r="EW349" s="3"/>
      <c r="EX349" s="3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</row>
    <row r="350" spans="1:176" x14ac:dyDescent="0.15">
      <c r="A350" s="74">
        <f t="shared" si="115"/>
        <v>43831</v>
      </c>
      <c r="B350" s="75">
        <f t="shared" ca="1" si="124"/>
        <v>94431.933588</v>
      </c>
      <c r="C350" s="78">
        <f t="shared" si="116"/>
        <v>94200</v>
      </c>
      <c r="D350" s="77">
        <f ca="1">IF(A350&lt;$B$1,VLOOKUP(A350,[1]DI!$A$4:$B$15000,2),0)</f>
        <v>0</v>
      </c>
      <c r="E350" s="78">
        <f t="shared" ca="1" si="125"/>
        <v>1</v>
      </c>
      <c r="F350" s="78">
        <f ca="1">(TRUNC(PRODUCT($E$12:$E349),16))</f>
        <v>1.0549138659102599</v>
      </c>
      <c r="G350" s="78">
        <f t="shared" ca="1" si="126"/>
        <v>1.0534727804887101</v>
      </c>
      <c r="H350" s="78">
        <f t="shared" ca="1" si="127"/>
        <v>1.00136794</v>
      </c>
      <c r="I350" s="77">
        <f t="shared" si="117"/>
        <v>3.5000000000000003E-2</v>
      </c>
      <c r="J350" s="79">
        <f t="shared" si="118"/>
        <v>43818</v>
      </c>
      <c r="K350" s="80">
        <f t="shared" si="119"/>
        <v>7</v>
      </c>
      <c r="L350" s="81">
        <f t="shared" si="120"/>
        <v>8</v>
      </c>
      <c r="M350" s="82">
        <f t="shared" si="111"/>
        <v>1.001092705</v>
      </c>
      <c r="N350" s="82">
        <f t="shared" ca="1" si="112"/>
        <v>1.00246214</v>
      </c>
      <c r="O350" s="81">
        <f t="shared" si="128"/>
        <v>0</v>
      </c>
      <c r="P350" s="78">
        <f t="shared" ca="1" si="113"/>
        <v>231.93358799999999</v>
      </c>
      <c r="Q350" s="76">
        <f t="shared" si="121"/>
        <v>0</v>
      </c>
      <c r="R350" s="83" t="str">
        <f t="shared" si="122"/>
        <v>A+J=</v>
      </c>
      <c r="S350" s="79">
        <f t="shared" si="123"/>
        <v>43909</v>
      </c>
      <c r="T350" s="84" t="str">
        <f t="shared" si="114"/>
        <v>-</v>
      </c>
      <c r="U350" s="8"/>
      <c r="V350" s="65"/>
      <c r="W350" s="66"/>
      <c r="X350" s="8"/>
      <c r="Y350" s="1"/>
      <c r="Z350" s="8"/>
      <c r="AA350" s="8"/>
      <c r="AB350" s="8"/>
      <c r="AC350" s="8"/>
      <c r="AD350" s="8"/>
      <c r="AE350" s="9"/>
      <c r="AF350" s="8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  <c r="BO350" s="3"/>
      <c r="BP350" s="3"/>
      <c r="BQ350" s="3"/>
      <c r="BR350" s="3"/>
      <c r="BS350" s="3"/>
      <c r="BT350" s="3"/>
      <c r="BU350" s="3"/>
      <c r="BV350" s="3"/>
      <c r="BW350" s="3"/>
      <c r="BX350" s="3"/>
      <c r="BY350" s="3"/>
      <c r="BZ350" s="3"/>
      <c r="CA350" s="3"/>
      <c r="CB350" s="3"/>
      <c r="CC350" s="3"/>
      <c r="CD350" s="3"/>
      <c r="CE350" s="3"/>
      <c r="CF350" s="3"/>
      <c r="CG350" s="3"/>
      <c r="CH350" s="3"/>
      <c r="CI350" s="3"/>
      <c r="CJ350" s="3"/>
      <c r="CK350" s="3"/>
      <c r="CL350" s="3"/>
      <c r="CM350" s="3"/>
      <c r="CN350" s="3"/>
      <c r="CO350" s="3"/>
      <c r="CP350" s="3"/>
      <c r="CQ350" s="3"/>
      <c r="CR350" s="3"/>
      <c r="CS350" s="3"/>
      <c r="CT350" s="3"/>
      <c r="CU350" s="3"/>
      <c r="CV350" s="3"/>
      <c r="CW350" s="3"/>
      <c r="CX350" s="3"/>
      <c r="CY350" s="3"/>
      <c r="CZ350" s="3"/>
      <c r="DA350" s="3"/>
      <c r="DB350" s="3"/>
      <c r="DC350" s="3"/>
      <c r="DD350" s="3"/>
      <c r="DE350" s="3"/>
      <c r="DF350" s="3"/>
      <c r="DG350" s="3"/>
      <c r="DH350" s="3"/>
      <c r="DI350" s="3"/>
      <c r="DJ350" s="3"/>
      <c r="DK350" s="3"/>
      <c r="DL350" s="3"/>
      <c r="DM350" s="3"/>
      <c r="DN350" s="3"/>
      <c r="DO350" s="3"/>
      <c r="DP350" s="3"/>
      <c r="DQ350" s="3"/>
      <c r="DR350" s="3"/>
      <c r="DS350" s="3"/>
      <c r="DT350" s="3"/>
      <c r="DU350" s="3"/>
      <c r="DV350" s="3"/>
      <c r="DW350" s="3"/>
      <c r="DX350" s="3"/>
      <c r="DY350" s="3"/>
      <c r="DZ350" s="3"/>
      <c r="EA350" s="3"/>
      <c r="EB350" s="3"/>
      <c r="EC350" s="3"/>
      <c r="ED350" s="3"/>
      <c r="EE350" s="3"/>
      <c r="EF350" s="3"/>
      <c r="EG350" s="3"/>
      <c r="EH350" s="3"/>
      <c r="EI350" s="3"/>
      <c r="EJ350" s="3"/>
      <c r="EK350" s="3"/>
      <c r="EL350" s="3"/>
      <c r="EM350" s="3"/>
      <c r="EN350" s="3"/>
      <c r="EO350" s="3"/>
      <c r="EP350" s="3"/>
      <c r="EQ350" s="3"/>
      <c r="ER350" s="3"/>
      <c r="ES350" s="3"/>
      <c r="ET350" s="3"/>
      <c r="EU350" s="3"/>
      <c r="EV350" s="3"/>
      <c r="EW350" s="3"/>
      <c r="EX350" s="3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</row>
    <row r="351" spans="1:176" x14ac:dyDescent="0.15">
      <c r="A351" s="74">
        <f t="shared" si="115"/>
        <v>43832</v>
      </c>
      <c r="B351" s="75">
        <f t="shared" ca="1" si="124"/>
        <v>94431.933588</v>
      </c>
      <c r="C351" s="78">
        <f t="shared" si="116"/>
        <v>94200</v>
      </c>
      <c r="D351" s="77">
        <f ca="1">IF(A351&lt;$B$1,VLOOKUP(A351,[1]DI!$A$4:$B$15000,2),0)</f>
        <v>4.4000000000000004E-2</v>
      </c>
      <c r="E351" s="78">
        <f t="shared" ca="1" si="125"/>
        <v>1.0001708899999999</v>
      </c>
      <c r="F351" s="78">
        <f ca="1">(TRUNC(PRODUCT($E$12:$E350),16))</f>
        <v>1.0549138659102599</v>
      </c>
      <c r="G351" s="78">
        <f t="shared" ca="1" si="126"/>
        <v>1.0534727804887101</v>
      </c>
      <c r="H351" s="78">
        <f t="shared" ca="1" si="127"/>
        <v>1.00136794</v>
      </c>
      <c r="I351" s="77">
        <f t="shared" si="117"/>
        <v>3.5000000000000003E-2</v>
      </c>
      <c r="J351" s="79">
        <f t="shared" si="118"/>
        <v>43818</v>
      </c>
      <c r="K351" s="80">
        <f t="shared" si="119"/>
        <v>8</v>
      </c>
      <c r="L351" s="81">
        <f t="shared" si="120"/>
        <v>8</v>
      </c>
      <c r="M351" s="82">
        <f t="shared" si="111"/>
        <v>1.001092705</v>
      </c>
      <c r="N351" s="82">
        <f t="shared" ca="1" si="112"/>
        <v>1.00246214</v>
      </c>
      <c r="O351" s="81">
        <f t="shared" si="128"/>
        <v>0</v>
      </c>
      <c r="P351" s="78">
        <f t="shared" ca="1" si="113"/>
        <v>231.93358799999999</v>
      </c>
      <c r="Q351" s="76">
        <f t="shared" si="121"/>
        <v>0</v>
      </c>
      <c r="R351" s="83" t="str">
        <f t="shared" si="122"/>
        <v>A+J=</v>
      </c>
      <c r="S351" s="79">
        <f t="shared" si="123"/>
        <v>43909</v>
      </c>
      <c r="T351" s="84" t="str">
        <f t="shared" si="114"/>
        <v>-</v>
      </c>
      <c r="U351" s="8"/>
      <c r="V351" s="65"/>
      <c r="W351" s="66"/>
      <c r="X351" s="8"/>
      <c r="Y351" s="1"/>
      <c r="Z351" s="8"/>
      <c r="AA351" s="8"/>
      <c r="AB351" s="8"/>
      <c r="AC351" s="8"/>
      <c r="AD351" s="8"/>
      <c r="AE351" s="9"/>
      <c r="AF351" s="8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  <c r="BO351" s="3"/>
      <c r="BP351" s="3"/>
      <c r="BQ351" s="3"/>
      <c r="BR351" s="3"/>
      <c r="BS351" s="3"/>
      <c r="BT351" s="3"/>
      <c r="BU351" s="3"/>
      <c r="BV351" s="3"/>
      <c r="BW351" s="3"/>
      <c r="BX351" s="3"/>
      <c r="BY351" s="3"/>
      <c r="BZ351" s="3"/>
      <c r="CA351" s="3"/>
      <c r="CB351" s="3"/>
      <c r="CC351" s="3"/>
      <c r="CD351" s="3"/>
      <c r="CE351" s="3"/>
      <c r="CF351" s="3"/>
      <c r="CG351" s="3"/>
      <c r="CH351" s="3"/>
      <c r="CI351" s="3"/>
      <c r="CJ351" s="3"/>
      <c r="CK351" s="3"/>
      <c r="CL351" s="3"/>
      <c r="CM351" s="3"/>
      <c r="CN351" s="3"/>
      <c r="CO351" s="3"/>
      <c r="CP351" s="3"/>
      <c r="CQ351" s="3"/>
      <c r="CR351" s="3"/>
      <c r="CS351" s="3"/>
      <c r="CT351" s="3"/>
      <c r="CU351" s="3"/>
      <c r="CV351" s="3"/>
      <c r="CW351" s="3"/>
      <c r="CX351" s="3"/>
      <c r="CY351" s="3"/>
      <c r="CZ351" s="3"/>
      <c r="DA351" s="3"/>
      <c r="DB351" s="3"/>
      <c r="DC351" s="3"/>
      <c r="DD351" s="3"/>
      <c r="DE351" s="3"/>
      <c r="DF351" s="3"/>
      <c r="DG351" s="3"/>
      <c r="DH351" s="3"/>
      <c r="DI351" s="3"/>
      <c r="DJ351" s="3"/>
      <c r="DK351" s="3"/>
      <c r="DL351" s="3"/>
      <c r="DM351" s="3"/>
      <c r="DN351" s="3"/>
      <c r="DO351" s="3"/>
      <c r="DP351" s="3"/>
      <c r="DQ351" s="3"/>
      <c r="DR351" s="3"/>
      <c r="DS351" s="3"/>
      <c r="DT351" s="3"/>
      <c r="DU351" s="3"/>
      <c r="DV351" s="3"/>
      <c r="DW351" s="3"/>
      <c r="DX351" s="3"/>
      <c r="DY351" s="3"/>
      <c r="DZ351" s="3"/>
      <c r="EA351" s="3"/>
      <c r="EB351" s="3"/>
      <c r="EC351" s="3"/>
      <c r="ED351" s="3"/>
      <c r="EE351" s="3"/>
      <c r="EF351" s="3"/>
      <c r="EG351" s="3"/>
      <c r="EH351" s="3"/>
      <c r="EI351" s="3"/>
      <c r="EJ351" s="3"/>
      <c r="EK351" s="3"/>
      <c r="EL351" s="3"/>
      <c r="EM351" s="3"/>
      <c r="EN351" s="3"/>
      <c r="EO351" s="3"/>
      <c r="EP351" s="3"/>
      <c r="EQ351" s="3"/>
      <c r="ER351" s="3"/>
      <c r="ES351" s="3"/>
      <c r="ET351" s="3"/>
      <c r="EU351" s="3"/>
      <c r="EV351" s="3"/>
      <c r="EW351" s="3"/>
      <c r="EX351" s="3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</row>
    <row r="352" spans="1:176" x14ac:dyDescent="0.15">
      <c r="A352" s="74">
        <f t="shared" si="115"/>
        <v>43833</v>
      </c>
      <c r="B352" s="75">
        <f t="shared" ca="1" si="124"/>
        <v>94460.964991000001</v>
      </c>
      <c r="C352" s="78">
        <f t="shared" si="116"/>
        <v>94200</v>
      </c>
      <c r="D352" s="77">
        <f ca="1">IF(A352&lt;$B$1,VLOOKUP(A352,[1]DI!$A$4:$B$15000,2),0)</f>
        <v>4.4000000000000004E-2</v>
      </c>
      <c r="E352" s="78">
        <f t="shared" ca="1" si="125"/>
        <v>1.0001708899999999</v>
      </c>
      <c r="F352" s="78">
        <f ca="1">(TRUNC(PRODUCT($E$12:$E351),16))</f>
        <v>1.0550941401408001</v>
      </c>
      <c r="G352" s="78">
        <f t="shared" ca="1" si="126"/>
        <v>1.0534727804887101</v>
      </c>
      <c r="H352" s="78">
        <f t="shared" ca="1" si="127"/>
        <v>1.00153906</v>
      </c>
      <c r="I352" s="77">
        <f t="shared" si="117"/>
        <v>3.5000000000000003E-2</v>
      </c>
      <c r="J352" s="79">
        <f t="shared" si="118"/>
        <v>43818</v>
      </c>
      <c r="K352" s="80">
        <f t="shared" si="119"/>
        <v>9</v>
      </c>
      <c r="L352" s="81">
        <f t="shared" si="120"/>
        <v>9</v>
      </c>
      <c r="M352" s="82">
        <f t="shared" si="111"/>
        <v>1.001229377</v>
      </c>
      <c r="N352" s="82">
        <f t="shared" ca="1" si="112"/>
        <v>1.0027703290000001</v>
      </c>
      <c r="O352" s="81">
        <f t="shared" si="128"/>
        <v>0</v>
      </c>
      <c r="P352" s="78">
        <f t="shared" ca="1" si="113"/>
        <v>260.964991</v>
      </c>
      <c r="Q352" s="76">
        <f t="shared" si="121"/>
        <v>0</v>
      </c>
      <c r="R352" s="83" t="str">
        <f t="shared" si="122"/>
        <v>A+J=</v>
      </c>
      <c r="S352" s="79">
        <f t="shared" si="123"/>
        <v>43909</v>
      </c>
      <c r="T352" s="84" t="str">
        <f t="shared" si="114"/>
        <v>-</v>
      </c>
      <c r="U352" s="8"/>
      <c r="V352" s="65"/>
      <c r="W352" s="66"/>
      <c r="X352" s="8"/>
      <c r="Y352" s="1"/>
      <c r="Z352" s="8"/>
      <c r="AA352" s="8"/>
      <c r="AB352" s="8"/>
      <c r="AC352" s="8"/>
      <c r="AD352" s="8"/>
      <c r="AE352" s="9"/>
      <c r="AF352" s="8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  <c r="BO352" s="3"/>
      <c r="BP352" s="3"/>
      <c r="BQ352" s="3"/>
      <c r="BR352" s="3"/>
      <c r="BS352" s="3"/>
      <c r="BT352" s="3"/>
      <c r="BU352" s="3"/>
      <c r="BV352" s="3"/>
      <c r="BW352" s="3"/>
      <c r="BX352" s="3"/>
      <c r="BY352" s="3"/>
      <c r="BZ352" s="3"/>
      <c r="CA352" s="3"/>
      <c r="CB352" s="3"/>
      <c r="CC352" s="3"/>
      <c r="CD352" s="3"/>
      <c r="CE352" s="3"/>
      <c r="CF352" s="3"/>
      <c r="CG352" s="3"/>
      <c r="CH352" s="3"/>
      <c r="CI352" s="3"/>
      <c r="CJ352" s="3"/>
      <c r="CK352" s="3"/>
      <c r="CL352" s="3"/>
      <c r="CM352" s="3"/>
      <c r="CN352" s="3"/>
      <c r="CO352" s="3"/>
      <c r="CP352" s="3"/>
      <c r="CQ352" s="3"/>
      <c r="CR352" s="3"/>
      <c r="CS352" s="3"/>
      <c r="CT352" s="3"/>
      <c r="CU352" s="3"/>
      <c r="CV352" s="3"/>
      <c r="CW352" s="3"/>
      <c r="CX352" s="3"/>
      <c r="CY352" s="3"/>
      <c r="CZ352" s="3"/>
      <c r="DA352" s="3"/>
      <c r="DB352" s="3"/>
      <c r="DC352" s="3"/>
      <c r="DD352" s="3"/>
      <c r="DE352" s="3"/>
      <c r="DF352" s="3"/>
      <c r="DG352" s="3"/>
      <c r="DH352" s="3"/>
      <c r="DI352" s="3"/>
      <c r="DJ352" s="3"/>
      <c r="DK352" s="3"/>
      <c r="DL352" s="3"/>
      <c r="DM352" s="3"/>
      <c r="DN352" s="3"/>
      <c r="DO352" s="3"/>
      <c r="DP352" s="3"/>
      <c r="DQ352" s="3"/>
      <c r="DR352" s="3"/>
      <c r="DS352" s="3"/>
      <c r="DT352" s="3"/>
      <c r="DU352" s="3"/>
      <c r="DV352" s="3"/>
      <c r="DW352" s="3"/>
      <c r="DX352" s="3"/>
      <c r="DY352" s="3"/>
      <c r="DZ352" s="3"/>
      <c r="EA352" s="3"/>
      <c r="EB352" s="3"/>
      <c r="EC352" s="3"/>
      <c r="ED352" s="3"/>
      <c r="EE352" s="3"/>
      <c r="EF352" s="3"/>
      <c r="EG352" s="3"/>
      <c r="EH352" s="3"/>
      <c r="EI352" s="3"/>
      <c r="EJ352" s="3"/>
      <c r="EK352" s="3"/>
      <c r="EL352" s="3"/>
      <c r="EM352" s="3"/>
      <c r="EN352" s="3"/>
      <c r="EO352" s="3"/>
      <c r="EP352" s="3"/>
      <c r="EQ352" s="3"/>
      <c r="ER352" s="3"/>
      <c r="ES352" s="3"/>
      <c r="ET352" s="3"/>
      <c r="EU352" s="3"/>
      <c r="EV352" s="3"/>
      <c r="EW352" s="3"/>
      <c r="EX352" s="3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</row>
    <row r="353" spans="1:173" x14ac:dyDescent="0.15">
      <c r="A353" s="74">
        <f t="shared" si="115"/>
        <v>43834</v>
      </c>
      <c r="B353" s="75">
        <f t="shared" ca="1" si="124"/>
        <v>94490.005437999993</v>
      </c>
      <c r="C353" s="78">
        <f t="shared" si="116"/>
        <v>94200</v>
      </c>
      <c r="D353" s="77">
        <f ca="1">IF(A353&lt;$B$1,VLOOKUP(A353,[1]DI!$A$4:$B$15000,2),0)</f>
        <v>0</v>
      </c>
      <c r="E353" s="78">
        <f t="shared" ca="1" si="125"/>
        <v>1</v>
      </c>
      <c r="F353" s="78">
        <f ca="1">(TRUNC(PRODUCT($E$12:$E352),16))</f>
        <v>1.05527444517841</v>
      </c>
      <c r="G353" s="78">
        <f t="shared" ca="1" si="126"/>
        <v>1.0534727804887101</v>
      </c>
      <c r="H353" s="78">
        <f t="shared" ca="1" si="127"/>
        <v>1.0017102099999999</v>
      </c>
      <c r="I353" s="77">
        <f t="shared" si="117"/>
        <v>3.5000000000000003E-2</v>
      </c>
      <c r="J353" s="79">
        <f t="shared" si="118"/>
        <v>43818</v>
      </c>
      <c r="K353" s="80">
        <f t="shared" si="119"/>
        <v>9</v>
      </c>
      <c r="L353" s="81">
        <f t="shared" si="120"/>
        <v>10</v>
      </c>
      <c r="M353" s="82">
        <f t="shared" si="111"/>
        <v>1.0013660680000001</v>
      </c>
      <c r="N353" s="82">
        <f t="shared" ca="1" si="112"/>
        <v>1.0030786140000001</v>
      </c>
      <c r="O353" s="81">
        <f t="shared" si="128"/>
        <v>0</v>
      </c>
      <c r="P353" s="78">
        <f t="shared" ca="1" si="113"/>
        <v>290.00543800000003</v>
      </c>
      <c r="Q353" s="76">
        <f t="shared" si="121"/>
        <v>0</v>
      </c>
      <c r="R353" s="83" t="str">
        <f t="shared" si="122"/>
        <v>A+J=</v>
      </c>
      <c r="S353" s="79">
        <f t="shared" si="123"/>
        <v>43909</v>
      </c>
      <c r="T353" s="84" t="str">
        <f t="shared" si="114"/>
        <v>-</v>
      </c>
      <c r="U353" s="8"/>
      <c r="V353" s="65"/>
      <c r="W353" s="66"/>
      <c r="X353" s="8"/>
      <c r="Y353" s="1"/>
      <c r="Z353" s="8"/>
      <c r="AA353" s="8"/>
      <c r="AB353" s="8"/>
      <c r="AC353" s="8"/>
      <c r="AD353" s="8"/>
      <c r="AE353" s="9"/>
      <c r="AF353" s="8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</row>
    <row r="354" spans="1:173" x14ac:dyDescent="0.15">
      <c r="A354" s="74">
        <f t="shared" si="115"/>
        <v>43835</v>
      </c>
      <c r="B354" s="75">
        <f t="shared" ca="1" si="124"/>
        <v>94490.005437999993</v>
      </c>
      <c r="C354" s="78">
        <f t="shared" si="116"/>
        <v>94200</v>
      </c>
      <c r="D354" s="77">
        <f ca="1">IF(A354&lt;$B$1,VLOOKUP(A354,[1]DI!$A$4:$B$15000,2),0)</f>
        <v>0</v>
      </c>
      <c r="E354" s="78">
        <f t="shared" ca="1" si="125"/>
        <v>1</v>
      </c>
      <c r="F354" s="78">
        <f ca="1">(TRUNC(PRODUCT($E$12:$E353),16))</f>
        <v>1.05527444517841</v>
      </c>
      <c r="G354" s="78">
        <f t="shared" ca="1" si="126"/>
        <v>1.0534727804887101</v>
      </c>
      <c r="H354" s="78">
        <f t="shared" ca="1" si="127"/>
        <v>1.0017102099999999</v>
      </c>
      <c r="I354" s="77">
        <f t="shared" si="117"/>
        <v>3.5000000000000003E-2</v>
      </c>
      <c r="J354" s="79">
        <f t="shared" si="118"/>
        <v>43818</v>
      </c>
      <c r="K354" s="80">
        <f t="shared" si="119"/>
        <v>9</v>
      </c>
      <c r="L354" s="81">
        <f t="shared" si="120"/>
        <v>10</v>
      </c>
      <c r="M354" s="82">
        <f t="shared" si="111"/>
        <v>1.0013660680000001</v>
      </c>
      <c r="N354" s="82">
        <f t="shared" ca="1" si="112"/>
        <v>1.0030786140000001</v>
      </c>
      <c r="O354" s="81">
        <f t="shared" si="128"/>
        <v>0</v>
      </c>
      <c r="P354" s="78">
        <f t="shared" ca="1" si="113"/>
        <v>290.00543800000003</v>
      </c>
      <c r="Q354" s="76">
        <f t="shared" si="121"/>
        <v>0</v>
      </c>
      <c r="R354" s="83" t="str">
        <f t="shared" si="122"/>
        <v>A+J=</v>
      </c>
      <c r="S354" s="79">
        <f t="shared" si="123"/>
        <v>43909</v>
      </c>
      <c r="T354" s="84" t="str">
        <f t="shared" si="114"/>
        <v>-</v>
      </c>
      <c r="U354" s="8"/>
      <c r="V354" s="65"/>
      <c r="W354" s="66"/>
      <c r="X354" s="8"/>
      <c r="Y354" s="1"/>
      <c r="Z354" s="8"/>
      <c r="AA354" s="8"/>
      <c r="AB354" s="8"/>
      <c r="AC354" s="8"/>
      <c r="AD354" s="8"/>
      <c r="AE354" s="9"/>
      <c r="AF354" s="8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  <c r="BO354" s="3"/>
      <c r="BP354" s="3"/>
      <c r="BQ354" s="3"/>
      <c r="BR354" s="3"/>
      <c r="BS354" s="3"/>
      <c r="BT354" s="3"/>
      <c r="BU354" s="3"/>
      <c r="BV354" s="3"/>
      <c r="BW354" s="3"/>
      <c r="BX354" s="3"/>
      <c r="BY354" s="3"/>
      <c r="BZ354" s="3"/>
      <c r="CA354" s="3"/>
      <c r="CB354" s="3"/>
      <c r="CC354" s="3"/>
      <c r="CD354" s="3"/>
      <c r="CE354" s="3"/>
      <c r="CF354" s="3"/>
      <c r="CG354" s="3"/>
      <c r="CH354" s="3"/>
      <c r="CI354" s="3"/>
      <c r="CJ354" s="3"/>
      <c r="CK354" s="3"/>
      <c r="CL354" s="3"/>
      <c r="CM354" s="3"/>
      <c r="CN354" s="3"/>
      <c r="CO354" s="3"/>
      <c r="CP354" s="3"/>
      <c r="CQ354" s="3"/>
      <c r="CR354" s="3"/>
      <c r="CS354" s="3"/>
      <c r="CT354" s="3"/>
      <c r="CU354" s="3"/>
      <c r="CV354" s="3"/>
      <c r="CW354" s="3"/>
      <c r="CX354" s="3"/>
      <c r="CY354" s="3"/>
      <c r="CZ354" s="3"/>
      <c r="DA354" s="3"/>
      <c r="DB354" s="3"/>
      <c r="DC354" s="3"/>
      <c r="DD354" s="3"/>
      <c r="DE354" s="3"/>
      <c r="DF354" s="3"/>
      <c r="DG354" s="3"/>
      <c r="DH354" s="3"/>
      <c r="DI354" s="3"/>
      <c r="DJ354" s="3"/>
      <c r="DK354" s="3"/>
      <c r="DL354" s="3"/>
      <c r="DM354" s="3"/>
      <c r="DN354" s="3"/>
      <c r="DO354" s="3"/>
      <c r="DP354" s="3"/>
      <c r="DQ354" s="3"/>
      <c r="DR354" s="3"/>
      <c r="DS354" s="3"/>
      <c r="DT354" s="3"/>
      <c r="DU354" s="3"/>
      <c r="DV354" s="3"/>
      <c r="DW354" s="3"/>
      <c r="DX354" s="3"/>
      <c r="DY354" s="3"/>
      <c r="DZ354" s="3"/>
      <c r="EA354" s="3"/>
      <c r="EB354" s="3"/>
      <c r="EC354" s="3"/>
      <c r="ED354" s="3"/>
      <c r="EE354" s="3"/>
      <c r="EF354" s="3"/>
      <c r="EG354" s="3"/>
      <c r="EH354" s="3"/>
      <c r="EI354" s="3"/>
      <c r="EJ354" s="3"/>
      <c r="EK354" s="3"/>
      <c r="EL354" s="3"/>
      <c r="EM354" s="3"/>
      <c r="EN354" s="3"/>
      <c r="EO354" s="3"/>
      <c r="EP354" s="3"/>
      <c r="EQ354" s="3"/>
      <c r="ER354" s="3"/>
      <c r="ES354" s="3"/>
      <c r="ET354" s="3"/>
      <c r="EU354" s="3"/>
      <c r="EV354" s="3"/>
      <c r="EW354" s="3"/>
      <c r="EX354" s="3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</row>
    <row r="355" spans="1:173" x14ac:dyDescent="0.15">
      <c r="A355" s="74">
        <f t="shared" si="115"/>
        <v>43836</v>
      </c>
      <c r="B355" s="75">
        <f t="shared" ca="1" si="124"/>
        <v>94490.005437999993</v>
      </c>
      <c r="C355" s="78">
        <f t="shared" si="116"/>
        <v>94200</v>
      </c>
      <c r="D355" s="77">
        <f ca="1">IF(A355&lt;$B$1,VLOOKUP(A355,[1]DI!$A$4:$B$15000,2),0)</f>
        <v>4.4000000000000004E-2</v>
      </c>
      <c r="E355" s="78">
        <f t="shared" ca="1" si="125"/>
        <v>1.0001708899999999</v>
      </c>
      <c r="F355" s="78">
        <f ca="1">(TRUNC(PRODUCT($E$12:$E354),16))</f>
        <v>1.05527444517841</v>
      </c>
      <c r="G355" s="78">
        <f t="shared" ca="1" si="126"/>
        <v>1.0534727804887101</v>
      </c>
      <c r="H355" s="78">
        <f t="shared" ca="1" si="127"/>
        <v>1.0017102099999999</v>
      </c>
      <c r="I355" s="77">
        <f t="shared" si="117"/>
        <v>3.5000000000000003E-2</v>
      </c>
      <c r="J355" s="79">
        <f t="shared" si="118"/>
        <v>43818</v>
      </c>
      <c r="K355" s="80">
        <f t="shared" si="119"/>
        <v>10</v>
      </c>
      <c r="L355" s="81">
        <f t="shared" si="120"/>
        <v>10</v>
      </c>
      <c r="M355" s="82">
        <f t="shared" si="111"/>
        <v>1.0013660680000001</v>
      </c>
      <c r="N355" s="82">
        <f t="shared" ca="1" si="112"/>
        <v>1.0030786140000001</v>
      </c>
      <c r="O355" s="81">
        <f t="shared" si="128"/>
        <v>0</v>
      </c>
      <c r="P355" s="78">
        <f t="shared" ca="1" si="113"/>
        <v>290.00543800000003</v>
      </c>
      <c r="Q355" s="76">
        <f t="shared" si="121"/>
        <v>0</v>
      </c>
      <c r="R355" s="83" t="str">
        <f t="shared" si="122"/>
        <v>A+J=</v>
      </c>
      <c r="S355" s="79">
        <f t="shared" si="123"/>
        <v>43909</v>
      </c>
      <c r="T355" s="84" t="str">
        <f t="shared" si="114"/>
        <v>-</v>
      </c>
      <c r="U355" s="8"/>
      <c r="V355" s="65"/>
      <c r="W355" s="66"/>
      <c r="X355" s="8"/>
      <c r="Y355" s="1"/>
      <c r="Z355" s="8"/>
      <c r="AA355" s="8"/>
      <c r="AB355" s="8"/>
      <c r="AC355" s="8"/>
      <c r="AD355" s="8"/>
      <c r="AE355" s="9"/>
      <c r="AF355" s="8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  <c r="BO355" s="3"/>
      <c r="BP355" s="3"/>
      <c r="BQ355" s="3"/>
      <c r="BR355" s="3"/>
      <c r="BS355" s="3"/>
      <c r="BT355" s="3"/>
      <c r="BU355" s="3"/>
      <c r="BV355" s="3"/>
      <c r="BW355" s="3"/>
      <c r="BX355" s="3"/>
      <c r="BY355" s="3"/>
      <c r="BZ355" s="3"/>
      <c r="CA355" s="3"/>
      <c r="CB355" s="3"/>
      <c r="CC355" s="3"/>
      <c r="CD355" s="3"/>
      <c r="CE355" s="3"/>
      <c r="CF355" s="3"/>
      <c r="CG355" s="3"/>
      <c r="CH355" s="3"/>
      <c r="CI355" s="3"/>
      <c r="CJ355" s="3"/>
      <c r="CK355" s="3"/>
      <c r="CL355" s="3"/>
      <c r="CM355" s="3"/>
      <c r="CN355" s="3"/>
      <c r="CO355" s="3"/>
      <c r="CP355" s="3"/>
      <c r="CQ355" s="3"/>
      <c r="CR355" s="3"/>
      <c r="CS355" s="3"/>
      <c r="CT355" s="3"/>
      <c r="CU355" s="3"/>
      <c r="CV355" s="3"/>
      <c r="CW355" s="3"/>
      <c r="CX355" s="3"/>
      <c r="CY355" s="3"/>
      <c r="CZ355" s="3"/>
      <c r="DA355" s="3"/>
      <c r="DB355" s="3"/>
      <c r="DC355" s="3"/>
      <c r="DD355" s="3"/>
      <c r="DE355" s="3"/>
      <c r="DF355" s="3"/>
      <c r="DG355" s="3"/>
      <c r="DH355" s="3"/>
      <c r="DI355" s="3"/>
      <c r="DJ355" s="3"/>
      <c r="DK355" s="3"/>
      <c r="DL355" s="3"/>
      <c r="DM355" s="3"/>
      <c r="DN355" s="3"/>
      <c r="DO355" s="3"/>
      <c r="DP355" s="3"/>
      <c r="DQ355" s="3"/>
      <c r="DR355" s="3"/>
      <c r="DS355" s="3"/>
      <c r="DT355" s="3"/>
      <c r="DU355" s="3"/>
      <c r="DV355" s="3"/>
      <c r="DW355" s="3"/>
      <c r="DX355" s="3"/>
      <c r="DY355" s="3"/>
      <c r="DZ355" s="3"/>
      <c r="EA355" s="3"/>
      <c r="EB355" s="3"/>
      <c r="EC355" s="3"/>
      <c r="ED355" s="3"/>
      <c r="EE355" s="3"/>
      <c r="EF355" s="3"/>
      <c r="EG355" s="3"/>
      <c r="EH355" s="3"/>
      <c r="EI355" s="3"/>
      <c r="EJ355" s="3"/>
      <c r="EK355" s="3"/>
      <c r="EL355" s="3"/>
      <c r="EM355" s="3"/>
      <c r="EN355" s="3"/>
      <c r="EO355" s="3"/>
      <c r="EP355" s="3"/>
      <c r="EQ355" s="3"/>
      <c r="ER355" s="3"/>
      <c r="ES355" s="3"/>
      <c r="ET355" s="3"/>
      <c r="EU355" s="3"/>
      <c r="EV355" s="3"/>
      <c r="EW355" s="3"/>
      <c r="EX355" s="3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</row>
    <row r="356" spans="1:173" x14ac:dyDescent="0.15">
      <c r="A356" s="74">
        <f t="shared" si="115"/>
        <v>43837</v>
      </c>
      <c r="B356" s="75">
        <f t="shared" ca="1" si="124"/>
        <v>94519.055871000004</v>
      </c>
      <c r="C356" s="78">
        <f t="shared" si="116"/>
        <v>94200</v>
      </c>
      <c r="D356" s="77">
        <f ca="1">IF(A356&lt;$B$1,VLOOKUP(A356,[1]DI!$A$4:$B$15000,2),0)</f>
        <v>4.4000000000000004E-2</v>
      </c>
      <c r="E356" s="78">
        <f t="shared" ca="1" si="125"/>
        <v>1.0001708899999999</v>
      </c>
      <c r="F356" s="78">
        <f ca="1">(TRUNC(PRODUCT($E$12:$E355),16))</f>
        <v>1.0554547810283501</v>
      </c>
      <c r="G356" s="78">
        <f t="shared" ca="1" si="126"/>
        <v>1.0534727804887101</v>
      </c>
      <c r="H356" s="78">
        <f t="shared" ca="1" si="127"/>
        <v>1.0018814</v>
      </c>
      <c r="I356" s="77">
        <f t="shared" si="117"/>
        <v>3.5000000000000003E-2</v>
      </c>
      <c r="J356" s="79">
        <f t="shared" si="118"/>
        <v>43818</v>
      </c>
      <c r="K356" s="80">
        <f t="shared" si="119"/>
        <v>11</v>
      </c>
      <c r="L356" s="81">
        <f t="shared" si="120"/>
        <v>11</v>
      </c>
      <c r="M356" s="82">
        <f t="shared" si="111"/>
        <v>1.0015027780000001</v>
      </c>
      <c r="N356" s="82">
        <f t="shared" ca="1" si="112"/>
        <v>1.003387005</v>
      </c>
      <c r="O356" s="81">
        <f t="shared" si="128"/>
        <v>0</v>
      </c>
      <c r="P356" s="78">
        <f t="shared" ca="1" si="113"/>
        <v>319.05587100000002</v>
      </c>
      <c r="Q356" s="76">
        <f t="shared" si="121"/>
        <v>0</v>
      </c>
      <c r="R356" s="83" t="str">
        <f t="shared" si="122"/>
        <v>A+J=</v>
      </c>
      <c r="S356" s="79">
        <f t="shared" si="123"/>
        <v>43909</v>
      </c>
      <c r="T356" s="84" t="str">
        <f t="shared" si="114"/>
        <v>-</v>
      </c>
      <c r="U356" s="8"/>
      <c r="V356" s="65"/>
      <c r="W356" s="66"/>
      <c r="X356" s="8"/>
      <c r="Y356" s="1"/>
      <c r="Z356" s="8"/>
      <c r="AA356" s="8"/>
      <c r="AB356" s="8"/>
      <c r="AC356" s="8"/>
      <c r="AD356" s="8"/>
      <c r="AE356" s="9"/>
      <c r="AF356" s="8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  <c r="BO356" s="3"/>
      <c r="BP356" s="3"/>
      <c r="BQ356" s="3"/>
      <c r="BR356" s="3"/>
      <c r="BS356" s="3"/>
      <c r="BT356" s="3"/>
      <c r="BU356" s="3"/>
      <c r="BV356" s="3"/>
      <c r="BW356" s="3"/>
      <c r="BX356" s="3"/>
      <c r="BY356" s="3"/>
      <c r="BZ356" s="3"/>
      <c r="CA356" s="3"/>
      <c r="CB356" s="3"/>
      <c r="CC356" s="3"/>
      <c r="CD356" s="3"/>
      <c r="CE356" s="3"/>
      <c r="CF356" s="3"/>
      <c r="CG356" s="3"/>
      <c r="CH356" s="3"/>
      <c r="CI356" s="3"/>
      <c r="CJ356" s="3"/>
      <c r="CK356" s="3"/>
      <c r="CL356" s="3"/>
      <c r="CM356" s="3"/>
      <c r="CN356" s="3"/>
      <c r="CO356" s="3"/>
      <c r="CP356" s="3"/>
      <c r="CQ356" s="3"/>
      <c r="CR356" s="3"/>
      <c r="CS356" s="3"/>
      <c r="CT356" s="3"/>
      <c r="CU356" s="3"/>
      <c r="CV356" s="3"/>
      <c r="CW356" s="3"/>
      <c r="CX356" s="3"/>
      <c r="CY356" s="3"/>
      <c r="CZ356" s="3"/>
      <c r="DA356" s="3"/>
      <c r="DB356" s="3"/>
      <c r="DC356" s="3"/>
      <c r="DD356" s="3"/>
      <c r="DE356" s="3"/>
      <c r="DF356" s="3"/>
      <c r="DG356" s="3"/>
      <c r="DH356" s="3"/>
      <c r="DI356" s="3"/>
      <c r="DJ356" s="3"/>
      <c r="DK356" s="3"/>
      <c r="DL356" s="3"/>
      <c r="DM356" s="3"/>
      <c r="DN356" s="3"/>
      <c r="DO356" s="3"/>
      <c r="DP356" s="3"/>
      <c r="DQ356" s="3"/>
      <c r="DR356" s="3"/>
      <c r="DS356" s="3"/>
      <c r="DT356" s="3"/>
      <c r="DU356" s="3"/>
      <c r="DV356" s="3"/>
      <c r="DW356" s="3"/>
      <c r="DX356" s="3"/>
      <c r="DY356" s="3"/>
      <c r="DZ356" s="3"/>
      <c r="EA356" s="3"/>
      <c r="EB356" s="3"/>
      <c r="EC356" s="3"/>
      <c r="ED356" s="3"/>
      <c r="EE356" s="3"/>
      <c r="EF356" s="3"/>
      <c r="EG356" s="3"/>
      <c r="EH356" s="3"/>
      <c r="EI356" s="3"/>
      <c r="EJ356" s="3"/>
      <c r="EK356" s="3"/>
      <c r="EL356" s="3"/>
      <c r="EM356" s="3"/>
      <c r="EN356" s="3"/>
      <c r="EO356" s="3"/>
      <c r="EP356" s="3"/>
      <c r="EQ356" s="3"/>
      <c r="ER356" s="3"/>
      <c r="ES356" s="3"/>
      <c r="ET356" s="3"/>
      <c r="EU356" s="3"/>
      <c r="EV356" s="3"/>
      <c r="EW356" s="3"/>
      <c r="EX356" s="3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</row>
    <row r="357" spans="1:173" x14ac:dyDescent="0.15">
      <c r="A357" s="74">
        <f t="shared" si="115"/>
        <v>43838</v>
      </c>
      <c r="B357" s="75">
        <f t="shared" ca="1" si="124"/>
        <v>94548.114310000004</v>
      </c>
      <c r="C357" s="78">
        <f t="shared" si="116"/>
        <v>94200</v>
      </c>
      <c r="D357" s="77">
        <f ca="1">IF(A357&lt;$B$1,VLOOKUP(A357,[1]DI!$A$4:$B$15000,2),0)</f>
        <v>4.4000000000000004E-2</v>
      </c>
      <c r="E357" s="78">
        <f t="shared" ca="1" si="125"/>
        <v>1.0001708899999999</v>
      </c>
      <c r="F357" s="78">
        <f ca="1">(TRUNC(PRODUCT($E$12:$E356),16))</f>
        <v>1.0556351476958801</v>
      </c>
      <c r="G357" s="78">
        <f t="shared" ca="1" si="126"/>
        <v>1.0534727804887101</v>
      </c>
      <c r="H357" s="78">
        <f t="shared" ca="1" si="127"/>
        <v>1.00205261</v>
      </c>
      <c r="I357" s="77">
        <f t="shared" si="117"/>
        <v>3.5000000000000003E-2</v>
      </c>
      <c r="J357" s="79">
        <f t="shared" si="118"/>
        <v>43818</v>
      </c>
      <c r="K357" s="80">
        <f t="shared" si="119"/>
        <v>12</v>
      </c>
      <c r="L357" s="81">
        <f t="shared" si="120"/>
        <v>12</v>
      </c>
      <c r="M357" s="82">
        <f t="shared" si="111"/>
        <v>1.0016395060000001</v>
      </c>
      <c r="N357" s="82">
        <f t="shared" ca="1" si="112"/>
        <v>1.0036954810000001</v>
      </c>
      <c r="O357" s="81">
        <f t="shared" si="128"/>
        <v>0</v>
      </c>
      <c r="P357" s="78">
        <f t="shared" ca="1" si="113"/>
        <v>348.11430999999999</v>
      </c>
      <c r="Q357" s="76">
        <f t="shared" si="121"/>
        <v>0</v>
      </c>
      <c r="R357" s="83" t="str">
        <f t="shared" si="122"/>
        <v>A+J=</v>
      </c>
      <c r="S357" s="79">
        <f t="shared" si="123"/>
        <v>43909</v>
      </c>
      <c r="T357" s="84" t="str">
        <f t="shared" si="114"/>
        <v>-</v>
      </c>
      <c r="U357" s="8"/>
      <c r="V357" s="65"/>
      <c r="W357" s="66"/>
      <c r="X357" s="8"/>
      <c r="Y357" s="1"/>
      <c r="Z357" s="8"/>
      <c r="AA357" s="8"/>
      <c r="AB357" s="8"/>
      <c r="AC357" s="8"/>
      <c r="AD357" s="8"/>
      <c r="AE357" s="9"/>
      <c r="AF357" s="8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  <c r="BO357" s="3"/>
      <c r="BP357" s="3"/>
      <c r="BQ357" s="3"/>
      <c r="BR357" s="3"/>
      <c r="BS357" s="3"/>
      <c r="BT357" s="3"/>
      <c r="BU357" s="3"/>
      <c r="BV357" s="3"/>
      <c r="BW357" s="3"/>
      <c r="BX357" s="3"/>
      <c r="BY357" s="3"/>
      <c r="BZ357" s="3"/>
      <c r="CA357" s="3"/>
      <c r="CB357" s="3"/>
      <c r="CC357" s="3"/>
      <c r="CD357" s="3"/>
      <c r="CE357" s="3"/>
      <c r="CF357" s="3"/>
      <c r="CG357" s="3"/>
      <c r="CH357" s="3"/>
      <c r="CI357" s="3"/>
      <c r="CJ357" s="3"/>
      <c r="CK357" s="3"/>
      <c r="CL357" s="3"/>
      <c r="CM357" s="3"/>
      <c r="CN357" s="3"/>
      <c r="CO357" s="3"/>
      <c r="CP357" s="3"/>
      <c r="CQ357" s="3"/>
      <c r="CR357" s="3"/>
      <c r="CS357" s="3"/>
      <c r="CT357" s="3"/>
      <c r="CU357" s="3"/>
      <c r="CV357" s="3"/>
      <c r="CW357" s="3"/>
      <c r="CX357" s="3"/>
      <c r="CY357" s="3"/>
      <c r="CZ357" s="3"/>
      <c r="DA357" s="3"/>
      <c r="DB357" s="3"/>
      <c r="DC357" s="3"/>
      <c r="DD357" s="3"/>
      <c r="DE357" s="3"/>
      <c r="DF357" s="3"/>
      <c r="DG357" s="3"/>
      <c r="DH357" s="3"/>
      <c r="DI357" s="3"/>
      <c r="DJ357" s="3"/>
      <c r="DK357" s="3"/>
      <c r="DL357" s="3"/>
      <c r="DM357" s="3"/>
      <c r="DN357" s="3"/>
      <c r="DO357" s="3"/>
      <c r="DP357" s="3"/>
      <c r="DQ357" s="3"/>
      <c r="DR357" s="3"/>
      <c r="DS357" s="3"/>
      <c r="DT357" s="3"/>
      <c r="DU357" s="3"/>
      <c r="DV357" s="3"/>
      <c r="DW357" s="3"/>
      <c r="DX357" s="3"/>
      <c r="DY357" s="3"/>
      <c r="DZ357" s="3"/>
      <c r="EA357" s="3"/>
      <c r="EB357" s="3"/>
      <c r="EC357" s="3"/>
      <c r="ED357" s="3"/>
      <c r="EE357" s="3"/>
      <c r="EF357" s="3"/>
      <c r="EG357" s="3"/>
      <c r="EH357" s="3"/>
      <c r="EI357" s="3"/>
      <c r="EJ357" s="3"/>
      <c r="EK357" s="3"/>
      <c r="EL357" s="3"/>
      <c r="EM357" s="3"/>
      <c r="EN357" s="3"/>
      <c r="EO357" s="3"/>
      <c r="EP357" s="3"/>
      <c r="EQ357" s="3"/>
      <c r="ER357" s="3"/>
      <c r="ES357" s="3"/>
      <c r="ET357" s="3"/>
      <c r="EU357" s="3"/>
      <c r="EV357" s="3"/>
      <c r="EW357" s="3"/>
      <c r="EX357" s="3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</row>
    <row r="358" spans="1:173" x14ac:dyDescent="0.15">
      <c r="A358" s="74">
        <f t="shared" si="115"/>
        <v>43839</v>
      </c>
      <c r="B358" s="75">
        <f t="shared" ca="1" si="124"/>
        <v>94577.181698</v>
      </c>
      <c r="C358" s="78">
        <f t="shared" si="116"/>
        <v>94200</v>
      </c>
      <c r="D358" s="77">
        <f ca="1">IF(A358&lt;$B$1,VLOOKUP(A358,[1]DI!$A$4:$B$15000,2),0)</f>
        <v>4.4000000000000004E-2</v>
      </c>
      <c r="E358" s="78">
        <f t="shared" ca="1" si="125"/>
        <v>1.0001708899999999</v>
      </c>
      <c r="F358" s="78">
        <f ca="1">(TRUNC(PRODUCT($E$12:$E357),16))</f>
        <v>1.0558155451862701</v>
      </c>
      <c r="G358" s="78">
        <f t="shared" ca="1" si="126"/>
        <v>1.0534727804887101</v>
      </c>
      <c r="H358" s="78">
        <f t="shared" ca="1" si="127"/>
        <v>1.00222385</v>
      </c>
      <c r="I358" s="77">
        <f t="shared" si="117"/>
        <v>3.5000000000000003E-2</v>
      </c>
      <c r="J358" s="79">
        <f t="shared" si="118"/>
        <v>43818</v>
      </c>
      <c r="K358" s="80">
        <f t="shared" si="119"/>
        <v>13</v>
      </c>
      <c r="L358" s="81">
        <f t="shared" si="120"/>
        <v>13</v>
      </c>
      <c r="M358" s="82">
        <f t="shared" si="111"/>
        <v>1.001776252</v>
      </c>
      <c r="N358" s="82">
        <f t="shared" ca="1" si="112"/>
        <v>1.004004052</v>
      </c>
      <c r="O358" s="81">
        <f t="shared" si="128"/>
        <v>0</v>
      </c>
      <c r="P358" s="78">
        <f t="shared" ca="1" si="113"/>
        <v>377.18169799999998</v>
      </c>
      <c r="Q358" s="76">
        <f t="shared" si="121"/>
        <v>0</v>
      </c>
      <c r="R358" s="83" t="str">
        <f t="shared" si="122"/>
        <v>A+J=</v>
      </c>
      <c r="S358" s="79">
        <f t="shared" si="123"/>
        <v>43909</v>
      </c>
      <c r="T358" s="84" t="str">
        <f t="shared" si="114"/>
        <v>-</v>
      </c>
      <c r="U358" s="8"/>
      <c r="V358" s="65"/>
      <c r="W358" s="66"/>
      <c r="X358" s="8"/>
      <c r="Y358" s="1"/>
      <c r="Z358" s="8"/>
      <c r="AA358" s="8"/>
      <c r="AB358" s="8"/>
      <c r="AC358" s="8"/>
      <c r="AD358" s="8"/>
      <c r="AE358" s="9"/>
      <c r="AF358" s="8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  <c r="BO358" s="3"/>
      <c r="BP358" s="3"/>
      <c r="BQ358" s="3"/>
      <c r="BR358" s="3"/>
      <c r="BS358" s="3"/>
      <c r="BT358" s="3"/>
      <c r="BU358" s="3"/>
      <c r="BV358" s="3"/>
      <c r="BW358" s="3"/>
      <c r="BX358" s="3"/>
      <c r="BY358" s="3"/>
      <c r="BZ358" s="3"/>
      <c r="CA358" s="3"/>
      <c r="CB358" s="3"/>
      <c r="CC358" s="3"/>
      <c r="CD358" s="3"/>
      <c r="CE358" s="3"/>
      <c r="CF358" s="3"/>
      <c r="CG358" s="3"/>
      <c r="CH358" s="3"/>
      <c r="CI358" s="3"/>
      <c r="CJ358" s="3"/>
      <c r="CK358" s="3"/>
      <c r="CL358" s="3"/>
      <c r="CM358" s="3"/>
      <c r="CN358" s="3"/>
      <c r="CO358" s="3"/>
      <c r="CP358" s="3"/>
      <c r="CQ358" s="3"/>
      <c r="CR358" s="3"/>
      <c r="CS358" s="3"/>
      <c r="CT358" s="3"/>
      <c r="CU358" s="3"/>
      <c r="CV358" s="3"/>
      <c r="CW358" s="3"/>
      <c r="CX358" s="3"/>
      <c r="CY358" s="3"/>
      <c r="CZ358" s="3"/>
      <c r="DA358" s="3"/>
      <c r="DB358" s="3"/>
      <c r="DC358" s="3"/>
      <c r="DD358" s="3"/>
      <c r="DE358" s="3"/>
      <c r="DF358" s="3"/>
      <c r="DG358" s="3"/>
      <c r="DH358" s="3"/>
      <c r="DI358" s="3"/>
      <c r="DJ358" s="3"/>
      <c r="DK358" s="3"/>
      <c r="DL358" s="3"/>
      <c r="DM358" s="3"/>
      <c r="DN358" s="3"/>
      <c r="DO358" s="3"/>
      <c r="DP358" s="3"/>
      <c r="DQ358" s="3"/>
      <c r="DR358" s="3"/>
      <c r="DS358" s="3"/>
      <c r="DT358" s="3"/>
      <c r="DU358" s="3"/>
      <c r="DV358" s="3"/>
      <c r="DW358" s="3"/>
      <c r="DX358" s="3"/>
      <c r="DY358" s="3"/>
      <c r="DZ358" s="3"/>
      <c r="EA358" s="3"/>
      <c r="EB358" s="3"/>
      <c r="EC358" s="3"/>
      <c r="ED358" s="3"/>
      <c r="EE358" s="3"/>
      <c r="EF358" s="3"/>
      <c r="EG358" s="3"/>
      <c r="EH358" s="3"/>
      <c r="EI358" s="3"/>
      <c r="EJ358" s="3"/>
      <c r="EK358" s="3"/>
      <c r="EL358" s="3"/>
      <c r="EM358" s="3"/>
      <c r="EN358" s="3"/>
      <c r="EO358" s="3"/>
      <c r="EP358" s="3"/>
      <c r="EQ358" s="3"/>
      <c r="ER358" s="3"/>
      <c r="ES358" s="3"/>
      <c r="ET358" s="3"/>
      <c r="EU358" s="3"/>
      <c r="EV358" s="3"/>
      <c r="EW358" s="3"/>
      <c r="EX358" s="3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</row>
    <row r="359" spans="1:173" x14ac:dyDescent="0.15">
      <c r="A359" s="74">
        <f t="shared" si="115"/>
        <v>43840</v>
      </c>
      <c r="B359" s="75">
        <f t="shared" ca="1" si="124"/>
        <v>94606.258222999997</v>
      </c>
      <c r="C359" s="78">
        <f t="shared" si="116"/>
        <v>94200</v>
      </c>
      <c r="D359" s="77">
        <f ca="1">IF(A359&lt;$B$1,VLOOKUP(A359,[1]DI!$A$4:$B$15000,2),0)</f>
        <v>4.4000000000000004E-2</v>
      </c>
      <c r="E359" s="78">
        <f t="shared" ca="1" si="125"/>
        <v>1.0001708899999999</v>
      </c>
      <c r="F359" s="78">
        <f ca="1">(TRUNC(PRODUCT($E$12:$E358),16))</f>
        <v>1.0559959735047799</v>
      </c>
      <c r="G359" s="78">
        <f t="shared" ca="1" si="126"/>
        <v>1.0534727804887101</v>
      </c>
      <c r="H359" s="78">
        <f t="shared" ca="1" si="127"/>
        <v>1.0023951200000001</v>
      </c>
      <c r="I359" s="77">
        <f t="shared" si="117"/>
        <v>3.5000000000000003E-2</v>
      </c>
      <c r="J359" s="79">
        <f t="shared" si="118"/>
        <v>43818</v>
      </c>
      <c r="K359" s="80">
        <f t="shared" si="119"/>
        <v>14</v>
      </c>
      <c r="L359" s="81">
        <f t="shared" si="120"/>
        <v>14</v>
      </c>
      <c r="M359" s="82">
        <f t="shared" si="111"/>
        <v>1.001913018</v>
      </c>
      <c r="N359" s="82">
        <f t="shared" ca="1" si="112"/>
        <v>1.0043127199999999</v>
      </c>
      <c r="O359" s="81">
        <f t="shared" si="128"/>
        <v>0</v>
      </c>
      <c r="P359" s="78">
        <f t="shared" ca="1" si="113"/>
        <v>406.25822299999999</v>
      </c>
      <c r="Q359" s="76">
        <f t="shared" si="121"/>
        <v>0</v>
      </c>
      <c r="R359" s="83" t="str">
        <f t="shared" si="122"/>
        <v>A+J=</v>
      </c>
      <c r="S359" s="79">
        <f t="shared" si="123"/>
        <v>43909</v>
      </c>
      <c r="T359" s="84" t="str">
        <f t="shared" si="114"/>
        <v>-</v>
      </c>
      <c r="U359" s="8"/>
      <c r="V359" s="65"/>
      <c r="W359" s="66"/>
      <c r="X359" s="8"/>
      <c r="Y359" s="1"/>
      <c r="Z359" s="8"/>
      <c r="AA359" s="8"/>
      <c r="AB359" s="8"/>
      <c r="AC359" s="8"/>
      <c r="AD359" s="8"/>
      <c r="AE359" s="9"/>
      <c r="AF359" s="8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  <c r="BO359" s="3"/>
      <c r="BP359" s="3"/>
      <c r="BQ359" s="3"/>
      <c r="BR359" s="3"/>
      <c r="BS359" s="3"/>
      <c r="BT359" s="3"/>
      <c r="BU359" s="3"/>
      <c r="BV359" s="3"/>
      <c r="BW359" s="3"/>
      <c r="BX359" s="3"/>
      <c r="BY359" s="3"/>
      <c r="BZ359" s="3"/>
      <c r="CA359" s="3"/>
      <c r="CB359" s="3"/>
      <c r="CC359" s="3"/>
      <c r="CD359" s="3"/>
      <c r="CE359" s="3"/>
      <c r="CF359" s="3"/>
      <c r="CG359" s="3"/>
      <c r="CH359" s="3"/>
      <c r="CI359" s="3"/>
      <c r="CJ359" s="3"/>
      <c r="CK359" s="3"/>
      <c r="CL359" s="3"/>
      <c r="CM359" s="3"/>
      <c r="CN359" s="3"/>
      <c r="CO359" s="3"/>
      <c r="CP359" s="3"/>
      <c r="CQ359" s="3"/>
      <c r="CR359" s="3"/>
      <c r="CS359" s="3"/>
      <c r="CT359" s="3"/>
      <c r="CU359" s="3"/>
      <c r="CV359" s="3"/>
      <c r="CW359" s="3"/>
      <c r="CX359" s="3"/>
      <c r="CY359" s="3"/>
      <c r="CZ359" s="3"/>
      <c r="DA359" s="3"/>
      <c r="DB359" s="3"/>
      <c r="DC359" s="3"/>
      <c r="DD359" s="3"/>
      <c r="DE359" s="3"/>
      <c r="DF359" s="3"/>
      <c r="DG359" s="3"/>
      <c r="DH359" s="3"/>
      <c r="DI359" s="3"/>
      <c r="DJ359" s="3"/>
      <c r="DK359" s="3"/>
      <c r="DL359" s="3"/>
      <c r="DM359" s="3"/>
      <c r="DN359" s="3"/>
      <c r="DO359" s="3"/>
      <c r="DP359" s="3"/>
      <c r="DQ359" s="3"/>
      <c r="DR359" s="3"/>
      <c r="DS359" s="3"/>
      <c r="DT359" s="3"/>
      <c r="DU359" s="3"/>
      <c r="DV359" s="3"/>
      <c r="DW359" s="3"/>
      <c r="DX359" s="3"/>
      <c r="DY359" s="3"/>
      <c r="DZ359" s="3"/>
      <c r="EA359" s="3"/>
      <c r="EB359" s="3"/>
      <c r="EC359" s="3"/>
      <c r="ED359" s="3"/>
      <c r="EE359" s="3"/>
      <c r="EF359" s="3"/>
      <c r="EG359" s="3"/>
      <c r="EH359" s="3"/>
      <c r="EI359" s="3"/>
      <c r="EJ359" s="3"/>
      <c r="EK359" s="3"/>
      <c r="EL359" s="3"/>
      <c r="EM359" s="3"/>
      <c r="EN359" s="3"/>
      <c r="EO359" s="3"/>
      <c r="EP359" s="3"/>
      <c r="EQ359" s="3"/>
      <c r="ER359" s="3"/>
      <c r="ES359" s="3"/>
      <c r="ET359" s="3"/>
      <c r="EU359" s="3"/>
      <c r="EV359" s="3"/>
      <c r="EW359" s="3"/>
      <c r="EX359" s="3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</row>
    <row r="360" spans="1:173" x14ac:dyDescent="0.15">
      <c r="A360" s="74">
        <f t="shared" si="115"/>
        <v>43841</v>
      </c>
      <c r="B360" s="75">
        <f t="shared" ca="1" si="124"/>
        <v>94635.343697999997</v>
      </c>
      <c r="C360" s="78">
        <f t="shared" si="116"/>
        <v>94200</v>
      </c>
      <c r="D360" s="77">
        <f ca="1">IF(A360&lt;$B$1,VLOOKUP(A360,[1]DI!$A$4:$B$15000,2),0)</f>
        <v>0</v>
      </c>
      <c r="E360" s="78">
        <f t="shared" ca="1" si="125"/>
        <v>1</v>
      </c>
      <c r="F360" s="78">
        <f ca="1">(TRUNC(PRODUCT($E$12:$E359),16))</f>
        <v>1.05617643265669</v>
      </c>
      <c r="G360" s="78">
        <f t="shared" ca="1" si="126"/>
        <v>1.0534727804887101</v>
      </c>
      <c r="H360" s="78">
        <f t="shared" ca="1" si="127"/>
        <v>1.00256642</v>
      </c>
      <c r="I360" s="77">
        <f t="shared" si="117"/>
        <v>3.5000000000000003E-2</v>
      </c>
      <c r="J360" s="79">
        <f t="shared" si="118"/>
        <v>43818</v>
      </c>
      <c r="K360" s="80">
        <f t="shared" si="119"/>
        <v>14</v>
      </c>
      <c r="L360" s="81">
        <f t="shared" si="120"/>
        <v>15</v>
      </c>
      <c r="M360" s="82">
        <f t="shared" si="111"/>
        <v>1.0020498019999999</v>
      </c>
      <c r="N360" s="82">
        <f t="shared" ca="1" si="112"/>
        <v>1.004621483</v>
      </c>
      <c r="O360" s="81">
        <f t="shared" si="128"/>
        <v>0</v>
      </c>
      <c r="P360" s="78">
        <f t="shared" ca="1" si="113"/>
        <v>435.34369800000002</v>
      </c>
      <c r="Q360" s="76">
        <f t="shared" si="121"/>
        <v>0</v>
      </c>
      <c r="R360" s="83" t="str">
        <f t="shared" si="122"/>
        <v>A+J=</v>
      </c>
      <c r="S360" s="79">
        <f t="shared" si="123"/>
        <v>43909</v>
      </c>
      <c r="T360" s="84" t="str">
        <f t="shared" si="114"/>
        <v>-</v>
      </c>
      <c r="U360" s="8"/>
      <c r="V360" s="65"/>
      <c r="W360" s="66"/>
      <c r="X360" s="8"/>
      <c r="Y360" s="1"/>
      <c r="Z360" s="8"/>
      <c r="AA360" s="8"/>
      <c r="AB360" s="8"/>
      <c r="AC360" s="8"/>
      <c r="AD360" s="8"/>
      <c r="AE360" s="9"/>
      <c r="AF360" s="8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  <c r="BO360" s="3"/>
      <c r="BP360" s="3"/>
      <c r="BQ360" s="3"/>
      <c r="BR360" s="3"/>
      <c r="BS360" s="3"/>
      <c r="BT360" s="3"/>
      <c r="BU360" s="3"/>
      <c r="BV360" s="3"/>
      <c r="BW360" s="3"/>
      <c r="BX360" s="3"/>
      <c r="BY360" s="3"/>
      <c r="BZ360" s="3"/>
      <c r="CA360" s="3"/>
      <c r="CB360" s="3"/>
      <c r="CC360" s="3"/>
      <c r="CD360" s="3"/>
      <c r="CE360" s="3"/>
      <c r="CF360" s="3"/>
      <c r="CG360" s="3"/>
      <c r="CH360" s="3"/>
      <c r="CI360" s="3"/>
      <c r="CJ360" s="3"/>
      <c r="CK360" s="3"/>
      <c r="CL360" s="3"/>
      <c r="CM360" s="3"/>
      <c r="CN360" s="3"/>
      <c r="CO360" s="3"/>
      <c r="CP360" s="3"/>
      <c r="CQ360" s="3"/>
      <c r="CR360" s="3"/>
      <c r="CS360" s="3"/>
      <c r="CT360" s="3"/>
      <c r="CU360" s="3"/>
      <c r="CV360" s="3"/>
      <c r="CW360" s="3"/>
      <c r="CX360" s="3"/>
      <c r="CY360" s="3"/>
      <c r="CZ360" s="3"/>
      <c r="DA360" s="3"/>
      <c r="DB360" s="3"/>
      <c r="DC360" s="3"/>
      <c r="DD360" s="3"/>
      <c r="DE360" s="3"/>
      <c r="DF360" s="3"/>
      <c r="DG360" s="3"/>
      <c r="DH360" s="3"/>
      <c r="DI360" s="3"/>
      <c r="DJ360" s="3"/>
      <c r="DK360" s="3"/>
      <c r="DL360" s="3"/>
      <c r="DM360" s="3"/>
      <c r="DN360" s="3"/>
      <c r="DO360" s="3"/>
      <c r="DP360" s="3"/>
      <c r="DQ360" s="3"/>
      <c r="DR360" s="3"/>
      <c r="DS360" s="3"/>
      <c r="DT360" s="3"/>
      <c r="DU360" s="3"/>
      <c r="DV360" s="3"/>
      <c r="DW360" s="3"/>
      <c r="DX360" s="3"/>
      <c r="DY360" s="3"/>
      <c r="DZ360" s="3"/>
      <c r="EA360" s="3"/>
      <c r="EB360" s="3"/>
      <c r="EC360" s="3"/>
      <c r="ED360" s="3"/>
      <c r="EE360" s="3"/>
      <c r="EF360" s="3"/>
      <c r="EG360" s="3"/>
      <c r="EH360" s="3"/>
      <c r="EI360" s="3"/>
      <c r="EJ360" s="3"/>
      <c r="EK360" s="3"/>
      <c r="EL360" s="3"/>
      <c r="EM360" s="3"/>
      <c r="EN360" s="3"/>
      <c r="EO360" s="3"/>
      <c r="EP360" s="3"/>
      <c r="EQ360" s="3"/>
      <c r="ER360" s="3"/>
      <c r="ES360" s="3"/>
      <c r="ET360" s="3"/>
      <c r="EU360" s="3"/>
      <c r="EV360" s="3"/>
      <c r="EW360" s="3"/>
      <c r="EX360" s="3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</row>
    <row r="361" spans="1:173" x14ac:dyDescent="0.15">
      <c r="A361" s="74">
        <f t="shared" si="115"/>
        <v>43842</v>
      </c>
      <c r="B361" s="75">
        <f t="shared" ca="1" si="124"/>
        <v>94635.343697999997</v>
      </c>
      <c r="C361" s="78">
        <f t="shared" si="116"/>
        <v>94200</v>
      </c>
      <c r="D361" s="77">
        <f ca="1">IF(A361&lt;$B$1,VLOOKUP(A361,[1]DI!$A$4:$B$15000,2),0)</f>
        <v>0</v>
      </c>
      <c r="E361" s="78">
        <f t="shared" ca="1" si="125"/>
        <v>1</v>
      </c>
      <c r="F361" s="78">
        <f ca="1">(TRUNC(PRODUCT($E$12:$E360),16))</f>
        <v>1.05617643265669</v>
      </c>
      <c r="G361" s="78">
        <f t="shared" ca="1" si="126"/>
        <v>1.0534727804887101</v>
      </c>
      <c r="H361" s="78">
        <f t="shared" ca="1" si="127"/>
        <v>1.00256642</v>
      </c>
      <c r="I361" s="77">
        <f t="shared" si="117"/>
        <v>3.5000000000000003E-2</v>
      </c>
      <c r="J361" s="79">
        <f t="shared" si="118"/>
        <v>43818</v>
      </c>
      <c r="K361" s="80">
        <f t="shared" si="119"/>
        <v>14</v>
      </c>
      <c r="L361" s="81">
        <f t="shared" si="120"/>
        <v>15</v>
      </c>
      <c r="M361" s="82">
        <f t="shared" si="111"/>
        <v>1.0020498019999999</v>
      </c>
      <c r="N361" s="82">
        <f t="shared" ca="1" si="112"/>
        <v>1.004621483</v>
      </c>
      <c r="O361" s="81">
        <f t="shared" si="128"/>
        <v>0</v>
      </c>
      <c r="P361" s="78">
        <f t="shared" ca="1" si="113"/>
        <v>435.34369800000002</v>
      </c>
      <c r="Q361" s="76">
        <f t="shared" si="121"/>
        <v>0</v>
      </c>
      <c r="R361" s="83" t="str">
        <f t="shared" si="122"/>
        <v>A+J=</v>
      </c>
      <c r="S361" s="79">
        <f t="shared" si="123"/>
        <v>43909</v>
      </c>
      <c r="T361" s="84" t="str">
        <f t="shared" si="114"/>
        <v>-</v>
      </c>
      <c r="U361" s="8"/>
      <c r="V361" s="65"/>
      <c r="W361" s="66"/>
      <c r="X361" s="8"/>
      <c r="Y361" s="1"/>
      <c r="Z361" s="8"/>
      <c r="AA361" s="8"/>
      <c r="AB361" s="8"/>
      <c r="AC361" s="8"/>
      <c r="AD361" s="8"/>
      <c r="AE361" s="9"/>
      <c r="AF361" s="8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  <c r="BO361" s="3"/>
      <c r="BP361" s="3"/>
      <c r="BQ361" s="3"/>
      <c r="BR361" s="3"/>
      <c r="BS361" s="3"/>
      <c r="BT361" s="3"/>
      <c r="BU361" s="3"/>
      <c r="BV361" s="3"/>
      <c r="BW361" s="3"/>
      <c r="BX361" s="3"/>
      <c r="BY361" s="3"/>
      <c r="BZ361" s="3"/>
      <c r="CA361" s="3"/>
      <c r="CB361" s="3"/>
      <c r="CC361" s="3"/>
      <c r="CD361" s="3"/>
      <c r="CE361" s="3"/>
      <c r="CF361" s="3"/>
      <c r="CG361" s="3"/>
      <c r="CH361" s="3"/>
      <c r="CI361" s="3"/>
      <c r="CJ361" s="3"/>
      <c r="CK361" s="3"/>
      <c r="CL361" s="3"/>
      <c r="CM361" s="3"/>
      <c r="CN361" s="3"/>
      <c r="CO361" s="3"/>
      <c r="CP361" s="3"/>
      <c r="CQ361" s="3"/>
      <c r="CR361" s="3"/>
      <c r="CS361" s="3"/>
      <c r="CT361" s="3"/>
      <c r="CU361" s="3"/>
      <c r="CV361" s="3"/>
      <c r="CW361" s="3"/>
      <c r="CX361" s="3"/>
      <c r="CY361" s="3"/>
      <c r="CZ361" s="3"/>
      <c r="DA361" s="3"/>
      <c r="DB361" s="3"/>
      <c r="DC361" s="3"/>
      <c r="DD361" s="3"/>
      <c r="DE361" s="3"/>
      <c r="DF361" s="3"/>
      <c r="DG361" s="3"/>
      <c r="DH361" s="3"/>
      <c r="DI361" s="3"/>
      <c r="DJ361" s="3"/>
      <c r="DK361" s="3"/>
      <c r="DL361" s="3"/>
      <c r="DM361" s="3"/>
      <c r="DN361" s="3"/>
      <c r="DO361" s="3"/>
      <c r="DP361" s="3"/>
      <c r="DQ361" s="3"/>
      <c r="DR361" s="3"/>
      <c r="DS361" s="3"/>
      <c r="DT361" s="3"/>
      <c r="DU361" s="3"/>
      <c r="DV361" s="3"/>
      <c r="DW361" s="3"/>
      <c r="DX361" s="3"/>
      <c r="DY361" s="3"/>
      <c r="DZ361" s="3"/>
      <c r="EA361" s="3"/>
      <c r="EB361" s="3"/>
      <c r="EC361" s="3"/>
      <c r="ED361" s="3"/>
      <c r="EE361" s="3"/>
      <c r="EF361" s="3"/>
      <c r="EG361" s="3"/>
      <c r="EH361" s="3"/>
      <c r="EI361" s="3"/>
      <c r="EJ361" s="3"/>
      <c r="EK361" s="3"/>
      <c r="EL361" s="3"/>
      <c r="EM361" s="3"/>
      <c r="EN361" s="3"/>
      <c r="EO361" s="3"/>
      <c r="EP361" s="3"/>
      <c r="EQ361" s="3"/>
      <c r="ER361" s="3"/>
      <c r="ES361" s="3"/>
      <c r="ET361" s="3"/>
      <c r="EU361" s="3"/>
      <c r="EV361" s="3"/>
      <c r="EW361" s="3"/>
      <c r="EX361" s="3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</row>
    <row r="362" spans="1:173" x14ac:dyDescent="0.15">
      <c r="A362" s="74">
        <f t="shared" si="115"/>
        <v>43843</v>
      </c>
      <c r="B362" s="75">
        <f t="shared" ca="1" si="124"/>
        <v>94635.343697999997</v>
      </c>
      <c r="C362" s="78">
        <f t="shared" si="116"/>
        <v>94200</v>
      </c>
      <c r="D362" s="77">
        <f ca="1">IF(A362&lt;$B$1,VLOOKUP(A362,[1]DI!$A$4:$B$15000,2),0)</f>
        <v>4.4000000000000004E-2</v>
      </c>
      <c r="E362" s="78">
        <f t="shared" ca="1" si="125"/>
        <v>1.0001708899999999</v>
      </c>
      <c r="F362" s="78">
        <f ca="1">(TRUNC(PRODUCT($E$12:$E361),16))</f>
        <v>1.05617643265669</v>
      </c>
      <c r="G362" s="78">
        <f t="shared" ca="1" si="126"/>
        <v>1.0534727804887101</v>
      </c>
      <c r="H362" s="78">
        <f t="shared" ca="1" si="127"/>
        <v>1.00256642</v>
      </c>
      <c r="I362" s="77">
        <f t="shared" si="117"/>
        <v>3.5000000000000003E-2</v>
      </c>
      <c r="J362" s="79">
        <f t="shared" si="118"/>
        <v>43818</v>
      </c>
      <c r="K362" s="80">
        <f t="shared" si="119"/>
        <v>15</v>
      </c>
      <c r="L362" s="81">
        <f t="shared" si="120"/>
        <v>15</v>
      </c>
      <c r="M362" s="82">
        <f t="shared" si="111"/>
        <v>1.0020498019999999</v>
      </c>
      <c r="N362" s="82">
        <f t="shared" ca="1" si="112"/>
        <v>1.004621483</v>
      </c>
      <c r="O362" s="81">
        <f t="shared" si="128"/>
        <v>0</v>
      </c>
      <c r="P362" s="78">
        <f t="shared" ca="1" si="113"/>
        <v>435.34369800000002</v>
      </c>
      <c r="Q362" s="76">
        <f t="shared" si="121"/>
        <v>0</v>
      </c>
      <c r="R362" s="83" t="str">
        <f t="shared" si="122"/>
        <v>A+J=</v>
      </c>
      <c r="S362" s="79">
        <f t="shared" si="123"/>
        <v>43909</v>
      </c>
      <c r="T362" s="84" t="str">
        <f t="shared" si="114"/>
        <v>-</v>
      </c>
      <c r="U362" s="8"/>
      <c r="V362" s="65"/>
      <c r="W362" s="66"/>
      <c r="X362" s="8"/>
      <c r="Y362" s="1"/>
      <c r="Z362" s="8"/>
      <c r="AA362" s="8"/>
      <c r="AB362" s="8"/>
      <c r="AC362" s="8"/>
      <c r="AD362" s="8"/>
      <c r="AE362" s="9"/>
      <c r="AF362" s="8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  <c r="BO362" s="3"/>
      <c r="BP362" s="3"/>
      <c r="BQ362" s="3"/>
      <c r="BR362" s="3"/>
      <c r="BS362" s="3"/>
      <c r="BT362" s="3"/>
      <c r="BU362" s="3"/>
      <c r="BV362" s="3"/>
      <c r="BW362" s="3"/>
      <c r="BX362" s="3"/>
      <c r="BY362" s="3"/>
      <c r="BZ362" s="3"/>
      <c r="CA362" s="3"/>
      <c r="CB362" s="3"/>
      <c r="CC362" s="3"/>
      <c r="CD362" s="3"/>
      <c r="CE362" s="3"/>
      <c r="CF362" s="3"/>
      <c r="CG362" s="3"/>
      <c r="CH362" s="3"/>
      <c r="CI362" s="3"/>
      <c r="CJ362" s="3"/>
      <c r="CK362" s="3"/>
      <c r="CL362" s="3"/>
      <c r="CM362" s="3"/>
      <c r="CN362" s="3"/>
      <c r="CO362" s="3"/>
      <c r="CP362" s="3"/>
      <c r="CQ362" s="3"/>
      <c r="CR362" s="3"/>
      <c r="CS362" s="3"/>
      <c r="CT362" s="3"/>
      <c r="CU362" s="3"/>
      <c r="CV362" s="3"/>
      <c r="CW362" s="3"/>
      <c r="CX362" s="3"/>
      <c r="CY362" s="3"/>
      <c r="CZ362" s="3"/>
      <c r="DA362" s="3"/>
      <c r="DB362" s="3"/>
      <c r="DC362" s="3"/>
      <c r="DD362" s="3"/>
      <c r="DE362" s="3"/>
      <c r="DF362" s="3"/>
      <c r="DG362" s="3"/>
      <c r="DH362" s="3"/>
      <c r="DI362" s="3"/>
      <c r="DJ362" s="3"/>
      <c r="DK362" s="3"/>
      <c r="DL362" s="3"/>
      <c r="DM362" s="3"/>
      <c r="DN362" s="3"/>
      <c r="DO362" s="3"/>
      <c r="DP362" s="3"/>
      <c r="DQ362" s="3"/>
      <c r="DR362" s="3"/>
      <c r="DS362" s="3"/>
      <c r="DT362" s="3"/>
      <c r="DU362" s="3"/>
      <c r="DV362" s="3"/>
      <c r="DW362" s="3"/>
      <c r="DX362" s="3"/>
      <c r="DY362" s="3"/>
      <c r="DZ362" s="3"/>
      <c r="EA362" s="3"/>
      <c r="EB362" s="3"/>
      <c r="EC362" s="3"/>
      <c r="ED362" s="3"/>
      <c r="EE362" s="3"/>
      <c r="EF362" s="3"/>
      <c r="EG362" s="3"/>
      <c r="EH362" s="3"/>
      <c r="EI362" s="3"/>
      <c r="EJ362" s="3"/>
      <c r="EK362" s="3"/>
      <c r="EL362" s="3"/>
      <c r="EM362" s="3"/>
      <c r="EN362" s="3"/>
      <c r="EO362" s="3"/>
      <c r="EP362" s="3"/>
      <c r="EQ362" s="3"/>
      <c r="ER362" s="3"/>
      <c r="ES362" s="3"/>
      <c r="ET362" s="3"/>
      <c r="EU362" s="3"/>
      <c r="EV362" s="3"/>
      <c r="EW362" s="3"/>
      <c r="EX362" s="3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</row>
    <row r="363" spans="1:173" x14ac:dyDescent="0.15">
      <c r="A363" s="74">
        <f t="shared" si="115"/>
        <v>43844</v>
      </c>
      <c r="B363" s="75">
        <f t="shared" ca="1" si="124"/>
        <v>94664.438122000007</v>
      </c>
      <c r="C363" s="78">
        <f t="shared" si="116"/>
        <v>94200</v>
      </c>
      <c r="D363" s="77">
        <f ca="1">IF(A363&lt;$B$1,VLOOKUP(A363,[1]DI!$A$4:$B$15000,2),0)</f>
        <v>4.4000000000000004E-2</v>
      </c>
      <c r="E363" s="78">
        <f t="shared" ca="1" si="125"/>
        <v>1.0001708899999999</v>
      </c>
      <c r="F363" s="78">
        <f ca="1">(TRUNC(PRODUCT($E$12:$E362),16))</f>
        <v>1.05635692264727</v>
      </c>
      <c r="G363" s="78">
        <f t="shared" ca="1" si="126"/>
        <v>1.0534727804887101</v>
      </c>
      <c r="H363" s="78">
        <f t="shared" ca="1" si="127"/>
        <v>1.0027377500000001</v>
      </c>
      <c r="I363" s="77">
        <f t="shared" si="117"/>
        <v>3.5000000000000003E-2</v>
      </c>
      <c r="J363" s="79">
        <f t="shared" si="118"/>
        <v>43818</v>
      </c>
      <c r="K363" s="80">
        <f t="shared" si="119"/>
        <v>16</v>
      </c>
      <c r="L363" s="81">
        <f t="shared" si="120"/>
        <v>16</v>
      </c>
      <c r="M363" s="82">
        <f t="shared" si="111"/>
        <v>1.0021866049999999</v>
      </c>
      <c r="N363" s="82">
        <f t="shared" ca="1" si="112"/>
        <v>1.0049303409999999</v>
      </c>
      <c r="O363" s="81">
        <f t="shared" si="128"/>
        <v>0</v>
      </c>
      <c r="P363" s="78">
        <f t="shared" ca="1" si="113"/>
        <v>464.43812200000002</v>
      </c>
      <c r="Q363" s="76">
        <f t="shared" si="121"/>
        <v>0</v>
      </c>
      <c r="R363" s="83" t="str">
        <f t="shared" si="122"/>
        <v>A+J=</v>
      </c>
      <c r="S363" s="79">
        <f t="shared" si="123"/>
        <v>43909</v>
      </c>
      <c r="T363" s="84" t="str">
        <f t="shared" si="114"/>
        <v>-</v>
      </c>
      <c r="U363" s="8"/>
      <c r="V363" s="65"/>
      <c r="W363" s="66"/>
      <c r="X363" s="8"/>
      <c r="Y363" s="1"/>
      <c r="Z363" s="8"/>
      <c r="AA363" s="8"/>
      <c r="AB363" s="8"/>
      <c r="AC363" s="8"/>
      <c r="AD363" s="8"/>
      <c r="AE363" s="9"/>
      <c r="AF363" s="8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</row>
    <row r="364" spans="1:173" x14ac:dyDescent="0.15">
      <c r="A364" s="74">
        <f t="shared" si="115"/>
        <v>43845</v>
      </c>
      <c r="B364" s="75">
        <f t="shared" ca="1" si="124"/>
        <v>94693.541587999993</v>
      </c>
      <c r="C364" s="78">
        <f t="shared" si="116"/>
        <v>94200</v>
      </c>
      <c r="D364" s="77">
        <f ca="1">IF(A364&lt;$B$1,VLOOKUP(A364,[1]DI!$A$4:$B$15000,2),0)</f>
        <v>4.4000000000000004E-2</v>
      </c>
      <c r="E364" s="78">
        <f t="shared" ca="1" si="125"/>
        <v>1.0001708899999999</v>
      </c>
      <c r="F364" s="78">
        <f ca="1">(TRUNC(PRODUCT($E$12:$E363),16))</f>
        <v>1.05653744348178</v>
      </c>
      <c r="G364" s="78">
        <f t="shared" ca="1" si="126"/>
        <v>1.0534727804887101</v>
      </c>
      <c r="H364" s="78">
        <f t="shared" ca="1" si="127"/>
        <v>1.00290911</v>
      </c>
      <c r="I364" s="77">
        <f t="shared" si="117"/>
        <v>3.5000000000000003E-2</v>
      </c>
      <c r="J364" s="79">
        <f t="shared" si="118"/>
        <v>43818</v>
      </c>
      <c r="K364" s="80">
        <f t="shared" si="119"/>
        <v>17</v>
      </c>
      <c r="L364" s="81">
        <f t="shared" si="120"/>
        <v>17</v>
      </c>
      <c r="M364" s="82">
        <f t="shared" si="111"/>
        <v>1.002323426</v>
      </c>
      <c r="N364" s="82">
        <f t="shared" ca="1" si="112"/>
        <v>1.005239295</v>
      </c>
      <c r="O364" s="81">
        <f t="shared" si="128"/>
        <v>0</v>
      </c>
      <c r="P364" s="78">
        <f t="shared" ca="1" si="113"/>
        <v>493.54158799999999</v>
      </c>
      <c r="Q364" s="76">
        <f t="shared" si="121"/>
        <v>0</v>
      </c>
      <c r="R364" s="83" t="str">
        <f t="shared" si="122"/>
        <v>A+J=</v>
      </c>
      <c r="S364" s="79">
        <f t="shared" si="123"/>
        <v>43909</v>
      </c>
      <c r="T364" s="84" t="str">
        <f t="shared" si="114"/>
        <v>-</v>
      </c>
      <c r="U364" s="8"/>
      <c r="V364" s="65"/>
      <c r="W364" s="66"/>
      <c r="X364" s="8"/>
      <c r="Y364" s="1"/>
      <c r="Z364" s="8"/>
      <c r="AA364" s="8"/>
      <c r="AB364" s="8"/>
      <c r="AC364" s="8"/>
      <c r="AD364" s="8"/>
      <c r="AE364" s="9"/>
      <c r="AF364" s="8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</row>
    <row r="365" spans="1:173" x14ac:dyDescent="0.15">
      <c r="A365" s="74">
        <f t="shared" si="115"/>
        <v>43846</v>
      </c>
      <c r="B365" s="75">
        <f t="shared" ca="1" si="124"/>
        <v>94722.653156999993</v>
      </c>
      <c r="C365" s="78">
        <f t="shared" si="116"/>
        <v>94200</v>
      </c>
      <c r="D365" s="77">
        <f ca="1">IF(A365&lt;$B$1,VLOOKUP(A365,[1]DI!$A$4:$B$15000,2),0)</f>
        <v>4.4000000000000004E-2</v>
      </c>
      <c r="E365" s="78">
        <f t="shared" ca="1" si="125"/>
        <v>1.0001708899999999</v>
      </c>
      <c r="F365" s="78">
        <f ca="1">(TRUNC(PRODUCT($E$12:$E364),16))</f>
        <v>1.0567179951654999</v>
      </c>
      <c r="G365" s="78">
        <f t="shared" ca="1" si="126"/>
        <v>1.0534727804887101</v>
      </c>
      <c r="H365" s="78">
        <f t="shared" ca="1" si="127"/>
        <v>1.0030804900000001</v>
      </c>
      <c r="I365" s="77">
        <f t="shared" si="117"/>
        <v>3.5000000000000003E-2</v>
      </c>
      <c r="J365" s="79">
        <f t="shared" si="118"/>
        <v>43818</v>
      </c>
      <c r="K365" s="80">
        <f t="shared" si="119"/>
        <v>18</v>
      </c>
      <c r="L365" s="81">
        <f t="shared" si="120"/>
        <v>18</v>
      </c>
      <c r="M365" s="82">
        <f t="shared" si="111"/>
        <v>1.0024602659999999</v>
      </c>
      <c r="N365" s="82">
        <f t="shared" ca="1" si="112"/>
        <v>1.0055483350000001</v>
      </c>
      <c r="O365" s="81">
        <f t="shared" si="128"/>
        <v>0</v>
      </c>
      <c r="P365" s="78">
        <f t="shared" ca="1" si="113"/>
        <v>522.65315699999996</v>
      </c>
      <c r="Q365" s="76">
        <f t="shared" si="121"/>
        <v>0</v>
      </c>
      <c r="R365" s="83" t="str">
        <f t="shared" si="122"/>
        <v>A+J=</v>
      </c>
      <c r="S365" s="79">
        <f t="shared" si="123"/>
        <v>43909</v>
      </c>
      <c r="T365" s="84" t="str">
        <f t="shared" si="114"/>
        <v>-</v>
      </c>
      <c r="U365" s="8"/>
      <c r="V365" s="65"/>
      <c r="W365" s="66"/>
      <c r="X365" s="8"/>
      <c r="Y365" s="1"/>
      <c r="Z365" s="8"/>
      <c r="AA365" s="8"/>
      <c r="AB365" s="8"/>
      <c r="AC365" s="8"/>
      <c r="AD365" s="8"/>
      <c r="AE365" s="9"/>
      <c r="AF365" s="8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  <c r="BO365" s="3"/>
      <c r="BP365" s="3"/>
      <c r="BQ365" s="3"/>
      <c r="BR365" s="3"/>
      <c r="BS365" s="3"/>
      <c r="BT365" s="3"/>
      <c r="BU365" s="3"/>
      <c r="BV365" s="3"/>
      <c r="BW365" s="3"/>
      <c r="BX365" s="3"/>
      <c r="BY365" s="3"/>
      <c r="BZ365" s="3"/>
      <c r="CA365" s="3"/>
      <c r="CB365" s="3"/>
      <c r="CC365" s="3"/>
      <c r="CD365" s="3"/>
      <c r="CE365" s="3"/>
      <c r="CF365" s="3"/>
      <c r="CG365" s="3"/>
      <c r="CH365" s="3"/>
      <c r="CI365" s="3"/>
      <c r="CJ365" s="3"/>
      <c r="CK365" s="3"/>
      <c r="CL365" s="3"/>
      <c r="CM365" s="3"/>
      <c r="CN365" s="3"/>
      <c r="CO365" s="3"/>
      <c r="CP365" s="3"/>
      <c r="CQ365" s="3"/>
      <c r="CR365" s="3"/>
      <c r="CS365" s="3"/>
      <c r="CT365" s="3"/>
      <c r="CU365" s="3"/>
      <c r="CV365" s="3"/>
      <c r="CW365" s="3"/>
      <c r="CX365" s="3"/>
      <c r="CY365" s="3"/>
      <c r="CZ365" s="3"/>
      <c r="DA365" s="3"/>
      <c r="DB365" s="3"/>
      <c r="DC365" s="3"/>
      <c r="DD365" s="3"/>
      <c r="DE365" s="3"/>
      <c r="DF365" s="3"/>
      <c r="DG365" s="3"/>
      <c r="DH365" s="3"/>
      <c r="DI365" s="3"/>
      <c r="DJ365" s="3"/>
      <c r="DK365" s="3"/>
      <c r="DL365" s="3"/>
      <c r="DM365" s="3"/>
      <c r="DN365" s="3"/>
      <c r="DO365" s="3"/>
      <c r="DP365" s="3"/>
      <c r="DQ365" s="3"/>
      <c r="DR365" s="3"/>
      <c r="DS365" s="3"/>
      <c r="DT365" s="3"/>
      <c r="DU365" s="3"/>
      <c r="DV365" s="3"/>
      <c r="DW365" s="3"/>
      <c r="DX365" s="3"/>
      <c r="DY365" s="3"/>
      <c r="DZ365" s="3"/>
      <c r="EA365" s="3"/>
      <c r="EB365" s="3"/>
      <c r="EC365" s="3"/>
      <c r="ED365" s="3"/>
      <c r="EE365" s="3"/>
      <c r="EF365" s="3"/>
      <c r="EG365" s="3"/>
      <c r="EH365" s="3"/>
      <c r="EI365" s="3"/>
      <c r="EJ365" s="3"/>
      <c r="EK365" s="3"/>
      <c r="EL365" s="3"/>
      <c r="EM365" s="3"/>
      <c r="EN365" s="3"/>
      <c r="EO365" s="3"/>
      <c r="EP365" s="3"/>
      <c r="EQ365" s="3"/>
      <c r="ER365" s="3"/>
      <c r="ES365" s="3"/>
      <c r="ET365" s="3"/>
      <c r="EU365" s="3"/>
      <c r="EV365" s="3"/>
      <c r="EW365" s="3"/>
      <c r="EX365" s="3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</row>
    <row r="366" spans="1:173" x14ac:dyDescent="0.15">
      <c r="A366" s="74">
        <f t="shared" si="115"/>
        <v>43847</v>
      </c>
      <c r="B366" s="75">
        <f t="shared" ca="1" si="124"/>
        <v>94751.774709999998</v>
      </c>
      <c r="C366" s="78">
        <f t="shared" si="116"/>
        <v>94200</v>
      </c>
      <c r="D366" s="77">
        <f ca="1">IF(A366&lt;$B$1,VLOOKUP(A366,[1]DI!$A$4:$B$15000,2),0)</f>
        <v>4.4000000000000004E-2</v>
      </c>
      <c r="E366" s="78">
        <f t="shared" ca="1" si="125"/>
        <v>1.0001708899999999</v>
      </c>
      <c r="F366" s="78">
        <f ca="1">(TRUNC(PRODUCT($E$12:$E365),16))</f>
        <v>1.0568985777036899</v>
      </c>
      <c r="G366" s="78">
        <f t="shared" ca="1" si="126"/>
        <v>1.0534727804887101</v>
      </c>
      <c r="H366" s="78">
        <f t="shared" ca="1" si="127"/>
        <v>1.0032519099999999</v>
      </c>
      <c r="I366" s="77">
        <f t="shared" si="117"/>
        <v>3.5000000000000003E-2</v>
      </c>
      <c r="J366" s="79">
        <f t="shared" si="118"/>
        <v>43818</v>
      </c>
      <c r="K366" s="80">
        <f t="shared" si="119"/>
        <v>19</v>
      </c>
      <c r="L366" s="81">
        <f t="shared" si="120"/>
        <v>19</v>
      </c>
      <c r="M366" s="82">
        <f t="shared" si="111"/>
        <v>1.0025971250000001</v>
      </c>
      <c r="N366" s="82">
        <f t="shared" ca="1" si="112"/>
        <v>1.0058574810000001</v>
      </c>
      <c r="O366" s="81">
        <f t="shared" si="128"/>
        <v>0</v>
      </c>
      <c r="P366" s="78">
        <f t="shared" ca="1" si="113"/>
        <v>551.77471000000003</v>
      </c>
      <c r="Q366" s="76">
        <f t="shared" si="121"/>
        <v>0</v>
      </c>
      <c r="R366" s="83" t="str">
        <f t="shared" si="122"/>
        <v>A+J=</v>
      </c>
      <c r="S366" s="79">
        <f t="shared" si="123"/>
        <v>43909</v>
      </c>
      <c r="T366" s="84" t="str">
        <f t="shared" si="114"/>
        <v>-</v>
      </c>
      <c r="U366" s="8"/>
      <c r="V366" s="65"/>
      <c r="W366" s="66"/>
      <c r="X366" s="8"/>
      <c r="Y366" s="1"/>
      <c r="Z366" s="8"/>
      <c r="AA366" s="8"/>
      <c r="AB366" s="8"/>
      <c r="AC366" s="8"/>
      <c r="AD366" s="8"/>
      <c r="AE366" s="9"/>
      <c r="AF366" s="8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  <c r="BO366" s="3"/>
      <c r="BP366" s="3"/>
      <c r="BQ366" s="3"/>
      <c r="BR366" s="3"/>
      <c r="BS366" s="3"/>
      <c r="BT366" s="3"/>
      <c r="BU366" s="3"/>
      <c r="BV366" s="3"/>
      <c r="BW366" s="3"/>
      <c r="BX366" s="3"/>
      <c r="BY366" s="3"/>
      <c r="BZ366" s="3"/>
      <c r="CA366" s="3"/>
      <c r="CB366" s="3"/>
      <c r="CC366" s="3"/>
      <c r="CD366" s="3"/>
      <c r="CE366" s="3"/>
      <c r="CF366" s="3"/>
      <c r="CG366" s="3"/>
      <c r="CH366" s="3"/>
      <c r="CI366" s="3"/>
      <c r="CJ366" s="3"/>
      <c r="CK366" s="3"/>
      <c r="CL366" s="3"/>
      <c r="CM366" s="3"/>
      <c r="CN366" s="3"/>
      <c r="CO366" s="3"/>
      <c r="CP366" s="3"/>
      <c r="CQ366" s="3"/>
      <c r="CR366" s="3"/>
      <c r="CS366" s="3"/>
      <c r="CT366" s="3"/>
      <c r="CU366" s="3"/>
      <c r="CV366" s="3"/>
      <c r="CW366" s="3"/>
      <c r="CX366" s="3"/>
      <c r="CY366" s="3"/>
      <c r="CZ366" s="3"/>
      <c r="DA366" s="3"/>
      <c r="DB366" s="3"/>
      <c r="DC366" s="3"/>
      <c r="DD366" s="3"/>
      <c r="DE366" s="3"/>
      <c r="DF366" s="3"/>
      <c r="DG366" s="3"/>
      <c r="DH366" s="3"/>
      <c r="DI366" s="3"/>
      <c r="DJ366" s="3"/>
      <c r="DK366" s="3"/>
      <c r="DL366" s="3"/>
      <c r="DM366" s="3"/>
      <c r="DN366" s="3"/>
      <c r="DO366" s="3"/>
      <c r="DP366" s="3"/>
      <c r="DQ366" s="3"/>
      <c r="DR366" s="3"/>
      <c r="DS366" s="3"/>
      <c r="DT366" s="3"/>
      <c r="DU366" s="3"/>
      <c r="DV366" s="3"/>
      <c r="DW366" s="3"/>
      <c r="DX366" s="3"/>
      <c r="DY366" s="3"/>
      <c r="DZ366" s="3"/>
      <c r="EA366" s="3"/>
      <c r="EB366" s="3"/>
      <c r="EC366" s="3"/>
      <c r="ED366" s="3"/>
      <c r="EE366" s="3"/>
      <c r="EF366" s="3"/>
      <c r="EG366" s="3"/>
      <c r="EH366" s="3"/>
      <c r="EI366" s="3"/>
      <c r="EJ366" s="3"/>
      <c r="EK366" s="3"/>
      <c r="EL366" s="3"/>
      <c r="EM366" s="3"/>
      <c r="EN366" s="3"/>
      <c r="EO366" s="3"/>
      <c r="EP366" s="3"/>
      <c r="EQ366" s="3"/>
      <c r="ER366" s="3"/>
      <c r="ES366" s="3"/>
      <c r="ET366" s="3"/>
      <c r="EU366" s="3"/>
      <c r="EV366" s="3"/>
      <c r="EW366" s="3"/>
      <c r="EX366" s="3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</row>
    <row r="367" spans="1:173" x14ac:dyDescent="0.15">
      <c r="A367" s="74">
        <f t="shared" si="115"/>
        <v>43848</v>
      </c>
      <c r="B367" s="75">
        <f t="shared" ca="1" si="124"/>
        <v>94780.904269999999</v>
      </c>
      <c r="C367" s="78">
        <f t="shared" si="116"/>
        <v>94200</v>
      </c>
      <c r="D367" s="77">
        <f ca="1">IF(A367&lt;$B$1,VLOOKUP(A367,[1]DI!$A$4:$B$15000,2),0)</f>
        <v>0</v>
      </c>
      <c r="E367" s="78">
        <f t="shared" ca="1" si="125"/>
        <v>1</v>
      </c>
      <c r="F367" s="78">
        <f ca="1">(TRUNC(PRODUCT($E$12:$E366),16))</f>
        <v>1.0570791911016399</v>
      </c>
      <c r="G367" s="78">
        <f t="shared" ca="1" si="126"/>
        <v>1.0534727804887101</v>
      </c>
      <c r="H367" s="78">
        <f t="shared" ca="1" si="127"/>
        <v>1.00342335</v>
      </c>
      <c r="I367" s="77">
        <f t="shared" si="117"/>
        <v>3.5000000000000003E-2</v>
      </c>
      <c r="J367" s="79">
        <f t="shared" si="118"/>
        <v>43818</v>
      </c>
      <c r="K367" s="80">
        <f t="shared" si="119"/>
        <v>19</v>
      </c>
      <c r="L367" s="81">
        <f t="shared" si="120"/>
        <v>20</v>
      </c>
      <c r="M367" s="82">
        <f t="shared" si="111"/>
        <v>1.002734003</v>
      </c>
      <c r="N367" s="82">
        <f t="shared" ca="1" si="112"/>
        <v>1.006166712</v>
      </c>
      <c r="O367" s="81">
        <f t="shared" si="128"/>
        <v>0</v>
      </c>
      <c r="P367" s="78">
        <f t="shared" ca="1" si="113"/>
        <v>580.90427</v>
      </c>
      <c r="Q367" s="76">
        <f t="shared" si="121"/>
        <v>0</v>
      </c>
      <c r="R367" s="83" t="str">
        <f t="shared" si="122"/>
        <v>A+J=</v>
      </c>
      <c r="S367" s="79">
        <f t="shared" si="123"/>
        <v>43909</v>
      </c>
      <c r="T367" s="84" t="str">
        <f t="shared" si="114"/>
        <v>-</v>
      </c>
      <c r="U367" s="8"/>
      <c r="V367" s="65"/>
      <c r="W367" s="64"/>
      <c r="X367" s="8"/>
      <c r="Y367" s="1"/>
      <c r="Z367" s="8"/>
      <c r="AA367" s="8"/>
      <c r="AB367" s="8"/>
      <c r="AC367" s="8"/>
      <c r="AD367" s="8"/>
      <c r="AE367" s="9"/>
      <c r="AF367" s="8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  <c r="BO367" s="3"/>
      <c r="BP367" s="3"/>
      <c r="BQ367" s="3"/>
      <c r="BR367" s="3"/>
      <c r="BS367" s="3"/>
      <c r="BT367" s="3"/>
      <c r="BU367" s="3"/>
      <c r="BV367" s="3"/>
      <c r="BW367" s="3"/>
      <c r="BX367" s="3"/>
      <c r="BY367" s="3"/>
      <c r="BZ367" s="3"/>
      <c r="CA367" s="3"/>
      <c r="CB367" s="3"/>
      <c r="CC367" s="3"/>
      <c r="CD367" s="3"/>
      <c r="CE367" s="3"/>
      <c r="CF367" s="3"/>
      <c r="CG367" s="3"/>
      <c r="CH367" s="3"/>
      <c r="CI367" s="3"/>
      <c r="CJ367" s="3"/>
      <c r="CK367" s="3"/>
      <c r="CL367" s="3"/>
      <c r="CM367" s="3"/>
      <c r="CN367" s="3"/>
      <c r="CO367" s="3"/>
      <c r="CP367" s="3"/>
      <c r="CQ367" s="3"/>
      <c r="CR367" s="3"/>
      <c r="CS367" s="3"/>
      <c r="CT367" s="3"/>
      <c r="CU367" s="3"/>
      <c r="CV367" s="3"/>
      <c r="CW367" s="3"/>
      <c r="CX367" s="3"/>
      <c r="CY367" s="3"/>
      <c r="CZ367" s="3"/>
      <c r="DA367" s="3"/>
      <c r="DB367" s="3"/>
      <c r="DC367" s="3"/>
      <c r="DD367" s="3"/>
      <c r="DE367" s="3"/>
      <c r="DF367" s="3"/>
      <c r="DG367" s="3"/>
      <c r="DH367" s="3"/>
      <c r="DI367" s="3"/>
      <c r="DJ367" s="3"/>
      <c r="DK367" s="3"/>
      <c r="DL367" s="3"/>
      <c r="DM367" s="3"/>
      <c r="DN367" s="3"/>
      <c r="DO367" s="3"/>
      <c r="DP367" s="3"/>
      <c r="DQ367" s="3"/>
      <c r="DR367" s="3"/>
      <c r="DS367" s="3"/>
      <c r="DT367" s="3"/>
      <c r="DU367" s="3"/>
      <c r="DV367" s="3"/>
      <c r="DW367" s="3"/>
      <c r="DX367" s="3"/>
      <c r="DY367" s="3"/>
      <c r="DZ367" s="3"/>
      <c r="EA367" s="3"/>
      <c r="EB367" s="3"/>
      <c r="EC367" s="3"/>
      <c r="ED367" s="3"/>
      <c r="EE367" s="3"/>
      <c r="EF367" s="3"/>
      <c r="EG367" s="3"/>
      <c r="EH367" s="3"/>
      <c r="EI367" s="3"/>
      <c r="EJ367" s="3"/>
      <c r="EK367" s="3"/>
      <c r="EL367" s="3"/>
      <c r="EM367" s="3"/>
      <c r="EN367" s="3"/>
      <c r="EO367" s="3"/>
      <c r="EP367" s="3"/>
      <c r="EQ367" s="3"/>
      <c r="ER367" s="3"/>
      <c r="ES367" s="3"/>
      <c r="ET367" s="3"/>
      <c r="EU367" s="3"/>
      <c r="EV367" s="3"/>
      <c r="EW367" s="3"/>
      <c r="EX367" s="3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</row>
    <row r="368" spans="1:173" x14ac:dyDescent="0.15">
      <c r="A368" s="74">
        <f t="shared" si="115"/>
        <v>43849</v>
      </c>
      <c r="B368" s="75">
        <f t="shared" ca="1" si="124"/>
        <v>94780.904269999999</v>
      </c>
      <c r="C368" s="78">
        <f t="shared" si="116"/>
        <v>94200</v>
      </c>
      <c r="D368" s="77">
        <f ca="1">IF(A368&lt;$B$1,VLOOKUP(A368,[1]DI!$A$4:$B$15000,2),0)</f>
        <v>0</v>
      </c>
      <c r="E368" s="78">
        <f t="shared" ca="1" si="125"/>
        <v>1</v>
      </c>
      <c r="F368" s="78">
        <f ca="1">(TRUNC(PRODUCT($E$12:$E367),16))</f>
        <v>1.0570791911016399</v>
      </c>
      <c r="G368" s="78">
        <f t="shared" ca="1" si="126"/>
        <v>1.0534727804887101</v>
      </c>
      <c r="H368" s="78">
        <f t="shared" ca="1" si="127"/>
        <v>1.00342335</v>
      </c>
      <c r="I368" s="77">
        <f t="shared" si="117"/>
        <v>3.5000000000000003E-2</v>
      </c>
      <c r="J368" s="79">
        <f t="shared" si="118"/>
        <v>43818</v>
      </c>
      <c r="K368" s="80">
        <f t="shared" si="119"/>
        <v>19</v>
      </c>
      <c r="L368" s="81">
        <f t="shared" si="120"/>
        <v>20</v>
      </c>
      <c r="M368" s="82">
        <f t="shared" si="111"/>
        <v>1.002734003</v>
      </c>
      <c r="N368" s="82">
        <f t="shared" ca="1" si="112"/>
        <v>1.006166712</v>
      </c>
      <c r="O368" s="81">
        <f t="shared" si="128"/>
        <v>0</v>
      </c>
      <c r="P368" s="78">
        <f t="shared" ca="1" si="113"/>
        <v>580.90427</v>
      </c>
      <c r="Q368" s="76">
        <f t="shared" si="121"/>
        <v>0</v>
      </c>
      <c r="R368" s="83" t="str">
        <f t="shared" si="122"/>
        <v>A+J=</v>
      </c>
      <c r="S368" s="79">
        <f t="shared" si="123"/>
        <v>43909</v>
      </c>
      <c r="T368" s="84" t="str">
        <f t="shared" si="114"/>
        <v>-</v>
      </c>
      <c r="U368" s="8"/>
      <c r="V368" s="65"/>
      <c r="W368" s="66"/>
      <c r="X368" s="8"/>
      <c r="Y368" s="1"/>
      <c r="Z368" s="8"/>
      <c r="AA368" s="8"/>
      <c r="AB368" s="8"/>
      <c r="AC368" s="8"/>
      <c r="AD368" s="8"/>
      <c r="AE368" s="9"/>
      <c r="AF368" s="8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  <c r="BO368" s="3"/>
      <c r="BP368" s="3"/>
      <c r="BQ368" s="3"/>
      <c r="BR368" s="3"/>
      <c r="BS368" s="3"/>
      <c r="BT368" s="3"/>
      <c r="BU368" s="3"/>
      <c r="BV368" s="3"/>
      <c r="BW368" s="3"/>
      <c r="BX368" s="3"/>
      <c r="BY368" s="3"/>
      <c r="BZ368" s="3"/>
      <c r="CA368" s="3"/>
      <c r="CB368" s="3"/>
      <c r="CC368" s="3"/>
      <c r="CD368" s="3"/>
      <c r="CE368" s="3"/>
      <c r="CF368" s="3"/>
      <c r="CG368" s="3"/>
      <c r="CH368" s="3"/>
      <c r="CI368" s="3"/>
      <c r="CJ368" s="3"/>
      <c r="CK368" s="3"/>
      <c r="CL368" s="3"/>
      <c r="CM368" s="3"/>
      <c r="CN368" s="3"/>
      <c r="CO368" s="3"/>
      <c r="CP368" s="3"/>
      <c r="CQ368" s="3"/>
      <c r="CR368" s="3"/>
      <c r="CS368" s="3"/>
      <c r="CT368" s="3"/>
      <c r="CU368" s="3"/>
      <c r="CV368" s="3"/>
      <c r="CW368" s="3"/>
      <c r="CX368" s="3"/>
      <c r="CY368" s="3"/>
      <c r="CZ368" s="3"/>
      <c r="DA368" s="3"/>
      <c r="DB368" s="3"/>
      <c r="DC368" s="3"/>
      <c r="DD368" s="3"/>
      <c r="DE368" s="3"/>
      <c r="DF368" s="3"/>
      <c r="DG368" s="3"/>
      <c r="DH368" s="3"/>
      <c r="DI368" s="3"/>
      <c r="DJ368" s="3"/>
      <c r="DK368" s="3"/>
      <c r="DL368" s="3"/>
      <c r="DM368" s="3"/>
      <c r="DN368" s="3"/>
      <c r="DO368" s="3"/>
      <c r="DP368" s="3"/>
      <c r="DQ368" s="3"/>
      <c r="DR368" s="3"/>
      <c r="DS368" s="3"/>
      <c r="DT368" s="3"/>
      <c r="DU368" s="3"/>
      <c r="DV368" s="3"/>
      <c r="DW368" s="3"/>
      <c r="DX368" s="3"/>
      <c r="DY368" s="3"/>
      <c r="DZ368" s="3"/>
      <c r="EA368" s="3"/>
      <c r="EB368" s="3"/>
      <c r="EC368" s="3"/>
      <c r="ED368" s="3"/>
      <c r="EE368" s="3"/>
      <c r="EF368" s="3"/>
      <c r="EG368" s="3"/>
      <c r="EH368" s="3"/>
      <c r="EI368" s="3"/>
      <c r="EJ368" s="3"/>
      <c r="EK368" s="3"/>
      <c r="EL368" s="3"/>
      <c r="EM368" s="3"/>
      <c r="EN368" s="3"/>
      <c r="EO368" s="3"/>
      <c r="EP368" s="3"/>
      <c r="EQ368" s="3"/>
      <c r="ER368" s="3"/>
      <c r="ES368" s="3"/>
      <c r="ET368" s="3"/>
      <c r="EU368" s="3"/>
      <c r="EV368" s="3"/>
      <c r="EW368" s="3"/>
      <c r="EX368" s="3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</row>
    <row r="369" spans="1:176" x14ac:dyDescent="0.15">
      <c r="A369" s="74">
        <f t="shared" si="115"/>
        <v>43850</v>
      </c>
      <c r="B369" s="75">
        <f t="shared" ca="1" si="124"/>
        <v>94780.904269999999</v>
      </c>
      <c r="C369" s="78">
        <f t="shared" si="116"/>
        <v>94200</v>
      </c>
      <c r="D369" s="77">
        <f ca="1">IF(A369&lt;$B$1,VLOOKUP(A369,[1]DI!$A$4:$B$15000,2),0)</f>
        <v>4.4000000000000004E-2</v>
      </c>
      <c r="E369" s="78">
        <f t="shared" ca="1" si="125"/>
        <v>1.0001708899999999</v>
      </c>
      <c r="F369" s="78">
        <f ca="1">(TRUNC(PRODUCT($E$12:$E368),16))</f>
        <v>1.0570791911016399</v>
      </c>
      <c r="G369" s="78">
        <f t="shared" ca="1" si="126"/>
        <v>1.0534727804887101</v>
      </c>
      <c r="H369" s="78">
        <f t="shared" ca="1" si="127"/>
        <v>1.00342335</v>
      </c>
      <c r="I369" s="77">
        <f t="shared" si="117"/>
        <v>3.5000000000000003E-2</v>
      </c>
      <c r="J369" s="79">
        <f t="shared" si="118"/>
        <v>43818</v>
      </c>
      <c r="K369" s="80">
        <f t="shared" si="119"/>
        <v>20</v>
      </c>
      <c r="L369" s="81">
        <f t="shared" si="120"/>
        <v>20</v>
      </c>
      <c r="M369" s="82">
        <f t="shared" si="111"/>
        <v>1.002734003</v>
      </c>
      <c r="N369" s="82">
        <f t="shared" ca="1" si="112"/>
        <v>1.006166712</v>
      </c>
      <c r="O369" s="81">
        <f t="shared" si="128"/>
        <v>0</v>
      </c>
      <c r="P369" s="78">
        <f t="shared" ca="1" si="113"/>
        <v>580.90427</v>
      </c>
      <c r="Q369" s="76">
        <f t="shared" si="121"/>
        <v>0</v>
      </c>
      <c r="R369" s="83" t="str">
        <f t="shared" si="122"/>
        <v>A+J=</v>
      </c>
      <c r="S369" s="79">
        <f t="shared" si="123"/>
        <v>43909</v>
      </c>
      <c r="T369" s="84" t="str">
        <f t="shared" si="114"/>
        <v>-</v>
      </c>
      <c r="U369" s="8"/>
      <c r="V369" s="65"/>
      <c r="W369" s="66"/>
      <c r="X369" s="8"/>
      <c r="Y369" s="1"/>
      <c r="Z369" s="8"/>
      <c r="AA369" s="8"/>
      <c r="AB369" s="8"/>
      <c r="AC369" s="8"/>
      <c r="AD369" s="8"/>
      <c r="AE369" s="9"/>
      <c r="AF369" s="8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  <c r="BO369" s="3"/>
      <c r="BP369" s="3"/>
      <c r="BQ369" s="3"/>
      <c r="BR369" s="3"/>
      <c r="BS369" s="3"/>
      <c r="BT369" s="3"/>
      <c r="BU369" s="3"/>
      <c r="BV369" s="3"/>
      <c r="BW369" s="3"/>
      <c r="BX369" s="3"/>
      <c r="BY369" s="3"/>
      <c r="BZ369" s="3"/>
      <c r="CA369" s="3"/>
      <c r="CB369" s="3"/>
      <c r="CC369" s="3"/>
      <c r="CD369" s="3"/>
      <c r="CE369" s="3"/>
      <c r="CF369" s="3"/>
      <c r="CG369" s="3"/>
      <c r="CH369" s="3"/>
      <c r="CI369" s="3"/>
      <c r="CJ369" s="3"/>
      <c r="CK369" s="3"/>
      <c r="CL369" s="3"/>
      <c r="CM369" s="3"/>
      <c r="CN369" s="3"/>
      <c r="CO369" s="3"/>
      <c r="CP369" s="3"/>
      <c r="CQ369" s="3"/>
      <c r="CR369" s="3"/>
      <c r="CS369" s="3"/>
      <c r="CT369" s="3"/>
      <c r="CU369" s="3"/>
      <c r="CV369" s="3"/>
      <c r="CW369" s="3"/>
      <c r="CX369" s="3"/>
      <c r="CY369" s="3"/>
      <c r="CZ369" s="3"/>
      <c r="DA369" s="3"/>
      <c r="DB369" s="3"/>
      <c r="DC369" s="3"/>
      <c r="DD369" s="3"/>
      <c r="DE369" s="3"/>
      <c r="DF369" s="3"/>
      <c r="DG369" s="3"/>
      <c r="DH369" s="3"/>
      <c r="DI369" s="3"/>
      <c r="DJ369" s="3"/>
      <c r="DK369" s="3"/>
      <c r="DL369" s="3"/>
      <c r="DM369" s="3"/>
      <c r="DN369" s="3"/>
      <c r="DO369" s="3"/>
      <c r="DP369" s="3"/>
      <c r="DQ369" s="3"/>
      <c r="DR369" s="3"/>
      <c r="DS369" s="3"/>
      <c r="DT369" s="3"/>
      <c r="DU369" s="3"/>
      <c r="DV369" s="3"/>
      <c r="DW369" s="3"/>
      <c r="DX369" s="3"/>
      <c r="DY369" s="3"/>
      <c r="DZ369" s="3"/>
      <c r="EA369" s="3"/>
      <c r="EB369" s="3"/>
      <c r="EC369" s="3"/>
      <c r="ED369" s="3"/>
      <c r="EE369" s="3"/>
      <c r="EF369" s="3"/>
      <c r="EG369" s="3"/>
      <c r="EH369" s="3"/>
      <c r="EI369" s="3"/>
      <c r="EJ369" s="3"/>
      <c r="EK369" s="3"/>
      <c r="EL369" s="3"/>
      <c r="EM369" s="3"/>
      <c r="EN369" s="3"/>
      <c r="EO369" s="3"/>
      <c r="EP369" s="3"/>
      <c r="EQ369" s="3"/>
      <c r="ER369" s="3"/>
      <c r="ES369" s="3"/>
      <c r="ET369" s="3"/>
      <c r="EU369" s="3"/>
      <c r="EV369" s="3"/>
      <c r="EW369" s="3"/>
      <c r="EX369" s="3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</row>
    <row r="370" spans="1:176" x14ac:dyDescent="0.15">
      <c r="A370" s="74">
        <f t="shared" si="115"/>
        <v>43851</v>
      </c>
      <c r="B370" s="75">
        <f t="shared" ca="1" si="124"/>
        <v>94810.043814999997</v>
      </c>
      <c r="C370" s="78">
        <f t="shared" si="116"/>
        <v>94200</v>
      </c>
      <c r="D370" s="77">
        <f ca="1">IF(A370&lt;$B$1,VLOOKUP(A370,[1]DI!$A$4:$B$15000,2),0)</f>
        <v>4.4000000000000004E-2</v>
      </c>
      <c r="E370" s="78">
        <f t="shared" ca="1" si="125"/>
        <v>1.0001708899999999</v>
      </c>
      <c r="F370" s="78">
        <f ca="1">(TRUNC(PRODUCT($E$12:$E369),16))</f>
        <v>1.0572598353646001</v>
      </c>
      <c r="G370" s="78">
        <f t="shared" ca="1" si="126"/>
        <v>1.0534727804887101</v>
      </c>
      <c r="H370" s="78">
        <f t="shared" ca="1" si="127"/>
        <v>1.0035948299999999</v>
      </c>
      <c r="I370" s="77">
        <f t="shared" si="117"/>
        <v>3.5000000000000003E-2</v>
      </c>
      <c r="J370" s="79">
        <f t="shared" si="118"/>
        <v>43818</v>
      </c>
      <c r="K370" s="80">
        <f t="shared" si="119"/>
        <v>21</v>
      </c>
      <c r="L370" s="81">
        <f t="shared" si="120"/>
        <v>21</v>
      </c>
      <c r="M370" s="82">
        <f t="shared" si="111"/>
        <v>1.0028708989999999</v>
      </c>
      <c r="N370" s="82">
        <f t="shared" ca="1" si="112"/>
        <v>1.006476049</v>
      </c>
      <c r="O370" s="81">
        <f t="shared" si="128"/>
        <v>0</v>
      </c>
      <c r="P370" s="78">
        <f t="shared" ca="1" si="113"/>
        <v>610.043815</v>
      </c>
      <c r="Q370" s="76">
        <f t="shared" si="121"/>
        <v>0</v>
      </c>
      <c r="R370" s="83" t="str">
        <f t="shared" si="122"/>
        <v>A+J=</v>
      </c>
      <c r="S370" s="79">
        <f t="shared" si="123"/>
        <v>43909</v>
      </c>
      <c r="T370" s="84" t="str">
        <f t="shared" si="114"/>
        <v>-</v>
      </c>
      <c r="U370" s="8"/>
      <c r="V370" s="65"/>
      <c r="W370" s="66"/>
      <c r="X370" s="8"/>
      <c r="Y370" s="1"/>
      <c r="Z370" s="8"/>
      <c r="AA370" s="8"/>
      <c r="AB370" s="8"/>
      <c r="AC370" s="8"/>
      <c r="AD370" s="8"/>
      <c r="AE370" s="9"/>
      <c r="AF370" s="8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  <c r="BO370" s="3"/>
      <c r="BP370" s="3"/>
      <c r="BQ370" s="3"/>
      <c r="BR370" s="3"/>
      <c r="BS370" s="3"/>
      <c r="BT370" s="3"/>
      <c r="BU370" s="3"/>
      <c r="BV370" s="3"/>
      <c r="BW370" s="3"/>
      <c r="BX370" s="3"/>
      <c r="BY370" s="3"/>
      <c r="BZ370" s="3"/>
      <c r="CA370" s="3"/>
      <c r="CB370" s="3"/>
      <c r="CC370" s="3"/>
      <c r="CD370" s="3"/>
      <c r="CE370" s="3"/>
      <c r="CF370" s="3"/>
      <c r="CG370" s="3"/>
      <c r="CH370" s="3"/>
      <c r="CI370" s="3"/>
      <c r="CJ370" s="3"/>
      <c r="CK370" s="3"/>
      <c r="CL370" s="3"/>
      <c r="CM370" s="3"/>
      <c r="CN370" s="3"/>
      <c r="CO370" s="3"/>
      <c r="CP370" s="3"/>
      <c r="CQ370" s="3"/>
      <c r="CR370" s="3"/>
      <c r="CS370" s="3"/>
      <c r="CT370" s="3"/>
      <c r="CU370" s="3"/>
      <c r="CV370" s="3"/>
      <c r="CW370" s="3"/>
      <c r="CX370" s="3"/>
      <c r="CY370" s="3"/>
      <c r="CZ370" s="3"/>
      <c r="DA370" s="3"/>
      <c r="DB370" s="3"/>
      <c r="DC370" s="3"/>
      <c r="DD370" s="3"/>
      <c r="DE370" s="3"/>
      <c r="DF370" s="3"/>
      <c r="DG370" s="3"/>
      <c r="DH370" s="3"/>
      <c r="DI370" s="3"/>
      <c r="DJ370" s="3"/>
      <c r="DK370" s="3"/>
      <c r="DL370" s="3"/>
      <c r="DM370" s="3"/>
      <c r="DN370" s="3"/>
      <c r="DO370" s="3"/>
      <c r="DP370" s="3"/>
      <c r="DQ370" s="3"/>
      <c r="DR370" s="3"/>
      <c r="DS370" s="3"/>
      <c r="DT370" s="3"/>
      <c r="DU370" s="3"/>
      <c r="DV370" s="3"/>
      <c r="DW370" s="3"/>
      <c r="DX370" s="3"/>
      <c r="DY370" s="3"/>
      <c r="DZ370" s="3"/>
      <c r="EA370" s="3"/>
      <c r="EB370" s="3"/>
      <c r="EC370" s="3"/>
      <c r="ED370" s="3"/>
      <c r="EE370" s="3"/>
      <c r="EF370" s="3"/>
      <c r="EG370" s="3"/>
      <c r="EH370" s="3"/>
      <c r="EI370" s="3"/>
      <c r="EJ370" s="3"/>
      <c r="EK370" s="3"/>
      <c r="EL370" s="3"/>
      <c r="EM370" s="3"/>
      <c r="EN370" s="3"/>
      <c r="EO370" s="3"/>
      <c r="EP370" s="3"/>
      <c r="EQ370" s="3"/>
      <c r="ER370" s="3"/>
      <c r="ES370" s="3"/>
      <c r="ET370" s="3"/>
      <c r="EU370" s="3"/>
      <c r="EV370" s="3"/>
      <c r="EW370" s="3"/>
      <c r="EX370" s="3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</row>
    <row r="371" spans="1:176" x14ac:dyDescent="0.15">
      <c r="A371" s="74">
        <f t="shared" si="115"/>
        <v>43852</v>
      </c>
      <c r="B371" s="75">
        <f t="shared" ca="1" si="124"/>
        <v>94839.191462000003</v>
      </c>
      <c r="C371" s="78">
        <f t="shared" si="116"/>
        <v>94200</v>
      </c>
      <c r="D371" s="77">
        <f ca="1">IF(A371&lt;$B$1,VLOOKUP(A371,[1]DI!$A$4:$B$15000,2),0)</f>
        <v>4.4000000000000004E-2</v>
      </c>
      <c r="E371" s="78">
        <f t="shared" ca="1" si="125"/>
        <v>1.0001708899999999</v>
      </c>
      <c r="F371" s="78">
        <f ca="1">(TRUNC(PRODUCT($E$12:$E370),16))</f>
        <v>1.0574405104978699</v>
      </c>
      <c r="G371" s="78">
        <f t="shared" ca="1" si="126"/>
        <v>1.0534727804887101</v>
      </c>
      <c r="H371" s="78">
        <f t="shared" ca="1" si="127"/>
        <v>1.0037663299999999</v>
      </c>
      <c r="I371" s="77">
        <f t="shared" si="117"/>
        <v>3.5000000000000003E-2</v>
      </c>
      <c r="J371" s="79">
        <f t="shared" si="118"/>
        <v>43818</v>
      </c>
      <c r="K371" s="80">
        <f t="shared" si="119"/>
        <v>22</v>
      </c>
      <c r="L371" s="81">
        <f t="shared" si="120"/>
        <v>22</v>
      </c>
      <c r="M371" s="82">
        <f t="shared" si="111"/>
        <v>1.0030078140000001</v>
      </c>
      <c r="N371" s="82">
        <f t="shared" ca="1" si="112"/>
        <v>1.006785472</v>
      </c>
      <c r="O371" s="81">
        <f t="shared" si="128"/>
        <v>0</v>
      </c>
      <c r="P371" s="78">
        <f t="shared" ca="1" si="113"/>
        <v>639.191462</v>
      </c>
      <c r="Q371" s="76">
        <f t="shared" si="121"/>
        <v>0</v>
      </c>
      <c r="R371" s="83" t="str">
        <f t="shared" si="122"/>
        <v>A+J=</v>
      </c>
      <c r="S371" s="79">
        <f t="shared" si="123"/>
        <v>43909</v>
      </c>
      <c r="T371" s="84" t="str">
        <f t="shared" si="114"/>
        <v>-</v>
      </c>
      <c r="U371" s="8"/>
      <c r="V371" s="65"/>
      <c r="W371" s="66"/>
      <c r="X371" s="8"/>
      <c r="Y371" s="1"/>
      <c r="Z371" s="8"/>
      <c r="AA371" s="8"/>
      <c r="AB371" s="8"/>
      <c r="AC371" s="8"/>
      <c r="AD371" s="8"/>
      <c r="AE371" s="9"/>
      <c r="AF371" s="8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  <c r="BO371" s="3"/>
      <c r="BP371" s="3"/>
      <c r="BQ371" s="3"/>
      <c r="BR371" s="3"/>
      <c r="BS371" s="3"/>
      <c r="BT371" s="3"/>
      <c r="BU371" s="3"/>
      <c r="BV371" s="3"/>
      <c r="BW371" s="3"/>
      <c r="BX371" s="3"/>
      <c r="BY371" s="3"/>
      <c r="BZ371" s="3"/>
      <c r="CA371" s="3"/>
      <c r="CB371" s="3"/>
      <c r="CC371" s="3"/>
      <c r="CD371" s="3"/>
      <c r="CE371" s="3"/>
      <c r="CF371" s="3"/>
      <c r="CG371" s="3"/>
      <c r="CH371" s="3"/>
      <c r="CI371" s="3"/>
      <c r="CJ371" s="3"/>
      <c r="CK371" s="3"/>
      <c r="CL371" s="3"/>
      <c r="CM371" s="3"/>
      <c r="CN371" s="3"/>
      <c r="CO371" s="3"/>
      <c r="CP371" s="3"/>
      <c r="CQ371" s="3"/>
      <c r="CR371" s="3"/>
      <c r="CS371" s="3"/>
      <c r="CT371" s="3"/>
      <c r="CU371" s="3"/>
      <c r="CV371" s="3"/>
      <c r="CW371" s="3"/>
      <c r="CX371" s="3"/>
      <c r="CY371" s="3"/>
      <c r="CZ371" s="3"/>
      <c r="DA371" s="3"/>
      <c r="DB371" s="3"/>
      <c r="DC371" s="3"/>
      <c r="DD371" s="3"/>
      <c r="DE371" s="3"/>
      <c r="DF371" s="3"/>
      <c r="DG371" s="3"/>
      <c r="DH371" s="3"/>
      <c r="DI371" s="3"/>
      <c r="DJ371" s="3"/>
      <c r="DK371" s="3"/>
      <c r="DL371" s="3"/>
      <c r="DM371" s="3"/>
      <c r="DN371" s="3"/>
      <c r="DO371" s="3"/>
      <c r="DP371" s="3"/>
      <c r="DQ371" s="3"/>
      <c r="DR371" s="3"/>
      <c r="DS371" s="3"/>
      <c r="DT371" s="3"/>
      <c r="DU371" s="3"/>
      <c r="DV371" s="3"/>
      <c r="DW371" s="3"/>
      <c r="DX371" s="3"/>
      <c r="DY371" s="3"/>
      <c r="DZ371" s="3"/>
      <c r="EA371" s="3"/>
      <c r="EB371" s="3"/>
      <c r="EC371" s="3"/>
      <c r="ED371" s="3"/>
      <c r="EE371" s="3"/>
      <c r="EF371" s="3"/>
      <c r="EG371" s="3"/>
      <c r="EH371" s="3"/>
      <c r="EI371" s="3"/>
      <c r="EJ371" s="3"/>
      <c r="EK371" s="3"/>
      <c r="EL371" s="3"/>
      <c r="EM371" s="3"/>
      <c r="EN371" s="3"/>
      <c r="EO371" s="3"/>
      <c r="EP371" s="3"/>
      <c r="EQ371" s="3"/>
      <c r="ER371" s="3"/>
      <c r="ES371" s="3"/>
      <c r="ET371" s="3"/>
      <c r="EU371" s="3"/>
      <c r="EV371" s="3"/>
      <c r="EW371" s="3"/>
      <c r="EX371" s="3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</row>
    <row r="372" spans="1:176" x14ac:dyDescent="0.15">
      <c r="A372" s="74">
        <f t="shared" si="115"/>
        <v>43853</v>
      </c>
      <c r="B372" s="75">
        <f t="shared" ca="1" si="124"/>
        <v>94868.349094000005</v>
      </c>
      <c r="C372" s="78">
        <f t="shared" si="116"/>
        <v>94200</v>
      </c>
      <c r="D372" s="77">
        <f ca="1">IF(A372&lt;$B$1,VLOOKUP(A372,[1]DI!$A$4:$B$15000,2),0)</f>
        <v>4.4000000000000004E-2</v>
      </c>
      <c r="E372" s="78">
        <f t="shared" ca="1" si="125"/>
        <v>1.0001708899999999</v>
      </c>
      <c r="F372" s="78">
        <f ca="1">(TRUNC(PRODUCT($E$12:$E371),16))</f>
        <v>1.05762121650671</v>
      </c>
      <c r="G372" s="78">
        <f t="shared" ca="1" si="126"/>
        <v>1.0534727804887101</v>
      </c>
      <c r="H372" s="78">
        <f t="shared" ca="1" si="127"/>
        <v>1.0039378699999999</v>
      </c>
      <c r="I372" s="77">
        <f t="shared" si="117"/>
        <v>3.5000000000000003E-2</v>
      </c>
      <c r="J372" s="79">
        <f t="shared" si="118"/>
        <v>43818</v>
      </c>
      <c r="K372" s="80">
        <f t="shared" si="119"/>
        <v>23</v>
      </c>
      <c r="L372" s="81">
        <f t="shared" si="120"/>
        <v>23</v>
      </c>
      <c r="M372" s="82">
        <f t="shared" si="111"/>
        <v>1.0031447469999999</v>
      </c>
      <c r="N372" s="82">
        <f t="shared" ca="1" si="112"/>
        <v>1.0070950009999999</v>
      </c>
      <c r="O372" s="81">
        <f t="shared" si="128"/>
        <v>0</v>
      </c>
      <c r="P372" s="78">
        <f t="shared" ca="1" si="113"/>
        <v>668.34909400000004</v>
      </c>
      <c r="Q372" s="76">
        <f t="shared" si="121"/>
        <v>0</v>
      </c>
      <c r="R372" s="83" t="str">
        <f t="shared" si="122"/>
        <v>A+J=</v>
      </c>
      <c r="S372" s="79">
        <f t="shared" si="123"/>
        <v>43909</v>
      </c>
      <c r="T372" s="84" t="str">
        <f t="shared" si="114"/>
        <v>-</v>
      </c>
      <c r="U372" s="8"/>
      <c r="V372" s="65"/>
      <c r="W372" s="66"/>
      <c r="X372" s="8"/>
      <c r="Y372" s="1"/>
      <c r="Z372" s="8"/>
      <c r="AA372" s="8"/>
      <c r="AB372" s="8"/>
      <c r="AC372" s="8"/>
      <c r="AD372" s="8"/>
      <c r="AE372" s="9"/>
      <c r="AF372" s="8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  <c r="BO372" s="3"/>
      <c r="BP372" s="3"/>
      <c r="BQ372" s="3"/>
      <c r="BR372" s="3"/>
      <c r="BS372" s="3"/>
      <c r="BT372" s="3"/>
      <c r="BU372" s="3"/>
      <c r="BV372" s="3"/>
      <c r="BW372" s="3"/>
      <c r="BX372" s="3"/>
      <c r="BY372" s="3"/>
      <c r="BZ372" s="3"/>
      <c r="CA372" s="3"/>
      <c r="CB372" s="3"/>
      <c r="CC372" s="3"/>
      <c r="CD372" s="3"/>
      <c r="CE372" s="3"/>
      <c r="CF372" s="3"/>
      <c r="CG372" s="3"/>
      <c r="CH372" s="3"/>
      <c r="CI372" s="3"/>
      <c r="CJ372" s="3"/>
      <c r="CK372" s="3"/>
      <c r="CL372" s="3"/>
      <c r="CM372" s="3"/>
      <c r="CN372" s="3"/>
      <c r="CO372" s="3"/>
      <c r="CP372" s="3"/>
      <c r="CQ372" s="3"/>
      <c r="CR372" s="3"/>
      <c r="CS372" s="3"/>
      <c r="CT372" s="3"/>
      <c r="CU372" s="3"/>
      <c r="CV372" s="3"/>
      <c r="CW372" s="3"/>
      <c r="CX372" s="3"/>
      <c r="CY372" s="3"/>
      <c r="CZ372" s="3"/>
      <c r="DA372" s="3"/>
      <c r="DB372" s="3"/>
      <c r="DC372" s="3"/>
      <c r="DD372" s="3"/>
      <c r="DE372" s="3"/>
      <c r="DF372" s="3"/>
      <c r="DG372" s="3"/>
      <c r="DH372" s="3"/>
      <c r="DI372" s="3"/>
      <c r="DJ372" s="3"/>
      <c r="DK372" s="3"/>
      <c r="DL372" s="3"/>
      <c r="DM372" s="3"/>
      <c r="DN372" s="3"/>
      <c r="DO372" s="3"/>
      <c r="DP372" s="3"/>
      <c r="DQ372" s="3"/>
      <c r="DR372" s="3"/>
      <c r="DS372" s="3"/>
      <c r="DT372" s="3"/>
      <c r="DU372" s="3"/>
      <c r="DV372" s="3"/>
      <c r="DW372" s="3"/>
      <c r="DX372" s="3"/>
      <c r="DY372" s="3"/>
      <c r="DZ372" s="3"/>
      <c r="EA372" s="3"/>
      <c r="EB372" s="3"/>
      <c r="EC372" s="3"/>
      <c r="ED372" s="3"/>
      <c r="EE372" s="3"/>
      <c r="EF372" s="3"/>
      <c r="EG372" s="3"/>
      <c r="EH372" s="3"/>
      <c r="EI372" s="3"/>
      <c r="EJ372" s="3"/>
      <c r="EK372" s="3"/>
      <c r="EL372" s="3"/>
      <c r="EM372" s="3"/>
      <c r="EN372" s="3"/>
      <c r="EO372" s="3"/>
      <c r="EP372" s="3"/>
      <c r="EQ372" s="3"/>
      <c r="ER372" s="3"/>
      <c r="ES372" s="3"/>
      <c r="ET372" s="3"/>
      <c r="EU372" s="3"/>
      <c r="EV372" s="3"/>
      <c r="EW372" s="3"/>
      <c r="EX372" s="3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</row>
    <row r="373" spans="1:176" x14ac:dyDescent="0.15">
      <c r="A373" s="74">
        <f t="shared" si="115"/>
        <v>43854</v>
      </c>
      <c r="B373" s="75">
        <f t="shared" ca="1" si="124"/>
        <v>94897.514733000004</v>
      </c>
      <c r="C373" s="78">
        <f t="shared" si="116"/>
        <v>94200</v>
      </c>
      <c r="D373" s="77">
        <f ca="1">IF(A373&lt;$B$1,VLOOKUP(A373,[1]DI!$A$4:$B$15000,2),0)</f>
        <v>4.4000000000000004E-2</v>
      </c>
      <c r="E373" s="78">
        <f t="shared" ca="1" si="125"/>
        <v>1.0001708899999999</v>
      </c>
      <c r="F373" s="78">
        <f ca="1">(TRUNC(PRODUCT($E$12:$E372),16))</f>
        <v>1.0578019533964</v>
      </c>
      <c r="G373" s="78">
        <f t="shared" ca="1" si="126"/>
        <v>1.0534727804887101</v>
      </c>
      <c r="H373" s="78">
        <f t="shared" ca="1" si="127"/>
        <v>1.00410943</v>
      </c>
      <c r="I373" s="77">
        <f t="shared" si="117"/>
        <v>3.5000000000000003E-2</v>
      </c>
      <c r="J373" s="79">
        <f t="shared" si="118"/>
        <v>43818</v>
      </c>
      <c r="K373" s="80">
        <f t="shared" si="119"/>
        <v>24</v>
      </c>
      <c r="L373" s="81">
        <f t="shared" si="120"/>
        <v>24</v>
      </c>
      <c r="M373" s="82">
        <f t="shared" si="111"/>
        <v>1.003281699</v>
      </c>
      <c r="N373" s="82">
        <f t="shared" ca="1" si="112"/>
        <v>1.007404615</v>
      </c>
      <c r="O373" s="81">
        <f t="shared" si="128"/>
        <v>0</v>
      </c>
      <c r="P373" s="78">
        <f t="shared" ca="1" si="113"/>
        <v>697.51473299999998</v>
      </c>
      <c r="Q373" s="76">
        <f t="shared" si="121"/>
        <v>0</v>
      </c>
      <c r="R373" s="83" t="str">
        <f t="shared" si="122"/>
        <v>A+J=</v>
      </c>
      <c r="S373" s="79">
        <f t="shared" si="123"/>
        <v>43909</v>
      </c>
      <c r="T373" s="84" t="str">
        <f t="shared" si="114"/>
        <v>-</v>
      </c>
      <c r="U373" s="8"/>
      <c r="V373" s="65"/>
      <c r="W373" s="66"/>
      <c r="X373" s="8"/>
      <c r="Y373" s="1"/>
      <c r="Z373" s="8"/>
      <c r="AA373" s="8"/>
      <c r="AB373" s="8"/>
      <c r="AC373" s="8"/>
      <c r="AD373" s="8"/>
      <c r="AE373" s="9"/>
      <c r="AF373" s="8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  <c r="BO373" s="3"/>
      <c r="BP373" s="3"/>
      <c r="BQ373" s="3"/>
      <c r="BR373" s="3"/>
      <c r="BS373" s="3"/>
      <c r="BT373" s="3"/>
      <c r="BU373" s="3"/>
      <c r="BV373" s="3"/>
      <c r="BW373" s="3"/>
      <c r="BX373" s="3"/>
      <c r="BY373" s="3"/>
      <c r="BZ373" s="3"/>
      <c r="CA373" s="3"/>
      <c r="CB373" s="3"/>
      <c r="CC373" s="3"/>
      <c r="CD373" s="3"/>
      <c r="CE373" s="3"/>
      <c r="CF373" s="3"/>
      <c r="CG373" s="3"/>
      <c r="CH373" s="3"/>
      <c r="CI373" s="3"/>
      <c r="CJ373" s="3"/>
      <c r="CK373" s="3"/>
      <c r="CL373" s="3"/>
      <c r="CM373" s="3"/>
      <c r="CN373" s="3"/>
      <c r="CO373" s="3"/>
      <c r="CP373" s="3"/>
      <c r="CQ373" s="3"/>
      <c r="CR373" s="3"/>
      <c r="CS373" s="3"/>
      <c r="CT373" s="3"/>
      <c r="CU373" s="3"/>
      <c r="CV373" s="3"/>
      <c r="CW373" s="3"/>
      <c r="CX373" s="3"/>
      <c r="CY373" s="3"/>
      <c r="CZ373" s="3"/>
      <c r="DA373" s="3"/>
      <c r="DB373" s="3"/>
      <c r="DC373" s="3"/>
      <c r="DD373" s="3"/>
      <c r="DE373" s="3"/>
      <c r="DF373" s="3"/>
      <c r="DG373" s="3"/>
      <c r="DH373" s="3"/>
      <c r="DI373" s="3"/>
      <c r="DJ373" s="3"/>
      <c r="DK373" s="3"/>
      <c r="DL373" s="3"/>
      <c r="DM373" s="3"/>
      <c r="DN373" s="3"/>
      <c r="DO373" s="3"/>
      <c r="DP373" s="3"/>
      <c r="DQ373" s="3"/>
      <c r="DR373" s="3"/>
      <c r="DS373" s="3"/>
      <c r="DT373" s="3"/>
      <c r="DU373" s="3"/>
      <c r="DV373" s="3"/>
      <c r="DW373" s="3"/>
      <c r="DX373" s="3"/>
      <c r="DY373" s="3"/>
      <c r="DZ373" s="3"/>
      <c r="EA373" s="3"/>
      <c r="EB373" s="3"/>
      <c r="EC373" s="3"/>
      <c r="ED373" s="3"/>
      <c r="EE373" s="3"/>
      <c r="EF373" s="3"/>
      <c r="EG373" s="3"/>
      <c r="EH373" s="3"/>
      <c r="EI373" s="3"/>
      <c r="EJ373" s="3"/>
      <c r="EK373" s="3"/>
      <c r="EL373" s="3"/>
      <c r="EM373" s="3"/>
      <c r="EN373" s="3"/>
      <c r="EO373" s="3"/>
      <c r="EP373" s="3"/>
      <c r="EQ373" s="3"/>
      <c r="ER373" s="3"/>
      <c r="ES373" s="3"/>
      <c r="ET373" s="3"/>
      <c r="EU373" s="3"/>
      <c r="EV373" s="3"/>
      <c r="EW373" s="3"/>
      <c r="EX373" s="3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</row>
    <row r="374" spans="1:176" x14ac:dyDescent="0.15">
      <c r="A374" s="74">
        <f t="shared" si="115"/>
        <v>43855</v>
      </c>
      <c r="B374" s="75">
        <f t="shared" ca="1" si="124"/>
        <v>94926.689415000001</v>
      </c>
      <c r="C374" s="78">
        <f t="shared" si="116"/>
        <v>94200</v>
      </c>
      <c r="D374" s="77">
        <f ca="1">IF(A374&lt;$B$1,VLOOKUP(A374,[1]DI!$A$4:$B$15000,2),0)</f>
        <v>0</v>
      </c>
      <c r="E374" s="78">
        <f t="shared" ca="1" si="125"/>
        <v>1</v>
      </c>
      <c r="F374" s="78">
        <f ca="1">(TRUNC(PRODUCT($E$12:$E373),16))</f>
        <v>1.0579827211722099</v>
      </c>
      <c r="G374" s="78">
        <f t="shared" ca="1" si="126"/>
        <v>1.0534727804887101</v>
      </c>
      <c r="H374" s="78">
        <f t="shared" ca="1" si="127"/>
        <v>1.0042810200000001</v>
      </c>
      <c r="I374" s="77">
        <f t="shared" si="117"/>
        <v>3.5000000000000003E-2</v>
      </c>
      <c r="J374" s="79">
        <f t="shared" si="118"/>
        <v>43818</v>
      </c>
      <c r="K374" s="80">
        <f t="shared" si="119"/>
        <v>24</v>
      </c>
      <c r="L374" s="81">
        <f t="shared" si="120"/>
        <v>25</v>
      </c>
      <c r="M374" s="82">
        <f t="shared" si="111"/>
        <v>1.0034186700000001</v>
      </c>
      <c r="N374" s="82">
        <f t="shared" ca="1" si="112"/>
        <v>1.007714325</v>
      </c>
      <c r="O374" s="81">
        <f t="shared" si="128"/>
        <v>0</v>
      </c>
      <c r="P374" s="78">
        <f t="shared" ca="1" si="113"/>
        <v>726.68941500000005</v>
      </c>
      <c r="Q374" s="76">
        <f t="shared" si="121"/>
        <v>0</v>
      </c>
      <c r="R374" s="83" t="str">
        <f t="shared" si="122"/>
        <v>A+J=</v>
      </c>
      <c r="S374" s="79">
        <f t="shared" si="123"/>
        <v>43909</v>
      </c>
      <c r="T374" s="84" t="str">
        <f t="shared" si="114"/>
        <v>-</v>
      </c>
      <c r="U374" s="8"/>
      <c r="V374" s="65"/>
      <c r="W374" s="66"/>
      <c r="X374" s="8"/>
      <c r="Y374" s="1"/>
      <c r="Z374" s="8"/>
      <c r="AA374" s="8"/>
      <c r="AB374" s="8"/>
      <c r="AC374" s="8"/>
      <c r="AD374" s="8"/>
      <c r="AE374" s="9"/>
      <c r="AF374" s="8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  <c r="BO374" s="3"/>
      <c r="BP374" s="3"/>
      <c r="BQ374" s="3"/>
      <c r="BR374" s="3"/>
      <c r="BS374" s="3"/>
      <c r="BT374" s="3"/>
      <c r="BU374" s="3"/>
      <c r="BV374" s="3"/>
      <c r="BW374" s="3"/>
      <c r="BX374" s="3"/>
      <c r="BY374" s="3"/>
      <c r="BZ374" s="3"/>
      <c r="CA374" s="3"/>
      <c r="CB374" s="3"/>
      <c r="CC374" s="3"/>
      <c r="CD374" s="3"/>
      <c r="CE374" s="3"/>
      <c r="CF374" s="3"/>
      <c r="CG374" s="3"/>
      <c r="CH374" s="3"/>
      <c r="CI374" s="3"/>
      <c r="CJ374" s="3"/>
      <c r="CK374" s="3"/>
      <c r="CL374" s="3"/>
      <c r="CM374" s="3"/>
      <c r="CN374" s="3"/>
      <c r="CO374" s="3"/>
      <c r="CP374" s="3"/>
      <c r="CQ374" s="3"/>
      <c r="CR374" s="3"/>
      <c r="CS374" s="3"/>
      <c r="CT374" s="3"/>
      <c r="CU374" s="3"/>
      <c r="CV374" s="3"/>
      <c r="CW374" s="3"/>
      <c r="CX374" s="3"/>
      <c r="CY374" s="3"/>
      <c r="CZ374" s="3"/>
      <c r="DA374" s="3"/>
      <c r="DB374" s="3"/>
      <c r="DC374" s="3"/>
      <c r="DD374" s="3"/>
      <c r="DE374" s="3"/>
      <c r="DF374" s="3"/>
      <c r="DG374" s="3"/>
      <c r="DH374" s="3"/>
      <c r="DI374" s="3"/>
      <c r="DJ374" s="3"/>
      <c r="DK374" s="3"/>
      <c r="DL374" s="3"/>
      <c r="DM374" s="3"/>
      <c r="DN374" s="3"/>
      <c r="DO374" s="3"/>
      <c r="DP374" s="3"/>
      <c r="DQ374" s="3"/>
      <c r="DR374" s="3"/>
      <c r="DS374" s="3"/>
      <c r="DT374" s="3"/>
      <c r="DU374" s="3"/>
      <c r="DV374" s="3"/>
      <c r="DW374" s="3"/>
      <c r="DX374" s="3"/>
      <c r="DY374" s="3"/>
      <c r="DZ374" s="3"/>
      <c r="EA374" s="3"/>
      <c r="EB374" s="3"/>
      <c r="EC374" s="3"/>
      <c r="ED374" s="3"/>
      <c r="EE374" s="3"/>
      <c r="EF374" s="3"/>
      <c r="EG374" s="3"/>
      <c r="EH374" s="3"/>
      <c r="EI374" s="3"/>
      <c r="EJ374" s="3"/>
      <c r="EK374" s="3"/>
      <c r="EL374" s="3"/>
      <c r="EM374" s="3"/>
      <c r="EN374" s="3"/>
      <c r="EO374" s="3"/>
      <c r="EP374" s="3"/>
      <c r="EQ374" s="3"/>
      <c r="ER374" s="3"/>
      <c r="ES374" s="3"/>
      <c r="ET374" s="3"/>
      <c r="EU374" s="3"/>
      <c r="EV374" s="3"/>
      <c r="EW374" s="3"/>
      <c r="EX374" s="3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</row>
    <row r="375" spans="1:176" x14ac:dyDescent="0.15">
      <c r="A375" s="74">
        <f t="shared" si="115"/>
        <v>43856</v>
      </c>
      <c r="B375" s="75">
        <f t="shared" ca="1" si="124"/>
        <v>94926.689415000001</v>
      </c>
      <c r="C375" s="78">
        <f t="shared" si="116"/>
        <v>94200</v>
      </c>
      <c r="D375" s="77">
        <f ca="1">IF(A375&lt;$B$1,VLOOKUP(A375,[1]DI!$A$4:$B$15000,2),0)</f>
        <v>0</v>
      </c>
      <c r="E375" s="78">
        <f t="shared" ca="1" si="125"/>
        <v>1</v>
      </c>
      <c r="F375" s="78">
        <f ca="1">(TRUNC(PRODUCT($E$12:$E374),16))</f>
        <v>1.0579827211722099</v>
      </c>
      <c r="G375" s="78">
        <f t="shared" ca="1" si="126"/>
        <v>1.0534727804887101</v>
      </c>
      <c r="H375" s="78">
        <f t="shared" ca="1" si="127"/>
        <v>1.0042810200000001</v>
      </c>
      <c r="I375" s="77">
        <f t="shared" si="117"/>
        <v>3.5000000000000003E-2</v>
      </c>
      <c r="J375" s="79">
        <f t="shared" si="118"/>
        <v>43818</v>
      </c>
      <c r="K375" s="80">
        <f t="shared" si="119"/>
        <v>24</v>
      </c>
      <c r="L375" s="81">
        <f t="shared" si="120"/>
        <v>25</v>
      </c>
      <c r="M375" s="82">
        <f t="shared" si="111"/>
        <v>1.0034186700000001</v>
      </c>
      <c r="N375" s="82">
        <f t="shared" ca="1" si="112"/>
        <v>1.007714325</v>
      </c>
      <c r="O375" s="81">
        <f t="shared" si="128"/>
        <v>0</v>
      </c>
      <c r="P375" s="78">
        <f t="shared" ca="1" si="113"/>
        <v>726.68941500000005</v>
      </c>
      <c r="Q375" s="76">
        <f t="shared" si="121"/>
        <v>0</v>
      </c>
      <c r="R375" s="83" t="str">
        <f t="shared" si="122"/>
        <v>A+J=</v>
      </c>
      <c r="S375" s="79">
        <f t="shared" si="123"/>
        <v>43909</v>
      </c>
      <c r="T375" s="84" t="str">
        <f t="shared" si="114"/>
        <v>-</v>
      </c>
      <c r="U375" s="8"/>
      <c r="V375" s="65"/>
      <c r="W375" s="66"/>
      <c r="X375" s="8"/>
      <c r="Y375" s="1"/>
      <c r="Z375" s="8"/>
      <c r="AA375" s="8"/>
      <c r="AB375" s="8"/>
      <c r="AC375" s="8"/>
      <c r="AD375" s="8"/>
      <c r="AE375" s="9"/>
      <c r="AF375" s="8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  <c r="BO375" s="3"/>
      <c r="BP375" s="3"/>
      <c r="BQ375" s="3"/>
      <c r="BR375" s="3"/>
      <c r="BS375" s="3"/>
      <c r="BT375" s="3"/>
      <c r="BU375" s="3"/>
      <c r="BV375" s="3"/>
      <c r="BW375" s="3"/>
      <c r="BX375" s="3"/>
      <c r="BY375" s="3"/>
      <c r="BZ375" s="3"/>
      <c r="CA375" s="3"/>
      <c r="CB375" s="3"/>
      <c r="CC375" s="3"/>
      <c r="CD375" s="3"/>
      <c r="CE375" s="3"/>
      <c r="CF375" s="3"/>
      <c r="CG375" s="3"/>
      <c r="CH375" s="3"/>
      <c r="CI375" s="3"/>
      <c r="CJ375" s="3"/>
      <c r="CK375" s="3"/>
      <c r="CL375" s="3"/>
      <c r="CM375" s="3"/>
      <c r="CN375" s="3"/>
      <c r="CO375" s="3"/>
      <c r="CP375" s="3"/>
      <c r="CQ375" s="3"/>
      <c r="CR375" s="3"/>
      <c r="CS375" s="3"/>
      <c r="CT375" s="3"/>
      <c r="CU375" s="3"/>
      <c r="CV375" s="3"/>
      <c r="CW375" s="3"/>
      <c r="CX375" s="3"/>
      <c r="CY375" s="3"/>
      <c r="CZ375" s="3"/>
      <c r="DA375" s="3"/>
      <c r="DB375" s="3"/>
      <c r="DC375" s="3"/>
      <c r="DD375" s="3"/>
      <c r="DE375" s="3"/>
      <c r="DF375" s="3"/>
      <c r="DG375" s="3"/>
      <c r="DH375" s="3"/>
      <c r="DI375" s="3"/>
      <c r="DJ375" s="3"/>
      <c r="DK375" s="3"/>
      <c r="DL375" s="3"/>
      <c r="DM375" s="3"/>
      <c r="DN375" s="3"/>
      <c r="DO375" s="3"/>
      <c r="DP375" s="3"/>
      <c r="DQ375" s="3"/>
      <c r="DR375" s="3"/>
      <c r="DS375" s="3"/>
      <c r="DT375" s="3"/>
      <c r="DU375" s="3"/>
      <c r="DV375" s="3"/>
      <c r="DW375" s="3"/>
      <c r="DX375" s="3"/>
      <c r="DY375" s="3"/>
      <c r="DZ375" s="3"/>
      <c r="EA375" s="3"/>
      <c r="EB375" s="3"/>
      <c r="EC375" s="3"/>
      <c r="ED375" s="3"/>
      <c r="EE375" s="3"/>
      <c r="EF375" s="3"/>
      <c r="EG375" s="3"/>
      <c r="EH375" s="3"/>
      <c r="EI375" s="3"/>
      <c r="EJ375" s="3"/>
      <c r="EK375" s="3"/>
      <c r="EL375" s="3"/>
      <c r="EM375" s="3"/>
      <c r="EN375" s="3"/>
      <c r="EO375" s="3"/>
      <c r="EP375" s="3"/>
      <c r="EQ375" s="3"/>
      <c r="ER375" s="3"/>
      <c r="ES375" s="3"/>
      <c r="ET375" s="3"/>
      <c r="EU375" s="3"/>
      <c r="EV375" s="3"/>
      <c r="EW375" s="3"/>
      <c r="EX375" s="3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</row>
    <row r="376" spans="1:176" x14ac:dyDescent="0.15">
      <c r="A376" s="74">
        <f t="shared" si="115"/>
        <v>43857</v>
      </c>
      <c r="B376" s="75">
        <f t="shared" ca="1" si="124"/>
        <v>94926.689415000001</v>
      </c>
      <c r="C376" s="78">
        <f t="shared" si="116"/>
        <v>94200</v>
      </c>
      <c r="D376" s="77">
        <f ca="1">IF(A376&lt;$B$1,VLOOKUP(A376,[1]DI!$A$4:$B$15000,2),0)</f>
        <v>4.4000000000000004E-2</v>
      </c>
      <c r="E376" s="78">
        <f t="shared" ca="1" si="125"/>
        <v>1.0001708899999999</v>
      </c>
      <c r="F376" s="78">
        <f ca="1">(TRUNC(PRODUCT($E$12:$E375),16))</f>
        <v>1.0579827211722099</v>
      </c>
      <c r="G376" s="78">
        <f t="shared" ca="1" si="126"/>
        <v>1.0534727804887101</v>
      </c>
      <c r="H376" s="78">
        <f t="shared" ca="1" si="127"/>
        <v>1.0042810200000001</v>
      </c>
      <c r="I376" s="77">
        <f t="shared" si="117"/>
        <v>3.5000000000000003E-2</v>
      </c>
      <c r="J376" s="79">
        <f t="shared" si="118"/>
        <v>43818</v>
      </c>
      <c r="K376" s="80">
        <f t="shared" si="119"/>
        <v>25</v>
      </c>
      <c r="L376" s="81">
        <f t="shared" si="120"/>
        <v>25</v>
      </c>
      <c r="M376" s="82">
        <f t="shared" si="111"/>
        <v>1.0034186700000001</v>
      </c>
      <c r="N376" s="82">
        <f t="shared" ca="1" si="112"/>
        <v>1.007714325</v>
      </c>
      <c r="O376" s="81">
        <f t="shared" si="128"/>
        <v>0</v>
      </c>
      <c r="P376" s="78">
        <f t="shared" ca="1" si="113"/>
        <v>726.68941500000005</v>
      </c>
      <c r="Q376" s="76">
        <f t="shared" si="121"/>
        <v>0</v>
      </c>
      <c r="R376" s="83" t="str">
        <f t="shared" si="122"/>
        <v>A+J=</v>
      </c>
      <c r="S376" s="79">
        <f t="shared" si="123"/>
        <v>43909</v>
      </c>
      <c r="T376" s="84" t="str">
        <f t="shared" si="114"/>
        <v>-</v>
      </c>
      <c r="U376" s="8"/>
      <c r="V376" s="65"/>
      <c r="W376" s="66"/>
      <c r="X376" s="8"/>
      <c r="Y376" s="1"/>
      <c r="Z376" s="8"/>
      <c r="AA376" s="8"/>
      <c r="AB376" s="8"/>
      <c r="AC376" s="8"/>
      <c r="AD376" s="8"/>
      <c r="AE376" s="9"/>
      <c r="AF376" s="8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  <c r="BO376" s="3"/>
      <c r="BP376" s="3"/>
      <c r="BQ376" s="3"/>
      <c r="BR376" s="3"/>
      <c r="BS376" s="3"/>
      <c r="BT376" s="3"/>
      <c r="BU376" s="3"/>
      <c r="BV376" s="3"/>
      <c r="BW376" s="3"/>
      <c r="BX376" s="3"/>
      <c r="BY376" s="3"/>
      <c r="BZ376" s="3"/>
      <c r="CA376" s="3"/>
      <c r="CB376" s="3"/>
      <c r="CC376" s="3"/>
      <c r="CD376" s="3"/>
      <c r="CE376" s="3"/>
      <c r="CF376" s="3"/>
      <c r="CG376" s="3"/>
      <c r="CH376" s="3"/>
      <c r="CI376" s="3"/>
      <c r="CJ376" s="3"/>
      <c r="CK376" s="3"/>
      <c r="CL376" s="3"/>
      <c r="CM376" s="3"/>
      <c r="CN376" s="3"/>
      <c r="CO376" s="3"/>
      <c r="CP376" s="3"/>
      <c r="CQ376" s="3"/>
      <c r="CR376" s="3"/>
      <c r="CS376" s="3"/>
      <c r="CT376" s="3"/>
      <c r="CU376" s="3"/>
      <c r="CV376" s="3"/>
      <c r="CW376" s="3"/>
      <c r="CX376" s="3"/>
      <c r="CY376" s="3"/>
      <c r="CZ376" s="3"/>
      <c r="DA376" s="3"/>
      <c r="DB376" s="3"/>
      <c r="DC376" s="3"/>
      <c r="DD376" s="3"/>
      <c r="DE376" s="3"/>
      <c r="DF376" s="3"/>
      <c r="DG376" s="3"/>
      <c r="DH376" s="3"/>
      <c r="DI376" s="3"/>
      <c r="DJ376" s="3"/>
      <c r="DK376" s="3"/>
      <c r="DL376" s="3"/>
      <c r="DM376" s="3"/>
      <c r="DN376" s="3"/>
      <c r="DO376" s="3"/>
      <c r="DP376" s="3"/>
      <c r="DQ376" s="3"/>
      <c r="DR376" s="3"/>
      <c r="DS376" s="3"/>
      <c r="DT376" s="3"/>
      <c r="DU376" s="3"/>
      <c r="DV376" s="3"/>
      <c r="DW376" s="3"/>
      <c r="DX376" s="3"/>
      <c r="DY376" s="3"/>
      <c r="DZ376" s="3"/>
      <c r="EA376" s="3"/>
      <c r="EB376" s="3"/>
      <c r="EC376" s="3"/>
      <c r="ED376" s="3"/>
      <c r="EE376" s="3"/>
      <c r="EF376" s="3"/>
      <c r="EG376" s="3"/>
      <c r="EH376" s="3"/>
      <c r="EI376" s="3"/>
      <c r="EJ376" s="3"/>
      <c r="EK376" s="3"/>
      <c r="EL376" s="3"/>
      <c r="EM376" s="3"/>
      <c r="EN376" s="3"/>
      <c r="EO376" s="3"/>
      <c r="EP376" s="3"/>
      <c r="EQ376" s="3"/>
      <c r="ER376" s="3"/>
      <c r="ES376" s="3"/>
      <c r="ET376" s="3"/>
      <c r="EU376" s="3"/>
      <c r="EV376" s="3"/>
      <c r="EW376" s="3"/>
      <c r="EX376" s="3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</row>
    <row r="377" spans="1:176" x14ac:dyDescent="0.15">
      <c r="A377" s="74">
        <f t="shared" si="115"/>
        <v>43858</v>
      </c>
      <c r="B377" s="75">
        <f t="shared" ca="1" si="124"/>
        <v>94955.873233999999</v>
      </c>
      <c r="C377" s="78">
        <f t="shared" si="116"/>
        <v>94200</v>
      </c>
      <c r="D377" s="77">
        <f ca="1">IF(A377&lt;$B$1,VLOOKUP(A377,[1]DI!$A$4:$B$15000,2),0)</f>
        <v>4.4000000000000004E-2</v>
      </c>
      <c r="E377" s="78">
        <f t="shared" ca="1" si="125"/>
        <v>1.0001708899999999</v>
      </c>
      <c r="F377" s="78">
        <f ca="1">(TRUNC(PRODUCT($E$12:$E376),16))</f>
        <v>1.0581635198394299</v>
      </c>
      <c r="G377" s="78">
        <f t="shared" ca="1" si="126"/>
        <v>1.0534727804887101</v>
      </c>
      <c r="H377" s="78">
        <f t="shared" ca="1" si="127"/>
        <v>1.00445264</v>
      </c>
      <c r="I377" s="77">
        <f t="shared" si="117"/>
        <v>3.5000000000000003E-2</v>
      </c>
      <c r="J377" s="79">
        <f t="shared" si="118"/>
        <v>43818</v>
      </c>
      <c r="K377" s="80">
        <f t="shared" si="119"/>
        <v>26</v>
      </c>
      <c r="L377" s="81">
        <f t="shared" si="120"/>
        <v>26</v>
      </c>
      <c r="M377" s="82">
        <f t="shared" si="111"/>
        <v>1.00355566</v>
      </c>
      <c r="N377" s="82">
        <f t="shared" ca="1" si="112"/>
        <v>1.0080241320000001</v>
      </c>
      <c r="O377" s="81">
        <f t="shared" si="128"/>
        <v>0</v>
      </c>
      <c r="P377" s="78">
        <f t="shared" ca="1" si="113"/>
        <v>755.87323400000002</v>
      </c>
      <c r="Q377" s="76">
        <f t="shared" si="121"/>
        <v>0</v>
      </c>
      <c r="R377" s="83" t="str">
        <f t="shared" si="122"/>
        <v>A+J=</v>
      </c>
      <c r="S377" s="79">
        <f t="shared" si="123"/>
        <v>43909</v>
      </c>
      <c r="T377" s="84" t="str">
        <f t="shared" si="114"/>
        <v>-</v>
      </c>
      <c r="U377" s="16"/>
      <c r="V377" s="65"/>
      <c r="W377" s="64"/>
      <c r="X377" s="16"/>
      <c r="Y377" s="18"/>
      <c r="Z377" s="16"/>
      <c r="AA377" s="16"/>
      <c r="AB377" s="16"/>
      <c r="AC377" s="16"/>
      <c r="AD377" s="16"/>
      <c r="AE377" s="19"/>
      <c r="AF377" s="16"/>
      <c r="AG377" s="17"/>
      <c r="AH377" s="17"/>
      <c r="AI377" s="17"/>
      <c r="AJ377" s="17"/>
      <c r="AK377" s="17"/>
      <c r="AL377" s="17"/>
      <c r="AM377" s="17"/>
      <c r="AN377" s="17"/>
      <c r="AO377" s="17"/>
      <c r="AP377" s="17"/>
      <c r="AQ377" s="17"/>
      <c r="AR377" s="17"/>
      <c r="AS377" s="17"/>
      <c r="AT377" s="17"/>
      <c r="AU377" s="17"/>
      <c r="AV377" s="17"/>
      <c r="AW377" s="17"/>
      <c r="AX377" s="17"/>
      <c r="AY377" s="17"/>
      <c r="AZ377" s="17"/>
      <c r="BA377" s="17"/>
      <c r="BB377" s="17"/>
      <c r="BC377" s="17"/>
      <c r="BD377" s="17"/>
      <c r="BE377" s="17"/>
      <c r="BF377" s="17"/>
      <c r="BG377" s="17"/>
      <c r="BH377" s="17"/>
      <c r="BI377" s="17"/>
      <c r="BJ377" s="17"/>
      <c r="BK377" s="17"/>
      <c r="BL377" s="17"/>
      <c r="BM377" s="17"/>
      <c r="BN377" s="17"/>
      <c r="BO377" s="17"/>
      <c r="BP377" s="17"/>
      <c r="BQ377" s="17"/>
      <c r="BR377" s="17"/>
      <c r="BS377" s="17"/>
      <c r="BT377" s="17"/>
      <c r="BU377" s="17"/>
      <c r="BV377" s="17"/>
      <c r="BW377" s="17"/>
      <c r="BX377" s="17"/>
      <c r="BY377" s="17"/>
      <c r="BZ377" s="17"/>
      <c r="CA377" s="17"/>
      <c r="CB377" s="17"/>
      <c r="CC377" s="17"/>
      <c r="CD377" s="17"/>
      <c r="CE377" s="17"/>
      <c r="CF377" s="17"/>
      <c r="CG377" s="17"/>
      <c r="CH377" s="17"/>
      <c r="CI377" s="17"/>
      <c r="CJ377" s="17"/>
      <c r="CK377" s="17"/>
      <c r="CL377" s="17"/>
      <c r="CM377" s="17"/>
      <c r="CN377" s="17"/>
      <c r="CO377" s="17"/>
      <c r="CP377" s="17"/>
      <c r="CQ377" s="17"/>
      <c r="CR377" s="17"/>
      <c r="CS377" s="17"/>
      <c r="CT377" s="17"/>
      <c r="CU377" s="17"/>
      <c r="CV377" s="17"/>
      <c r="CW377" s="17"/>
      <c r="CX377" s="17"/>
      <c r="CY377" s="17"/>
      <c r="CZ377" s="17"/>
      <c r="DA377" s="17"/>
      <c r="DB377" s="17"/>
      <c r="DC377" s="17"/>
      <c r="DD377" s="17"/>
      <c r="DE377" s="17"/>
      <c r="DF377" s="17"/>
      <c r="DG377" s="17"/>
      <c r="DH377" s="17"/>
      <c r="DI377" s="17"/>
      <c r="DJ377" s="17"/>
      <c r="DK377" s="17"/>
      <c r="DL377" s="17"/>
      <c r="DM377" s="17"/>
      <c r="DN377" s="17"/>
      <c r="DO377" s="17"/>
      <c r="DP377" s="17"/>
      <c r="DQ377" s="17"/>
      <c r="DR377" s="17"/>
      <c r="DS377" s="17"/>
      <c r="DT377" s="17"/>
      <c r="DU377" s="17"/>
      <c r="DV377" s="17"/>
      <c r="DW377" s="17"/>
      <c r="DX377" s="17"/>
      <c r="DY377" s="17"/>
      <c r="DZ377" s="17"/>
      <c r="EA377" s="17"/>
      <c r="EB377" s="17"/>
      <c r="EC377" s="17"/>
      <c r="ED377" s="17"/>
      <c r="EE377" s="17"/>
      <c r="EF377" s="17"/>
      <c r="EG377" s="17"/>
      <c r="EH377" s="17"/>
      <c r="EI377" s="17"/>
      <c r="EJ377" s="17"/>
      <c r="EK377" s="17"/>
      <c r="EL377" s="17"/>
      <c r="EM377" s="17"/>
      <c r="EN377" s="17"/>
      <c r="EO377" s="17"/>
      <c r="EP377" s="17"/>
      <c r="EQ377" s="17"/>
      <c r="ER377" s="17"/>
      <c r="ES377" s="17"/>
      <c r="ET377" s="17"/>
      <c r="EU377" s="17"/>
      <c r="EV377" s="17"/>
      <c r="EW377" s="17"/>
      <c r="EX377" s="17"/>
      <c r="EY377" s="18"/>
      <c r="EZ377" s="18"/>
      <c r="FA377" s="18"/>
      <c r="FB377" s="18"/>
      <c r="FC377" s="18"/>
      <c r="FD377" s="18"/>
      <c r="FE377" s="18"/>
      <c r="FF377" s="18"/>
      <c r="FG377" s="18"/>
      <c r="FH377" s="18"/>
      <c r="FI377" s="18"/>
      <c r="FJ377" s="18"/>
      <c r="FK377" s="18"/>
      <c r="FL377" s="18"/>
      <c r="FM377" s="18"/>
      <c r="FN377" s="18"/>
      <c r="FO377" s="18"/>
      <c r="FP377" s="18"/>
      <c r="FQ377" s="18"/>
    </row>
    <row r="378" spans="1:176" x14ac:dyDescent="0.15">
      <c r="A378" s="74">
        <f t="shared" si="115"/>
        <v>43859</v>
      </c>
      <c r="B378" s="75">
        <f t="shared" ref="B378:B441" ca="1" si="129">IF(A378&lt;=TODAY(),C378+P378,IF(AND(A378&gt;TODAY(),A378&lt;=$B$1),IF(VLOOKUP(TODAY(),$A$10:$D$10000,4,FALSE)=0,"n.d",C378+P378),"n.d"))</f>
        <v>94985.066944000006</v>
      </c>
      <c r="C378" s="78">
        <f t="shared" ref="C378:C441" si="130">(C377-Q377)</f>
        <v>94200</v>
      </c>
      <c r="D378" s="77">
        <f ca="1">IF(A378&lt;$B$1,VLOOKUP(A378,[1]DI!$A$4:$B$15000,2),0)</f>
        <v>4.4000000000000004E-2</v>
      </c>
      <c r="E378" s="78">
        <f t="shared" ca="1" si="125"/>
        <v>1.0001708899999999</v>
      </c>
      <c r="F378" s="78">
        <f ca="1">(TRUNC(PRODUCT($E$12:$E377),16))</f>
        <v>1.05834434940334</v>
      </c>
      <c r="G378" s="78">
        <f t="shared" ca="1" si="126"/>
        <v>1.0534727804887101</v>
      </c>
      <c r="H378" s="78">
        <f t="shared" ca="1" si="127"/>
        <v>1.0046242999999999</v>
      </c>
      <c r="I378" s="77">
        <f t="shared" si="117"/>
        <v>3.5000000000000003E-2</v>
      </c>
      <c r="J378" s="79">
        <f t="shared" ref="J378:J441" si="131">IF(O377&gt;0,VLOOKUP(O377,V$12:AF$48,2),J377)</f>
        <v>43818</v>
      </c>
      <c r="K378" s="80">
        <f t="shared" ref="K378:K441" si="132">IF(A378&gt;J378,IF(NETWORKDAYS(J378,A378,$V$52:$V$436)-1=0,1,NETWORKDAYS(J378,A378,$V$52:$V$436)-1),0)</f>
        <v>27</v>
      </c>
      <c r="L378" s="81">
        <f t="shared" ref="L378:L441" si="133">IF(AND(K378=1,K377=1),1,IF(K378&gt;0,IF(K378=K377,K378+1,K378),0))</f>
        <v>27</v>
      </c>
      <c r="M378" s="82">
        <f t="shared" ref="M378:M441" si="134">ROUND((I378+1)^(L378/252),9)</f>
        <v>1.003692668</v>
      </c>
      <c r="N378" s="82">
        <f t="shared" ref="N378:N441" ca="1" si="135">ROUND(H378*M378,9)</f>
        <v>1.0083340439999999</v>
      </c>
      <c r="O378" s="81">
        <f t="shared" ref="O378:O441" si="136">IF(VLOOKUP(A378,W$12:AD$48,8)=VLOOKUP(A377,W$12:AD$48,8),0,VLOOKUP(A378,W$12:AD$48,8))</f>
        <v>0</v>
      </c>
      <c r="P378" s="76">
        <f t="shared" ref="P378:P441" ca="1" si="137">TRUNC(((N378-1)*C378),6)</f>
        <v>785.06694400000003</v>
      </c>
      <c r="Q378" s="76">
        <f t="shared" ref="Q378:Q441" si="138">IF(O378&gt;0,VLOOKUP(O378,$V$12:$AA$48,6),0)</f>
        <v>0</v>
      </c>
      <c r="R378" s="83" t="str">
        <f t="shared" ref="R378:R441" si="139">IF(O377&gt;0,VLOOKUP(O377,V$12:AF$48,10),R377)</f>
        <v>A+J=</v>
      </c>
      <c r="S378" s="79">
        <f t="shared" ref="S378:S441" si="140">IF(O377&gt;0,VLOOKUP(O377,V$12:AF$48,11),S377)</f>
        <v>43909</v>
      </c>
      <c r="T378" s="84" t="str">
        <f t="shared" ref="T378:T441" si="141">IF(O378&gt;0,(P378+Q378)*T$9,"-")</f>
        <v>-</v>
      </c>
      <c r="U378" s="8"/>
      <c r="V378" s="65"/>
      <c r="W378" s="66"/>
      <c r="X378" s="8"/>
      <c r="Y378" s="1"/>
      <c r="Z378" s="8"/>
      <c r="AA378" s="8"/>
      <c r="AB378" s="8"/>
      <c r="AC378" s="8"/>
      <c r="AD378" s="8"/>
      <c r="AE378" s="9"/>
      <c r="AF378" s="8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  <c r="BO378" s="3"/>
      <c r="BP378" s="3"/>
      <c r="BQ378" s="3"/>
      <c r="BR378" s="3"/>
      <c r="BS378" s="3"/>
      <c r="BT378" s="3"/>
      <c r="BU378" s="3"/>
      <c r="BV378" s="3"/>
      <c r="BW378" s="3"/>
      <c r="BX378" s="3"/>
      <c r="BY378" s="3"/>
      <c r="BZ378" s="3"/>
      <c r="CA378" s="3"/>
      <c r="CB378" s="3"/>
      <c r="CC378" s="3"/>
      <c r="CD378" s="3"/>
      <c r="CE378" s="3"/>
      <c r="CF378" s="3"/>
      <c r="CG378" s="3"/>
      <c r="CH378" s="3"/>
      <c r="CI378" s="3"/>
      <c r="CJ378" s="3"/>
      <c r="CK378" s="3"/>
      <c r="CL378" s="3"/>
      <c r="CM378" s="3"/>
      <c r="CN378" s="3"/>
      <c r="CO378" s="3"/>
      <c r="CP378" s="3"/>
      <c r="CQ378" s="3"/>
      <c r="CR378" s="3"/>
      <c r="CS378" s="3"/>
      <c r="CT378" s="3"/>
      <c r="CU378" s="3"/>
      <c r="CV378" s="3"/>
      <c r="CW378" s="3"/>
      <c r="CX378" s="3"/>
      <c r="CY378" s="3"/>
      <c r="CZ378" s="3"/>
      <c r="DA378" s="3"/>
      <c r="DB378" s="3"/>
      <c r="DC378" s="3"/>
      <c r="DD378" s="3"/>
      <c r="DE378" s="3"/>
      <c r="DF378" s="3"/>
      <c r="DG378" s="3"/>
      <c r="DH378" s="3"/>
      <c r="DI378" s="3"/>
      <c r="DJ378" s="3"/>
      <c r="DK378" s="3"/>
      <c r="DL378" s="3"/>
      <c r="DM378" s="3"/>
      <c r="DN378" s="3"/>
      <c r="DO378" s="3"/>
      <c r="DP378" s="3"/>
      <c r="DQ378" s="3"/>
      <c r="DR378" s="3"/>
      <c r="DS378" s="3"/>
      <c r="DT378" s="3"/>
      <c r="DU378" s="3"/>
      <c r="DV378" s="3"/>
      <c r="DW378" s="3"/>
      <c r="DX378" s="3"/>
      <c r="DY378" s="3"/>
      <c r="DZ378" s="3"/>
      <c r="EA378" s="3"/>
      <c r="EB378" s="3"/>
      <c r="EC378" s="3"/>
      <c r="ED378" s="3"/>
      <c r="EE378" s="3"/>
      <c r="EF378" s="3"/>
      <c r="EG378" s="3"/>
      <c r="EH378" s="3"/>
      <c r="EI378" s="3"/>
      <c r="EJ378" s="3"/>
      <c r="EK378" s="3"/>
      <c r="EL378" s="3"/>
      <c r="EM378" s="3"/>
      <c r="EN378" s="3"/>
      <c r="EO378" s="3"/>
      <c r="EP378" s="3"/>
      <c r="EQ378" s="3"/>
      <c r="ER378" s="3"/>
      <c r="ES378" s="3"/>
      <c r="ET378" s="3"/>
      <c r="EU378" s="3"/>
      <c r="EV378" s="3"/>
      <c r="EW378" s="3"/>
      <c r="EX378" s="3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</row>
    <row r="379" spans="1:176" x14ac:dyDescent="0.15">
      <c r="A379" s="74">
        <f t="shared" si="115"/>
        <v>43860</v>
      </c>
      <c r="B379" s="75">
        <f t="shared" ca="1" si="129"/>
        <v>95014.268756000005</v>
      </c>
      <c r="C379" s="78">
        <f t="shared" si="130"/>
        <v>94200</v>
      </c>
      <c r="D379" s="77">
        <f ca="1">IF(A379&lt;$B$1,VLOOKUP(A379,[1]DI!$A$4:$B$15000,2),0)</f>
        <v>4.4000000000000004E-2</v>
      </c>
      <c r="E379" s="78">
        <f t="shared" ca="1" si="125"/>
        <v>1.0001708899999999</v>
      </c>
      <c r="F379" s="78">
        <f ca="1">(TRUNC(PRODUCT($E$12:$E378),16))</f>
        <v>1.0585252098692099</v>
      </c>
      <c r="G379" s="78">
        <f t="shared" ca="1" si="126"/>
        <v>1.0534727804887101</v>
      </c>
      <c r="H379" s="78">
        <f t="shared" ca="1" si="127"/>
        <v>1.0047959799999999</v>
      </c>
      <c r="I379" s="77">
        <f t="shared" si="117"/>
        <v>3.5000000000000003E-2</v>
      </c>
      <c r="J379" s="79">
        <f t="shared" si="131"/>
        <v>43818</v>
      </c>
      <c r="K379" s="80">
        <f t="shared" si="132"/>
        <v>28</v>
      </c>
      <c r="L379" s="81">
        <f t="shared" si="133"/>
        <v>28</v>
      </c>
      <c r="M379" s="82">
        <f t="shared" si="134"/>
        <v>1.0038296950000001</v>
      </c>
      <c r="N379" s="82">
        <f t="shared" ca="1" si="135"/>
        <v>1.008644042</v>
      </c>
      <c r="O379" s="81">
        <f t="shared" si="136"/>
        <v>0</v>
      </c>
      <c r="P379" s="76">
        <f t="shared" ca="1" si="137"/>
        <v>814.26875600000005</v>
      </c>
      <c r="Q379" s="76">
        <f t="shared" si="138"/>
        <v>0</v>
      </c>
      <c r="R379" s="83" t="str">
        <f t="shared" si="139"/>
        <v>A+J=</v>
      </c>
      <c r="S379" s="79">
        <f t="shared" si="140"/>
        <v>43909</v>
      </c>
      <c r="T379" s="84" t="str">
        <f t="shared" si="141"/>
        <v>-</v>
      </c>
      <c r="U379" s="16"/>
      <c r="V379" s="65"/>
      <c r="W379" s="66"/>
      <c r="X379" s="16"/>
      <c r="Y379" s="18"/>
      <c r="Z379" s="16"/>
      <c r="AA379" s="16"/>
      <c r="AB379" s="16"/>
      <c r="AC379" s="16"/>
      <c r="AD379" s="16"/>
      <c r="AE379" s="19"/>
      <c r="AF379" s="16"/>
      <c r="AG379" s="17"/>
      <c r="AH379" s="17"/>
      <c r="AI379" s="17"/>
      <c r="AJ379" s="17"/>
      <c r="AK379" s="17"/>
      <c r="AL379" s="17"/>
      <c r="AM379" s="17"/>
      <c r="AN379" s="17"/>
      <c r="AO379" s="17"/>
      <c r="AP379" s="17"/>
      <c r="AQ379" s="17"/>
      <c r="AR379" s="17"/>
      <c r="AS379" s="17"/>
      <c r="AT379" s="17"/>
      <c r="AU379" s="17"/>
      <c r="AV379" s="17"/>
      <c r="AW379" s="17"/>
      <c r="AX379" s="17"/>
      <c r="AY379" s="17"/>
      <c r="AZ379" s="17"/>
      <c r="BA379" s="17"/>
      <c r="BB379" s="17"/>
      <c r="BC379" s="17"/>
      <c r="BD379" s="17"/>
      <c r="BE379" s="17"/>
      <c r="BF379" s="17"/>
      <c r="BG379" s="17"/>
      <c r="BH379" s="17"/>
      <c r="BI379" s="17"/>
      <c r="BJ379" s="17"/>
      <c r="BK379" s="17"/>
      <c r="BL379" s="17"/>
      <c r="BM379" s="17"/>
      <c r="BN379" s="17"/>
      <c r="BO379" s="17"/>
      <c r="BP379" s="17"/>
      <c r="BQ379" s="17"/>
      <c r="BR379" s="17"/>
      <c r="BS379" s="17"/>
      <c r="BT379" s="17"/>
      <c r="BU379" s="17"/>
      <c r="BV379" s="17"/>
      <c r="BW379" s="17"/>
      <c r="BX379" s="17"/>
      <c r="BY379" s="17"/>
      <c r="BZ379" s="17"/>
      <c r="CA379" s="17"/>
      <c r="CB379" s="17"/>
      <c r="CC379" s="17"/>
      <c r="CD379" s="17"/>
      <c r="CE379" s="17"/>
      <c r="CF379" s="17"/>
      <c r="CG379" s="17"/>
      <c r="CH379" s="17"/>
      <c r="CI379" s="17"/>
      <c r="CJ379" s="17"/>
      <c r="CK379" s="17"/>
      <c r="CL379" s="17"/>
      <c r="CM379" s="17"/>
      <c r="CN379" s="17"/>
      <c r="CO379" s="17"/>
      <c r="CP379" s="17"/>
      <c r="CQ379" s="17"/>
      <c r="CR379" s="17"/>
      <c r="CS379" s="17"/>
      <c r="CT379" s="17"/>
      <c r="CU379" s="17"/>
      <c r="CV379" s="17"/>
      <c r="CW379" s="17"/>
      <c r="CX379" s="17"/>
      <c r="CY379" s="17"/>
      <c r="CZ379" s="17"/>
      <c r="DA379" s="17"/>
      <c r="DB379" s="17"/>
      <c r="DC379" s="17"/>
      <c r="DD379" s="17"/>
      <c r="DE379" s="17"/>
      <c r="DF379" s="17"/>
      <c r="DG379" s="17"/>
      <c r="DH379" s="17"/>
      <c r="DI379" s="17"/>
      <c r="DJ379" s="17"/>
      <c r="DK379" s="17"/>
      <c r="DL379" s="17"/>
      <c r="DM379" s="17"/>
      <c r="DN379" s="17"/>
      <c r="DO379" s="17"/>
      <c r="DP379" s="17"/>
      <c r="DQ379" s="17"/>
      <c r="DR379" s="17"/>
      <c r="DS379" s="17"/>
      <c r="DT379" s="17"/>
      <c r="DU379" s="17"/>
      <c r="DV379" s="17"/>
      <c r="DW379" s="17"/>
      <c r="DX379" s="17"/>
      <c r="DY379" s="17"/>
      <c r="DZ379" s="17"/>
      <c r="EA379" s="17"/>
      <c r="EB379" s="17"/>
      <c r="EC379" s="17"/>
      <c r="ED379" s="17"/>
      <c r="EE379" s="17"/>
      <c r="EF379" s="17"/>
      <c r="EG379" s="17"/>
      <c r="EH379" s="17"/>
      <c r="EI379" s="17"/>
      <c r="EJ379" s="17"/>
      <c r="EK379" s="17"/>
      <c r="EL379" s="17"/>
      <c r="EM379" s="17"/>
      <c r="EN379" s="17"/>
      <c r="EO379" s="17"/>
      <c r="EP379" s="17"/>
      <c r="EQ379" s="17"/>
      <c r="ER379" s="17"/>
      <c r="ES379" s="17"/>
      <c r="ET379" s="17"/>
      <c r="EU379" s="17"/>
      <c r="EV379" s="17"/>
      <c r="EW379" s="17"/>
      <c r="EX379" s="17"/>
      <c r="EY379" s="18"/>
      <c r="EZ379" s="18"/>
      <c r="FA379" s="18"/>
      <c r="FB379" s="18"/>
      <c r="FC379" s="18"/>
      <c r="FD379" s="18"/>
      <c r="FE379" s="18"/>
      <c r="FF379" s="18"/>
      <c r="FG379" s="18"/>
      <c r="FH379" s="18"/>
      <c r="FI379" s="18"/>
      <c r="FJ379" s="18"/>
      <c r="FK379" s="18"/>
      <c r="FL379" s="18"/>
      <c r="FM379" s="18"/>
      <c r="FN379" s="18"/>
      <c r="FO379" s="18"/>
      <c r="FP379" s="18"/>
      <c r="FQ379" s="18"/>
      <c r="FR379" s="18"/>
      <c r="FS379" s="18"/>
      <c r="FT379" s="18"/>
    </row>
    <row r="380" spans="1:176" x14ac:dyDescent="0.15">
      <c r="A380" s="74">
        <f t="shared" si="115"/>
        <v>43861</v>
      </c>
      <c r="B380" s="75">
        <f t="shared" ca="1" si="129"/>
        <v>95043.478669000004</v>
      </c>
      <c r="C380" s="78">
        <f t="shared" si="130"/>
        <v>94200</v>
      </c>
      <c r="D380" s="77">
        <f ca="1">IF(A380&lt;$B$1,VLOOKUP(A380,[1]DI!$A$4:$B$15000,2),0)</f>
        <v>4.4000000000000004E-2</v>
      </c>
      <c r="E380" s="78">
        <f t="shared" ca="1" si="125"/>
        <v>1.0001708899999999</v>
      </c>
      <c r="F380" s="78">
        <f ca="1">(TRUNC(PRODUCT($E$12:$E379),16))</f>
        <v>1.05870610124232</v>
      </c>
      <c r="G380" s="78">
        <f t="shared" ca="1" si="126"/>
        <v>1.0534727804887101</v>
      </c>
      <c r="H380" s="78">
        <f t="shared" ca="1" si="127"/>
        <v>1.00496768</v>
      </c>
      <c r="I380" s="77">
        <f t="shared" si="117"/>
        <v>3.5000000000000003E-2</v>
      </c>
      <c r="J380" s="79">
        <f t="shared" si="131"/>
        <v>43818</v>
      </c>
      <c r="K380" s="80">
        <f t="shared" si="132"/>
        <v>29</v>
      </c>
      <c r="L380" s="81">
        <f t="shared" si="133"/>
        <v>29</v>
      </c>
      <c r="M380" s="82">
        <f t="shared" si="134"/>
        <v>1.0039667409999999</v>
      </c>
      <c r="N380" s="82">
        <f t="shared" ca="1" si="135"/>
        <v>1.0089541259999999</v>
      </c>
      <c r="O380" s="81">
        <f t="shared" si="136"/>
        <v>0</v>
      </c>
      <c r="P380" s="76">
        <f t="shared" ca="1" si="137"/>
        <v>843.47866899999997</v>
      </c>
      <c r="Q380" s="76">
        <f t="shared" si="138"/>
        <v>0</v>
      </c>
      <c r="R380" s="83" t="str">
        <f t="shared" si="139"/>
        <v>A+J=</v>
      </c>
      <c r="S380" s="79">
        <f t="shared" si="140"/>
        <v>43909</v>
      </c>
      <c r="T380" s="84" t="str">
        <f t="shared" si="141"/>
        <v>-</v>
      </c>
      <c r="U380" s="8"/>
      <c r="V380" s="65"/>
      <c r="W380" s="66"/>
      <c r="X380" s="8"/>
      <c r="Y380" s="1"/>
      <c r="Z380" s="8"/>
      <c r="AA380" s="8"/>
      <c r="AB380" s="8"/>
      <c r="AC380" s="8"/>
      <c r="AD380" s="8"/>
      <c r="AE380" s="9"/>
      <c r="AF380" s="8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  <c r="BO380" s="3"/>
      <c r="BP380" s="3"/>
      <c r="BQ380" s="3"/>
      <c r="BR380" s="3"/>
      <c r="BS380" s="3"/>
      <c r="BT380" s="3"/>
      <c r="BU380" s="3"/>
      <c r="BV380" s="3"/>
      <c r="BW380" s="3"/>
      <c r="BX380" s="3"/>
      <c r="BY380" s="3"/>
      <c r="BZ380" s="3"/>
      <c r="CA380" s="3"/>
      <c r="CB380" s="3"/>
      <c r="CC380" s="3"/>
      <c r="CD380" s="3"/>
      <c r="CE380" s="3"/>
      <c r="CF380" s="3"/>
      <c r="CG380" s="3"/>
      <c r="CH380" s="3"/>
      <c r="CI380" s="3"/>
      <c r="CJ380" s="3"/>
      <c r="CK380" s="3"/>
      <c r="CL380" s="3"/>
      <c r="CM380" s="3"/>
      <c r="CN380" s="3"/>
      <c r="CO380" s="3"/>
      <c r="CP380" s="3"/>
      <c r="CQ380" s="3"/>
      <c r="CR380" s="3"/>
      <c r="CS380" s="3"/>
      <c r="CT380" s="3"/>
      <c r="CU380" s="3"/>
      <c r="CV380" s="3"/>
      <c r="CW380" s="3"/>
      <c r="CX380" s="3"/>
      <c r="CY380" s="3"/>
      <c r="CZ380" s="3"/>
      <c r="DA380" s="3"/>
      <c r="DB380" s="3"/>
      <c r="DC380" s="3"/>
      <c r="DD380" s="3"/>
      <c r="DE380" s="3"/>
      <c r="DF380" s="3"/>
      <c r="DG380" s="3"/>
      <c r="DH380" s="3"/>
      <c r="DI380" s="3"/>
      <c r="DJ380" s="3"/>
      <c r="DK380" s="3"/>
      <c r="DL380" s="3"/>
      <c r="DM380" s="3"/>
      <c r="DN380" s="3"/>
      <c r="DO380" s="3"/>
      <c r="DP380" s="3"/>
      <c r="DQ380" s="3"/>
      <c r="DR380" s="3"/>
      <c r="DS380" s="3"/>
      <c r="DT380" s="3"/>
      <c r="DU380" s="3"/>
      <c r="DV380" s="3"/>
      <c r="DW380" s="3"/>
      <c r="DX380" s="3"/>
      <c r="DY380" s="3"/>
      <c r="DZ380" s="3"/>
      <c r="EA380" s="3"/>
      <c r="EB380" s="3"/>
      <c r="EC380" s="3"/>
      <c r="ED380" s="3"/>
      <c r="EE380" s="3"/>
      <c r="EF380" s="3"/>
      <c r="EG380" s="3"/>
      <c r="EH380" s="3"/>
      <c r="EI380" s="3"/>
      <c r="EJ380" s="3"/>
      <c r="EK380" s="3"/>
      <c r="EL380" s="3"/>
      <c r="EM380" s="3"/>
      <c r="EN380" s="3"/>
      <c r="EO380" s="3"/>
      <c r="EP380" s="3"/>
      <c r="EQ380" s="3"/>
      <c r="ER380" s="3"/>
      <c r="ES380" s="3"/>
      <c r="ET380" s="3"/>
      <c r="EU380" s="3"/>
      <c r="EV380" s="3"/>
      <c r="EW380" s="3"/>
      <c r="EX380" s="3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</row>
    <row r="381" spans="1:176" x14ac:dyDescent="0.15">
      <c r="A381" s="74">
        <f t="shared" si="115"/>
        <v>43862</v>
      </c>
      <c r="B381" s="75">
        <f t="shared" ca="1" si="129"/>
        <v>95072.698661000002</v>
      </c>
      <c r="C381" s="78">
        <f t="shared" si="130"/>
        <v>94200</v>
      </c>
      <c r="D381" s="77">
        <f ca="1">IF(A381&lt;$B$1,VLOOKUP(A381,[1]DI!$A$4:$B$15000,2),0)</f>
        <v>0</v>
      </c>
      <c r="E381" s="78">
        <f t="shared" ca="1" si="125"/>
        <v>1</v>
      </c>
      <c r="F381" s="78">
        <f ca="1">(TRUNC(PRODUCT($E$12:$E380),16))</f>
        <v>1.0588870235279599</v>
      </c>
      <c r="G381" s="78">
        <f t="shared" ca="1" si="126"/>
        <v>1.0534727804887101</v>
      </c>
      <c r="H381" s="78">
        <f t="shared" ca="1" si="127"/>
        <v>1.0051394199999999</v>
      </c>
      <c r="I381" s="77">
        <f t="shared" si="117"/>
        <v>3.5000000000000003E-2</v>
      </c>
      <c r="J381" s="79">
        <f t="shared" si="131"/>
        <v>43818</v>
      </c>
      <c r="K381" s="80">
        <f t="shared" si="132"/>
        <v>29</v>
      </c>
      <c r="L381" s="81">
        <f t="shared" si="133"/>
        <v>30</v>
      </c>
      <c r="M381" s="82">
        <f t="shared" si="134"/>
        <v>1.004103806</v>
      </c>
      <c r="N381" s="82">
        <f t="shared" ca="1" si="135"/>
        <v>1.009264317</v>
      </c>
      <c r="O381" s="81">
        <f t="shared" si="136"/>
        <v>0</v>
      </c>
      <c r="P381" s="76">
        <f t="shared" ca="1" si="137"/>
        <v>872.69866100000002</v>
      </c>
      <c r="Q381" s="76">
        <f t="shared" si="138"/>
        <v>0</v>
      </c>
      <c r="R381" s="83" t="str">
        <f t="shared" si="139"/>
        <v>A+J=</v>
      </c>
      <c r="S381" s="79">
        <f t="shared" si="140"/>
        <v>43909</v>
      </c>
      <c r="T381" s="84" t="str">
        <f t="shared" si="141"/>
        <v>-</v>
      </c>
      <c r="U381" s="8"/>
      <c r="V381" s="65"/>
      <c r="W381" s="66"/>
      <c r="X381" s="8"/>
      <c r="Y381" s="1"/>
      <c r="Z381" s="8"/>
      <c r="AA381" s="8"/>
      <c r="AB381" s="8"/>
      <c r="AC381" s="8"/>
      <c r="AD381" s="8"/>
      <c r="AE381" s="9"/>
      <c r="AF381" s="8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  <c r="BO381" s="3"/>
      <c r="BP381" s="3"/>
      <c r="BQ381" s="3"/>
      <c r="BR381" s="3"/>
      <c r="BS381" s="3"/>
      <c r="BT381" s="3"/>
      <c r="BU381" s="3"/>
      <c r="BV381" s="3"/>
      <c r="BW381" s="3"/>
      <c r="BX381" s="3"/>
      <c r="BY381" s="3"/>
      <c r="BZ381" s="3"/>
      <c r="CA381" s="3"/>
      <c r="CB381" s="3"/>
      <c r="CC381" s="3"/>
      <c r="CD381" s="3"/>
      <c r="CE381" s="3"/>
      <c r="CF381" s="3"/>
      <c r="CG381" s="3"/>
      <c r="CH381" s="3"/>
      <c r="CI381" s="3"/>
      <c r="CJ381" s="3"/>
      <c r="CK381" s="3"/>
      <c r="CL381" s="3"/>
      <c r="CM381" s="3"/>
      <c r="CN381" s="3"/>
      <c r="CO381" s="3"/>
      <c r="CP381" s="3"/>
      <c r="CQ381" s="3"/>
      <c r="CR381" s="3"/>
      <c r="CS381" s="3"/>
      <c r="CT381" s="3"/>
      <c r="CU381" s="3"/>
      <c r="CV381" s="3"/>
      <c r="CW381" s="3"/>
      <c r="CX381" s="3"/>
      <c r="CY381" s="3"/>
      <c r="CZ381" s="3"/>
      <c r="DA381" s="3"/>
      <c r="DB381" s="3"/>
      <c r="DC381" s="3"/>
      <c r="DD381" s="3"/>
      <c r="DE381" s="3"/>
      <c r="DF381" s="3"/>
      <c r="DG381" s="3"/>
      <c r="DH381" s="3"/>
      <c r="DI381" s="3"/>
      <c r="DJ381" s="3"/>
      <c r="DK381" s="3"/>
      <c r="DL381" s="3"/>
      <c r="DM381" s="3"/>
      <c r="DN381" s="3"/>
      <c r="DO381" s="3"/>
      <c r="DP381" s="3"/>
      <c r="DQ381" s="3"/>
      <c r="DR381" s="3"/>
      <c r="DS381" s="3"/>
      <c r="DT381" s="3"/>
      <c r="DU381" s="3"/>
      <c r="DV381" s="3"/>
      <c r="DW381" s="3"/>
      <c r="DX381" s="3"/>
      <c r="DY381" s="3"/>
      <c r="DZ381" s="3"/>
      <c r="EA381" s="3"/>
      <c r="EB381" s="3"/>
      <c r="EC381" s="3"/>
      <c r="ED381" s="3"/>
      <c r="EE381" s="3"/>
      <c r="EF381" s="3"/>
      <c r="EG381" s="3"/>
      <c r="EH381" s="3"/>
      <c r="EI381" s="3"/>
      <c r="EJ381" s="3"/>
      <c r="EK381" s="3"/>
      <c r="EL381" s="3"/>
      <c r="EM381" s="3"/>
      <c r="EN381" s="3"/>
      <c r="EO381" s="3"/>
      <c r="EP381" s="3"/>
      <c r="EQ381" s="3"/>
      <c r="ER381" s="3"/>
      <c r="ES381" s="3"/>
      <c r="ET381" s="3"/>
      <c r="EU381" s="3"/>
      <c r="EV381" s="3"/>
      <c r="EW381" s="3"/>
      <c r="EX381" s="3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</row>
    <row r="382" spans="1:176" x14ac:dyDescent="0.15">
      <c r="A382" s="74">
        <f t="shared" si="115"/>
        <v>43863</v>
      </c>
      <c r="B382" s="75">
        <f t="shared" ca="1" si="129"/>
        <v>95072.698661000002</v>
      </c>
      <c r="C382" s="78">
        <f t="shared" si="130"/>
        <v>94200</v>
      </c>
      <c r="D382" s="77">
        <f ca="1">IF(A382&lt;$B$1,VLOOKUP(A382,[1]DI!$A$4:$B$15000,2),0)</f>
        <v>0</v>
      </c>
      <c r="E382" s="78">
        <f t="shared" ca="1" si="125"/>
        <v>1</v>
      </c>
      <c r="F382" s="78">
        <f ca="1">(TRUNC(PRODUCT($E$12:$E381),16))</f>
        <v>1.0588870235279599</v>
      </c>
      <c r="G382" s="78">
        <f t="shared" ca="1" si="126"/>
        <v>1.0534727804887101</v>
      </c>
      <c r="H382" s="78">
        <f t="shared" ca="1" si="127"/>
        <v>1.0051394199999999</v>
      </c>
      <c r="I382" s="77">
        <f t="shared" si="117"/>
        <v>3.5000000000000003E-2</v>
      </c>
      <c r="J382" s="79">
        <f t="shared" si="131"/>
        <v>43818</v>
      </c>
      <c r="K382" s="80">
        <f t="shared" si="132"/>
        <v>29</v>
      </c>
      <c r="L382" s="81">
        <f t="shared" si="133"/>
        <v>30</v>
      </c>
      <c r="M382" s="82">
        <f t="shared" si="134"/>
        <v>1.004103806</v>
      </c>
      <c r="N382" s="82">
        <f t="shared" ca="1" si="135"/>
        <v>1.009264317</v>
      </c>
      <c r="O382" s="81">
        <f t="shared" si="136"/>
        <v>0</v>
      </c>
      <c r="P382" s="76">
        <f t="shared" ca="1" si="137"/>
        <v>872.69866100000002</v>
      </c>
      <c r="Q382" s="76">
        <f t="shared" si="138"/>
        <v>0</v>
      </c>
      <c r="R382" s="83" t="str">
        <f t="shared" si="139"/>
        <v>A+J=</v>
      </c>
      <c r="S382" s="79">
        <f t="shared" si="140"/>
        <v>43909</v>
      </c>
      <c r="T382" s="84" t="str">
        <f t="shared" si="141"/>
        <v>-</v>
      </c>
      <c r="U382" s="8"/>
      <c r="V382" s="65"/>
      <c r="W382" s="66"/>
      <c r="X382" s="8"/>
      <c r="Y382" s="1"/>
      <c r="Z382" s="8"/>
      <c r="AA382" s="8"/>
      <c r="AB382" s="8"/>
      <c r="AC382" s="8"/>
      <c r="AD382" s="8"/>
      <c r="AE382" s="9"/>
      <c r="AF382" s="8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  <c r="BO382" s="3"/>
      <c r="BP382" s="3"/>
      <c r="BQ382" s="3"/>
      <c r="BR382" s="3"/>
      <c r="BS382" s="3"/>
      <c r="BT382" s="3"/>
      <c r="BU382" s="3"/>
      <c r="BV382" s="3"/>
      <c r="BW382" s="3"/>
      <c r="BX382" s="3"/>
      <c r="BY382" s="3"/>
      <c r="BZ382" s="3"/>
      <c r="CA382" s="3"/>
      <c r="CB382" s="3"/>
      <c r="CC382" s="3"/>
      <c r="CD382" s="3"/>
      <c r="CE382" s="3"/>
      <c r="CF382" s="3"/>
      <c r="CG382" s="3"/>
      <c r="CH382" s="3"/>
      <c r="CI382" s="3"/>
      <c r="CJ382" s="3"/>
      <c r="CK382" s="3"/>
      <c r="CL382" s="3"/>
      <c r="CM382" s="3"/>
      <c r="CN382" s="3"/>
      <c r="CO382" s="3"/>
      <c r="CP382" s="3"/>
      <c r="CQ382" s="3"/>
      <c r="CR382" s="3"/>
      <c r="CS382" s="3"/>
      <c r="CT382" s="3"/>
      <c r="CU382" s="3"/>
      <c r="CV382" s="3"/>
      <c r="CW382" s="3"/>
      <c r="CX382" s="3"/>
      <c r="CY382" s="3"/>
      <c r="CZ382" s="3"/>
      <c r="DA382" s="3"/>
      <c r="DB382" s="3"/>
      <c r="DC382" s="3"/>
      <c r="DD382" s="3"/>
      <c r="DE382" s="3"/>
      <c r="DF382" s="3"/>
      <c r="DG382" s="3"/>
      <c r="DH382" s="3"/>
      <c r="DI382" s="3"/>
      <c r="DJ382" s="3"/>
      <c r="DK382" s="3"/>
      <c r="DL382" s="3"/>
      <c r="DM382" s="3"/>
      <c r="DN382" s="3"/>
      <c r="DO382" s="3"/>
      <c r="DP382" s="3"/>
      <c r="DQ382" s="3"/>
      <c r="DR382" s="3"/>
      <c r="DS382" s="3"/>
      <c r="DT382" s="3"/>
      <c r="DU382" s="3"/>
      <c r="DV382" s="3"/>
      <c r="DW382" s="3"/>
      <c r="DX382" s="3"/>
      <c r="DY382" s="3"/>
      <c r="DZ382" s="3"/>
      <c r="EA382" s="3"/>
      <c r="EB382" s="3"/>
      <c r="EC382" s="3"/>
      <c r="ED382" s="3"/>
      <c r="EE382" s="3"/>
      <c r="EF382" s="3"/>
      <c r="EG382" s="3"/>
      <c r="EH382" s="3"/>
      <c r="EI382" s="3"/>
      <c r="EJ382" s="3"/>
      <c r="EK382" s="3"/>
      <c r="EL382" s="3"/>
      <c r="EM382" s="3"/>
      <c r="EN382" s="3"/>
      <c r="EO382" s="3"/>
      <c r="EP382" s="3"/>
      <c r="EQ382" s="3"/>
      <c r="ER382" s="3"/>
      <c r="ES382" s="3"/>
      <c r="ET382" s="3"/>
      <c r="EU382" s="3"/>
      <c r="EV382" s="3"/>
      <c r="EW382" s="3"/>
      <c r="EX382" s="3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</row>
    <row r="383" spans="1:176" x14ac:dyDescent="0.15">
      <c r="A383" s="74">
        <f t="shared" si="115"/>
        <v>43864</v>
      </c>
      <c r="B383" s="75">
        <f t="shared" ca="1" si="129"/>
        <v>95072.698661000002</v>
      </c>
      <c r="C383" s="78">
        <f t="shared" si="130"/>
        <v>94200</v>
      </c>
      <c r="D383" s="77">
        <f ca="1">IF(A383&lt;$B$1,VLOOKUP(A383,[1]DI!$A$4:$B$15000,2),0)</f>
        <v>4.4000000000000004E-2</v>
      </c>
      <c r="E383" s="78">
        <f t="shared" ca="1" si="125"/>
        <v>1.0001708899999999</v>
      </c>
      <c r="F383" s="78">
        <f ca="1">(TRUNC(PRODUCT($E$12:$E382),16))</f>
        <v>1.0588870235279599</v>
      </c>
      <c r="G383" s="78">
        <f t="shared" ca="1" si="126"/>
        <v>1.0534727804887101</v>
      </c>
      <c r="H383" s="78">
        <f t="shared" ca="1" si="127"/>
        <v>1.0051394199999999</v>
      </c>
      <c r="I383" s="77">
        <f t="shared" si="117"/>
        <v>3.5000000000000003E-2</v>
      </c>
      <c r="J383" s="79">
        <f t="shared" si="131"/>
        <v>43818</v>
      </c>
      <c r="K383" s="80">
        <f t="shared" si="132"/>
        <v>30</v>
      </c>
      <c r="L383" s="81">
        <f t="shared" si="133"/>
        <v>30</v>
      </c>
      <c r="M383" s="82">
        <f t="shared" si="134"/>
        <v>1.004103806</v>
      </c>
      <c r="N383" s="82">
        <f t="shared" ca="1" si="135"/>
        <v>1.009264317</v>
      </c>
      <c r="O383" s="81">
        <f t="shared" si="136"/>
        <v>0</v>
      </c>
      <c r="P383" s="76">
        <f t="shared" ca="1" si="137"/>
        <v>872.69866100000002</v>
      </c>
      <c r="Q383" s="76">
        <f t="shared" si="138"/>
        <v>0</v>
      </c>
      <c r="R383" s="83" t="str">
        <f t="shared" si="139"/>
        <v>A+J=</v>
      </c>
      <c r="S383" s="79">
        <f t="shared" si="140"/>
        <v>43909</v>
      </c>
      <c r="T383" s="84" t="str">
        <f t="shared" si="141"/>
        <v>-</v>
      </c>
      <c r="U383" s="8"/>
      <c r="V383" s="65"/>
      <c r="W383" s="66"/>
      <c r="X383" s="8"/>
      <c r="Y383" s="1"/>
      <c r="Z383" s="8"/>
      <c r="AA383" s="8"/>
      <c r="AB383" s="8"/>
      <c r="AC383" s="8"/>
      <c r="AD383" s="8"/>
      <c r="AE383" s="9"/>
      <c r="AF383" s="8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  <c r="BO383" s="3"/>
      <c r="BP383" s="3"/>
      <c r="BQ383" s="3"/>
      <c r="BR383" s="3"/>
      <c r="BS383" s="3"/>
      <c r="BT383" s="3"/>
      <c r="BU383" s="3"/>
      <c r="BV383" s="3"/>
      <c r="BW383" s="3"/>
      <c r="BX383" s="3"/>
      <c r="BY383" s="3"/>
      <c r="BZ383" s="3"/>
      <c r="CA383" s="3"/>
      <c r="CB383" s="3"/>
      <c r="CC383" s="3"/>
      <c r="CD383" s="3"/>
      <c r="CE383" s="3"/>
      <c r="CF383" s="3"/>
      <c r="CG383" s="3"/>
      <c r="CH383" s="3"/>
      <c r="CI383" s="3"/>
      <c r="CJ383" s="3"/>
      <c r="CK383" s="3"/>
      <c r="CL383" s="3"/>
      <c r="CM383" s="3"/>
      <c r="CN383" s="3"/>
      <c r="CO383" s="3"/>
      <c r="CP383" s="3"/>
      <c r="CQ383" s="3"/>
      <c r="CR383" s="3"/>
      <c r="CS383" s="3"/>
      <c r="CT383" s="3"/>
      <c r="CU383" s="3"/>
      <c r="CV383" s="3"/>
      <c r="CW383" s="3"/>
      <c r="CX383" s="3"/>
      <c r="CY383" s="3"/>
      <c r="CZ383" s="3"/>
      <c r="DA383" s="3"/>
      <c r="DB383" s="3"/>
      <c r="DC383" s="3"/>
      <c r="DD383" s="3"/>
      <c r="DE383" s="3"/>
      <c r="DF383" s="3"/>
      <c r="DG383" s="3"/>
      <c r="DH383" s="3"/>
      <c r="DI383" s="3"/>
      <c r="DJ383" s="3"/>
      <c r="DK383" s="3"/>
      <c r="DL383" s="3"/>
      <c r="DM383" s="3"/>
      <c r="DN383" s="3"/>
      <c r="DO383" s="3"/>
      <c r="DP383" s="3"/>
      <c r="DQ383" s="3"/>
      <c r="DR383" s="3"/>
      <c r="DS383" s="3"/>
      <c r="DT383" s="3"/>
      <c r="DU383" s="3"/>
      <c r="DV383" s="3"/>
      <c r="DW383" s="3"/>
      <c r="DX383" s="3"/>
      <c r="DY383" s="3"/>
      <c r="DZ383" s="3"/>
      <c r="EA383" s="3"/>
      <c r="EB383" s="3"/>
      <c r="EC383" s="3"/>
      <c r="ED383" s="3"/>
      <c r="EE383" s="3"/>
      <c r="EF383" s="3"/>
      <c r="EG383" s="3"/>
      <c r="EH383" s="3"/>
      <c r="EI383" s="3"/>
      <c r="EJ383" s="3"/>
      <c r="EK383" s="3"/>
      <c r="EL383" s="3"/>
      <c r="EM383" s="3"/>
      <c r="EN383" s="3"/>
      <c r="EO383" s="3"/>
      <c r="EP383" s="3"/>
      <c r="EQ383" s="3"/>
      <c r="ER383" s="3"/>
      <c r="ES383" s="3"/>
      <c r="ET383" s="3"/>
      <c r="EU383" s="3"/>
      <c r="EV383" s="3"/>
      <c r="EW383" s="3"/>
      <c r="EX383" s="3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</row>
    <row r="384" spans="1:176" x14ac:dyDescent="0.15">
      <c r="A384" s="74">
        <f t="shared" si="115"/>
        <v>43865</v>
      </c>
      <c r="B384" s="75">
        <f t="shared" ca="1" si="129"/>
        <v>95101.927601999996</v>
      </c>
      <c r="C384" s="78">
        <f t="shared" si="130"/>
        <v>94200</v>
      </c>
      <c r="D384" s="77">
        <f ca="1">IF(A384&lt;$B$1,VLOOKUP(A384,[1]DI!$A$4:$B$15000,2),0)</f>
        <v>4.4000000000000004E-2</v>
      </c>
      <c r="E384" s="78">
        <f t="shared" ca="1" si="125"/>
        <v>1.0001708899999999</v>
      </c>
      <c r="F384" s="78">
        <f ca="1">(TRUNC(PRODUCT($E$12:$E383),16))</f>
        <v>1.05906797673141</v>
      </c>
      <c r="G384" s="78">
        <f t="shared" ca="1" si="126"/>
        <v>1.0534727804887101</v>
      </c>
      <c r="H384" s="78">
        <f t="shared" ca="1" si="127"/>
        <v>1.00531119</v>
      </c>
      <c r="I384" s="77">
        <f t="shared" si="117"/>
        <v>3.5000000000000003E-2</v>
      </c>
      <c r="J384" s="79">
        <f t="shared" si="131"/>
        <v>43818</v>
      </c>
      <c r="K384" s="80">
        <f t="shared" si="132"/>
        <v>31</v>
      </c>
      <c r="L384" s="81">
        <f t="shared" si="133"/>
        <v>31</v>
      </c>
      <c r="M384" s="82">
        <f t="shared" si="134"/>
        <v>1.0042408890000001</v>
      </c>
      <c r="N384" s="82">
        <f t="shared" ca="1" si="135"/>
        <v>1.0095746029999999</v>
      </c>
      <c r="O384" s="81">
        <f t="shared" si="136"/>
        <v>0</v>
      </c>
      <c r="P384" s="76">
        <f t="shared" ca="1" si="137"/>
        <v>901.92760199999998</v>
      </c>
      <c r="Q384" s="76">
        <f t="shared" si="138"/>
        <v>0</v>
      </c>
      <c r="R384" s="83" t="str">
        <f t="shared" si="139"/>
        <v>A+J=</v>
      </c>
      <c r="S384" s="79">
        <f t="shared" si="140"/>
        <v>43909</v>
      </c>
      <c r="T384" s="84" t="str">
        <f t="shared" si="141"/>
        <v>-</v>
      </c>
      <c r="U384" s="8"/>
      <c r="V384" s="65"/>
      <c r="W384" s="66"/>
      <c r="X384" s="8"/>
      <c r="Y384" s="1"/>
      <c r="Z384" s="8"/>
      <c r="AA384" s="8"/>
      <c r="AB384" s="8"/>
      <c r="AC384" s="8"/>
      <c r="AD384" s="8"/>
      <c r="AE384" s="9"/>
      <c r="AF384" s="8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  <c r="BO384" s="3"/>
      <c r="BP384" s="3"/>
      <c r="BQ384" s="3"/>
      <c r="BR384" s="3"/>
      <c r="BS384" s="3"/>
      <c r="BT384" s="3"/>
      <c r="BU384" s="3"/>
      <c r="BV384" s="3"/>
      <c r="BW384" s="3"/>
      <c r="BX384" s="3"/>
      <c r="BY384" s="3"/>
      <c r="BZ384" s="3"/>
      <c r="CA384" s="3"/>
      <c r="CB384" s="3"/>
      <c r="CC384" s="3"/>
      <c r="CD384" s="3"/>
      <c r="CE384" s="3"/>
      <c r="CF384" s="3"/>
      <c r="CG384" s="3"/>
      <c r="CH384" s="3"/>
      <c r="CI384" s="3"/>
      <c r="CJ384" s="3"/>
      <c r="CK384" s="3"/>
      <c r="CL384" s="3"/>
      <c r="CM384" s="3"/>
      <c r="CN384" s="3"/>
      <c r="CO384" s="3"/>
      <c r="CP384" s="3"/>
      <c r="CQ384" s="3"/>
      <c r="CR384" s="3"/>
      <c r="CS384" s="3"/>
      <c r="CT384" s="3"/>
      <c r="CU384" s="3"/>
      <c r="CV384" s="3"/>
      <c r="CW384" s="3"/>
      <c r="CX384" s="3"/>
      <c r="CY384" s="3"/>
      <c r="CZ384" s="3"/>
      <c r="DA384" s="3"/>
      <c r="DB384" s="3"/>
      <c r="DC384" s="3"/>
      <c r="DD384" s="3"/>
      <c r="DE384" s="3"/>
      <c r="DF384" s="3"/>
      <c r="DG384" s="3"/>
      <c r="DH384" s="3"/>
      <c r="DI384" s="3"/>
      <c r="DJ384" s="3"/>
      <c r="DK384" s="3"/>
      <c r="DL384" s="3"/>
      <c r="DM384" s="3"/>
      <c r="DN384" s="3"/>
      <c r="DO384" s="3"/>
      <c r="DP384" s="3"/>
      <c r="DQ384" s="3"/>
      <c r="DR384" s="3"/>
      <c r="DS384" s="3"/>
      <c r="DT384" s="3"/>
      <c r="DU384" s="3"/>
      <c r="DV384" s="3"/>
      <c r="DW384" s="3"/>
      <c r="DX384" s="3"/>
      <c r="DY384" s="3"/>
      <c r="DZ384" s="3"/>
      <c r="EA384" s="3"/>
      <c r="EB384" s="3"/>
      <c r="EC384" s="3"/>
      <c r="ED384" s="3"/>
      <c r="EE384" s="3"/>
      <c r="EF384" s="3"/>
      <c r="EG384" s="3"/>
      <c r="EH384" s="3"/>
      <c r="EI384" s="3"/>
      <c r="EJ384" s="3"/>
      <c r="EK384" s="3"/>
      <c r="EL384" s="3"/>
      <c r="EM384" s="3"/>
      <c r="EN384" s="3"/>
      <c r="EO384" s="3"/>
      <c r="EP384" s="3"/>
      <c r="EQ384" s="3"/>
      <c r="ER384" s="3"/>
      <c r="ES384" s="3"/>
      <c r="ET384" s="3"/>
      <c r="EU384" s="3"/>
      <c r="EV384" s="3"/>
      <c r="EW384" s="3"/>
      <c r="EX384" s="3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</row>
    <row r="385" spans="1:173" x14ac:dyDescent="0.15">
      <c r="A385" s="74">
        <f t="shared" si="115"/>
        <v>43866</v>
      </c>
      <c r="B385" s="75">
        <f t="shared" ca="1" si="129"/>
        <v>95131.165586999996</v>
      </c>
      <c r="C385" s="78">
        <f t="shared" si="130"/>
        <v>94200</v>
      </c>
      <c r="D385" s="77">
        <f ca="1">IF(A385&lt;$B$1,VLOOKUP(A385,[1]DI!$A$4:$B$15000,2),0)</f>
        <v>4.4000000000000004E-2</v>
      </c>
      <c r="E385" s="78">
        <f t="shared" ca="1" si="125"/>
        <v>1.0001708899999999</v>
      </c>
      <c r="F385" s="78">
        <f ca="1">(TRUNC(PRODUCT($E$12:$E384),16))</f>
        <v>1.0592489608579601</v>
      </c>
      <c r="G385" s="78">
        <f t="shared" ca="1" si="126"/>
        <v>1.0534727804887101</v>
      </c>
      <c r="H385" s="78">
        <f t="shared" ca="1" si="127"/>
        <v>1.00548299</v>
      </c>
      <c r="I385" s="77">
        <f t="shared" si="117"/>
        <v>3.5000000000000003E-2</v>
      </c>
      <c r="J385" s="79">
        <f t="shared" si="131"/>
        <v>43818</v>
      </c>
      <c r="K385" s="80">
        <f t="shared" si="132"/>
        <v>32</v>
      </c>
      <c r="L385" s="81">
        <f t="shared" si="133"/>
        <v>32</v>
      </c>
      <c r="M385" s="82">
        <f t="shared" si="134"/>
        <v>1.0043779909999999</v>
      </c>
      <c r="N385" s="82">
        <f t="shared" ca="1" si="135"/>
        <v>1.009884985</v>
      </c>
      <c r="O385" s="81">
        <f t="shared" si="136"/>
        <v>0</v>
      </c>
      <c r="P385" s="76">
        <f t="shared" ca="1" si="137"/>
        <v>931.16558699999996</v>
      </c>
      <c r="Q385" s="76">
        <f t="shared" si="138"/>
        <v>0</v>
      </c>
      <c r="R385" s="83" t="str">
        <f t="shared" si="139"/>
        <v>A+J=</v>
      </c>
      <c r="S385" s="79">
        <f t="shared" si="140"/>
        <v>43909</v>
      </c>
      <c r="T385" s="84" t="str">
        <f t="shared" si="141"/>
        <v>-</v>
      </c>
      <c r="U385" s="8"/>
      <c r="V385" s="65"/>
      <c r="W385" s="66"/>
      <c r="X385" s="8"/>
      <c r="Y385" s="1"/>
      <c r="Z385" s="8"/>
      <c r="AA385" s="8"/>
      <c r="AB385" s="8"/>
      <c r="AC385" s="8"/>
      <c r="AD385" s="8"/>
      <c r="AE385" s="9"/>
      <c r="AF385" s="8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  <c r="BO385" s="3"/>
      <c r="BP385" s="3"/>
      <c r="BQ385" s="3"/>
      <c r="BR385" s="3"/>
      <c r="BS385" s="3"/>
      <c r="BT385" s="3"/>
      <c r="BU385" s="3"/>
      <c r="BV385" s="3"/>
      <c r="BW385" s="3"/>
      <c r="BX385" s="3"/>
      <c r="BY385" s="3"/>
      <c r="BZ385" s="3"/>
      <c r="CA385" s="3"/>
      <c r="CB385" s="3"/>
      <c r="CC385" s="3"/>
      <c r="CD385" s="3"/>
      <c r="CE385" s="3"/>
      <c r="CF385" s="3"/>
      <c r="CG385" s="3"/>
      <c r="CH385" s="3"/>
      <c r="CI385" s="3"/>
      <c r="CJ385" s="3"/>
      <c r="CK385" s="3"/>
      <c r="CL385" s="3"/>
      <c r="CM385" s="3"/>
      <c r="CN385" s="3"/>
      <c r="CO385" s="3"/>
      <c r="CP385" s="3"/>
      <c r="CQ385" s="3"/>
      <c r="CR385" s="3"/>
      <c r="CS385" s="3"/>
      <c r="CT385" s="3"/>
      <c r="CU385" s="3"/>
      <c r="CV385" s="3"/>
      <c r="CW385" s="3"/>
      <c r="CX385" s="3"/>
      <c r="CY385" s="3"/>
      <c r="CZ385" s="3"/>
      <c r="DA385" s="3"/>
      <c r="DB385" s="3"/>
      <c r="DC385" s="3"/>
      <c r="DD385" s="3"/>
      <c r="DE385" s="3"/>
      <c r="DF385" s="3"/>
      <c r="DG385" s="3"/>
      <c r="DH385" s="3"/>
      <c r="DI385" s="3"/>
      <c r="DJ385" s="3"/>
      <c r="DK385" s="3"/>
      <c r="DL385" s="3"/>
      <c r="DM385" s="3"/>
      <c r="DN385" s="3"/>
      <c r="DO385" s="3"/>
      <c r="DP385" s="3"/>
      <c r="DQ385" s="3"/>
      <c r="DR385" s="3"/>
      <c r="DS385" s="3"/>
      <c r="DT385" s="3"/>
      <c r="DU385" s="3"/>
      <c r="DV385" s="3"/>
      <c r="DW385" s="3"/>
      <c r="DX385" s="3"/>
      <c r="DY385" s="3"/>
      <c r="DZ385" s="3"/>
      <c r="EA385" s="3"/>
      <c r="EB385" s="3"/>
      <c r="EC385" s="3"/>
      <c r="ED385" s="3"/>
      <c r="EE385" s="3"/>
      <c r="EF385" s="3"/>
      <c r="EG385" s="3"/>
      <c r="EH385" s="3"/>
      <c r="EI385" s="3"/>
      <c r="EJ385" s="3"/>
      <c r="EK385" s="3"/>
      <c r="EL385" s="3"/>
      <c r="EM385" s="3"/>
      <c r="EN385" s="3"/>
      <c r="EO385" s="3"/>
      <c r="EP385" s="3"/>
      <c r="EQ385" s="3"/>
      <c r="ER385" s="3"/>
      <c r="ES385" s="3"/>
      <c r="ET385" s="3"/>
      <c r="EU385" s="3"/>
      <c r="EV385" s="3"/>
      <c r="EW385" s="3"/>
      <c r="EX385" s="3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</row>
    <row r="386" spans="1:173" x14ac:dyDescent="0.15">
      <c r="A386" s="74">
        <f t="shared" si="115"/>
        <v>43867</v>
      </c>
      <c r="B386" s="75">
        <f t="shared" ca="1" si="129"/>
        <v>95160.412614000001</v>
      </c>
      <c r="C386" s="78">
        <f t="shared" si="130"/>
        <v>94200</v>
      </c>
      <c r="D386" s="77">
        <f ca="1">IF(A386&lt;$B$1,VLOOKUP(A386,[1]DI!$A$4:$B$15000,2),0)</f>
        <v>4.1500000000000002E-2</v>
      </c>
      <c r="E386" s="78">
        <f t="shared" ca="1" si="125"/>
        <v>1.00016137</v>
      </c>
      <c r="F386" s="78">
        <f ca="1">(TRUNC(PRODUCT($E$12:$E385),16))</f>
        <v>1.05942997591288</v>
      </c>
      <c r="G386" s="78">
        <f t="shared" ca="1" si="126"/>
        <v>1.0534727804887101</v>
      </c>
      <c r="H386" s="78">
        <f t="shared" ca="1" si="127"/>
        <v>1.0056548199999999</v>
      </c>
      <c r="I386" s="77">
        <f t="shared" si="117"/>
        <v>3.5000000000000003E-2</v>
      </c>
      <c r="J386" s="79">
        <f t="shared" si="131"/>
        <v>43818</v>
      </c>
      <c r="K386" s="80">
        <f t="shared" si="132"/>
        <v>33</v>
      </c>
      <c r="L386" s="81">
        <f t="shared" si="133"/>
        <v>33</v>
      </c>
      <c r="M386" s="82">
        <f t="shared" si="134"/>
        <v>1.0045151109999999</v>
      </c>
      <c r="N386" s="82">
        <f t="shared" ca="1" si="135"/>
        <v>1.0101954630000001</v>
      </c>
      <c r="O386" s="81">
        <f t="shared" si="136"/>
        <v>0</v>
      </c>
      <c r="P386" s="76">
        <f t="shared" ca="1" si="137"/>
        <v>960.41261399999996</v>
      </c>
      <c r="Q386" s="76">
        <f t="shared" si="138"/>
        <v>0</v>
      </c>
      <c r="R386" s="83" t="str">
        <f t="shared" si="139"/>
        <v>A+J=</v>
      </c>
      <c r="S386" s="79">
        <f t="shared" si="140"/>
        <v>43909</v>
      </c>
      <c r="T386" s="84" t="str">
        <f t="shared" si="141"/>
        <v>-</v>
      </c>
      <c r="U386" s="8"/>
      <c r="V386" s="65"/>
      <c r="W386" s="66"/>
      <c r="X386" s="8"/>
      <c r="Y386" s="1"/>
      <c r="Z386" s="8"/>
      <c r="AA386" s="8"/>
      <c r="AB386" s="8"/>
      <c r="AC386" s="8"/>
      <c r="AD386" s="8"/>
      <c r="AE386" s="9"/>
      <c r="AF386" s="8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  <c r="BO386" s="3"/>
      <c r="BP386" s="3"/>
      <c r="BQ386" s="3"/>
      <c r="BR386" s="3"/>
      <c r="BS386" s="3"/>
      <c r="BT386" s="3"/>
      <c r="BU386" s="3"/>
      <c r="BV386" s="3"/>
      <c r="BW386" s="3"/>
      <c r="BX386" s="3"/>
      <c r="BY386" s="3"/>
      <c r="BZ386" s="3"/>
      <c r="CA386" s="3"/>
      <c r="CB386" s="3"/>
      <c r="CC386" s="3"/>
      <c r="CD386" s="3"/>
      <c r="CE386" s="3"/>
      <c r="CF386" s="3"/>
      <c r="CG386" s="3"/>
      <c r="CH386" s="3"/>
      <c r="CI386" s="3"/>
      <c r="CJ386" s="3"/>
      <c r="CK386" s="3"/>
      <c r="CL386" s="3"/>
      <c r="CM386" s="3"/>
      <c r="CN386" s="3"/>
      <c r="CO386" s="3"/>
      <c r="CP386" s="3"/>
      <c r="CQ386" s="3"/>
      <c r="CR386" s="3"/>
      <c r="CS386" s="3"/>
      <c r="CT386" s="3"/>
      <c r="CU386" s="3"/>
      <c r="CV386" s="3"/>
      <c r="CW386" s="3"/>
      <c r="CX386" s="3"/>
      <c r="CY386" s="3"/>
      <c r="CZ386" s="3"/>
      <c r="DA386" s="3"/>
      <c r="DB386" s="3"/>
      <c r="DC386" s="3"/>
      <c r="DD386" s="3"/>
      <c r="DE386" s="3"/>
      <c r="DF386" s="3"/>
      <c r="DG386" s="3"/>
      <c r="DH386" s="3"/>
      <c r="DI386" s="3"/>
      <c r="DJ386" s="3"/>
      <c r="DK386" s="3"/>
      <c r="DL386" s="3"/>
      <c r="DM386" s="3"/>
      <c r="DN386" s="3"/>
      <c r="DO386" s="3"/>
      <c r="DP386" s="3"/>
      <c r="DQ386" s="3"/>
      <c r="DR386" s="3"/>
      <c r="DS386" s="3"/>
      <c r="DT386" s="3"/>
      <c r="DU386" s="3"/>
      <c r="DV386" s="3"/>
      <c r="DW386" s="3"/>
      <c r="DX386" s="3"/>
      <c r="DY386" s="3"/>
      <c r="DZ386" s="3"/>
      <c r="EA386" s="3"/>
      <c r="EB386" s="3"/>
      <c r="EC386" s="3"/>
      <c r="ED386" s="3"/>
      <c r="EE386" s="3"/>
      <c r="EF386" s="3"/>
      <c r="EG386" s="3"/>
      <c r="EH386" s="3"/>
      <c r="EI386" s="3"/>
      <c r="EJ386" s="3"/>
      <c r="EK386" s="3"/>
      <c r="EL386" s="3"/>
      <c r="EM386" s="3"/>
      <c r="EN386" s="3"/>
      <c r="EO386" s="3"/>
      <c r="EP386" s="3"/>
      <c r="EQ386" s="3"/>
      <c r="ER386" s="3"/>
      <c r="ES386" s="3"/>
      <c r="ET386" s="3"/>
      <c r="EU386" s="3"/>
      <c r="EV386" s="3"/>
      <c r="EW386" s="3"/>
      <c r="EX386" s="3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</row>
    <row r="387" spans="1:173" x14ac:dyDescent="0.15">
      <c r="A387" s="74">
        <f t="shared" si="115"/>
        <v>43868</v>
      </c>
      <c r="B387" s="75">
        <f t="shared" ca="1" si="129"/>
        <v>95188.762197999997</v>
      </c>
      <c r="C387" s="78">
        <f t="shared" si="130"/>
        <v>94200</v>
      </c>
      <c r="D387" s="77">
        <f ca="1">IF(A387&lt;$B$1,VLOOKUP(A387,[1]DI!$A$4:$B$15000,2),0)</f>
        <v>4.1500000000000002E-2</v>
      </c>
      <c r="E387" s="78">
        <f t="shared" ca="1" si="125"/>
        <v>1.00016137</v>
      </c>
      <c r="F387" s="78">
        <f ca="1">(TRUNC(PRODUCT($E$12:$E386),16))</f>
        <v>1.05960093612809</v>
      </c>
      <c r="G387" s="78">
        <f t="shared" ca="1" si="126"/>
        <v>1.0534727804887101</v>
      </c>
      <c r="H387" s="78">
        <f t="shared" ca="1" si="127"/>
        <v>1.0058171</v>
      </c>
      <c r="I387" s="77">
        <f t="shared" si="117"/>
        <v>3.5000000000000003E-2</v>
      </c>
      <c r="J387" s="79">
        <f t="shared" si="131"/>
        <v>43818</v>
      </c>
      <c r="K387" s="80">
        <f t="shared" si="132"/>
        <v>34</v>
      </c>
      <c r="L387" s="81">
        <f t="shared" si="133"/>
        <v>34</v>
      </c>
      <c r="M387" s="82">
        <f t="shared" si="134"/>
        <v>1.004652251</v>
      </c>
      <c r="N387" s="82">
        <f t="shared" ca="1" si="135"/>
        <v>1.0104964139999999</v>
      </c>
      <c r="O387" s="81">
        <f t="shared" si="136"/>
        <v>0</v>
      </c>
      <c r="P387" s="76">
        <f t="shared" ca="1" si="137"/>
        <v>988.76219800000001</v>
      </c>
      <c r="Q387" s="76">
        <f t="shared" si="138"/>
        <v>0</v>
      </c>
      <c r="R387" s="83" t="str">
        <f t="shared" si="139"/>
        <v>A+J=</v>
      </c>
      <c r="S387" s="79">
        <f t="shared" si="140"/>
        <v>43909</v>
      </c>
      <c r="T387" s="84" t="str">
        <f t="shared" si="141"/>
        <v>-</v>
      </c>
      <c r="U387" s="8"/>
      <c r="V387" s="65"/>
      <c r="W387" s="64"/>
      <c r="X387" s="8"/>
      <c r="Y387" s="1"/>
      <c r="Z387" s="8"/>
      <c r="AA387" s="8"/>
      <c r="AB387" s="8"/>
      <c r="AC387" s="8"/>
      <c r="AD387" s="8"/>
      <c r="AE387" s="9"/>
      <c r="AF387" s="8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  <c r="BO387" s="3"/>
      <c r="BP387" s="3"/>
      <c r="BQ387" s="3"/>
      <c r="BR387" s="3"/>
      <c r="BS387" s="3"/>
      <c r="BT387" s="3"/>
      <c r="BU387" s="3"/>
      <c r="BV387" s="3"/>
      <c r="BW387" s="3"/>
      <c r="BX387" s="3"/>
      <c r="BY387" s="3"/>
      <c r="BZ387" s="3"/>
      <c r="CA387" s="3"/>
      <c r="CB387" s="3"/>
      <c r="CC387" s="3"/>
      <c r="CD387" s="3"/>
      <c r="CE387" s="3"/>
      <c r="CF387" s="3"/>
      <c r="CG387" s="3"/>
      <c r="CH387" s="3"/>
      <c r="CI387" s="3"/>
      <c r="CJ387" s="3"/>
      <c r="CK387" s="3"/>
      <c r="CL387" s="3"/>
      <c r="CM387" s="3"/>
      <c r="CN387" s="3"/>
      <c r="CO387" s="3"/>
      <c r="CP387" s="3"/>
      <c r="CQ387" s="3"/>
      <c r="CR387" s="3"/>
      <c r="CS387" s="3"/>
      <c r="CT387" s="3"/>
      <c r="CU387" s="3"/>
      <c r="CV387" s="3"/>
      <c r="CW387" s="3"/>
      <c r="CX387" s="3"/>
      <c r="CY387" s="3"/>
      <c r="CZ387" s="3"/>
      <c r="DA387" s="3"/>
      <c r="DB387" s="3"/>
      <c r="DC387" s="3"/>
      <c r="DD387" s="3"/>
      <c r="DE387" s="3"/>
      <c r="DF387" s="3"/>
      <c r="DG387" s="3"/>
      <c r="DH387" s="3"/>
      <c r="DI387" s="3"/>
      <c r="DJ387" s="3"/>
      <c r="DK387" s="3"/>
      <c r="DL387" s="3"/>
      <c r="DM387" s="3"/>
      <c r="DN387" s="3"/>
      <c r="DO387" s="3"/>
      <c r="DP387" s="3"/>
      <c r="DQ387" s="3"/>
      <c r="DR387" s="3"/>
      <c r="DS387" s="3"/>
      <c r="DT387" s="3"/>
      <c r="DU387" s="3"/>
      <c r="DV387" s="3"/>
      <c r="DW387" s="3"/>
      <c r="DX387" s="3"/>
      <c r="DY387" s="3"/>
      <c r="DZ387" s="3"/>
      <c r="EA387" s="3"/>
      <c r="EB387" s="3"/>
      <c r="EC387" s="3"/>
      <c r="ED387" s="3"/>
      <c r="EE387" s="3"/>
      <c r="EF387" s="3"/>
      <c r="EG387" s="3"/>
      <c r="EH387" s="3"/>
      <c r="EI387" s="3"/>
      <c r="EJ387" s="3"/>
      <c r="EK387" s="3"/>
      <c r="EL387" s="3"/>
      <c r="EM387" s="3"/>
      <c r="EN387" s="3"/>
      <c r="EO387" s="3"/>
      <c r="EP387" s="3"/>
      <c r="EQ387" s="3"/>
      <c r="ER387" s="3"/>
      <c r="ES387" s="3"/>
      <c r="ET387" s="3"/>
      <c r="EU387" s="3"/>
      <c r="EV387" s="3"/>
      <c r="EW387" s="3"/>
      <c r="EX387" s="3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</row>
    <row r="388" spans="1:173" x14ac:dyDescent="0.15">
      <c r="A388" s="74">
        <f t="shared" si="115"/>
        <v>43869</v>
      </c>
      <c r="B388" s="75">
        <f t="shared" ca="1" si="129"/>
        <v>95217.120448999995</v>
      </c>
      <c r="C388" s="78">
        <f t="shared" si="130"/>
        <v>94200</v>
      </c>
      <c r="D388" s="77">
        <f ca="1">IF(A388&lt;$B$1,VLOOKUP(A388,[1]DI!$A$4:$B$15000,2),0)</f>
        <v>0</v>
      </c>
      <c r="E388" s="78">
        <f t="shared" ca="1" si="125"/>
        <v>1</v>
      </c>
      <c r="F388" s="78">
        <f ca="1">(TRUNC(PRODUCT($E$12:$E387),16))</f>
        <v>1.05977192393116</v>
      </c>
      <c r="G388" s="78">
        <f t="shared" ca="1" si="126"/>
        <v>1.0534727804887101</v>
      </c>
      <c r="H388" s="78">
        <f t="shared" ca="1" si="127"/>
        <v>1.0059794099999999</v>
      </c>
      <c r="I388" s="77">
        <f t="shared" si="117"/>
        <v>3.5000000000000003E-2</v>
      </c>
      <c r="J388" s="79">
        <f t="shared" si="131"/>
        <v>43818</v>
      </c>
      <c r="K388" s="80">
        <f t="shared" si="132"/>
        <v>34</v>
      </c>
      <c r="L388" s="81">
        <f t="shared" si="133"/>
        <v>35</v>
      </c>
      <c r="M388" s="82">
        <f t="shared" si="134"/>
        <v>1.004789409</v>
      </c>
      <c r="N388" s="82">
        <f t="shared" ca="1" si="135"/>
        <v>1.010797457</v>
      </c>
      <c r="O388" s="81">
        <f t="shared" si="136"/>
        <v>0</v>
      </c>
      <c r="P388" s="76">
        <f t="shared" ca="1" si="137"/>
        <v>1017.120449</v>
      </c>
      <c r="Q388" s="76">
        <f t="shared" si="138"/>
        <v>0</v>
      </c>
      <c r="R388" s="83" t="str">
        <f t="shared" si="139"/>
        <v>A+J=</v>
      </c>
      <c r="S388" s="79">
        <f t="shared" si="140"/>
        <v>43909</v>
      </c>
      <c r="T388" s="84" t="str">
        <f t="shared" si="141"/>
        <v>-</v>
      </c>
      <c r="U388" s="8"/>
      <c r="V388" s="65"/>
      <c r="W388" s="66"/>
      <c r="X388" s="8"/>
      <c r="Y388" s="1"/>
      <c r="Z388" s="8"/>
      <c r="AA388" s="8"/>
      <c r="AB388" s="8"/>
      <c r="AC388" s="8"/>
      <c r="AD388" s="8"/>
      <c r="AE388" s="9"/>
      <c r="AF388" s="8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</row>
    <row r="389" spans="1:173" x14ac:dyDescent="0.15">
      <c r="A389" s="74">
        <f t="shared" si="115"/>
        <v>43870</v>
      </c>
      <c r="B389" s="75">
        <f t="shared" ca="1" si="129"/>
        <v>95217.120448999995</v>
      </c>
      <c r="C389" s="78">
        <f t="shared" si="130"/>
        <v>94200</v>
      </c>
      <c r="D389" s="77">
        <f ca="1">IF(A389&lt;$B$1,VLOOKUP(A389,[1]DI!$A$4:$B$15000,2),0)</f>
        <v>0</v>
      </c>
      <c r="E389" s="78">
        <f t="shared" ca="1" si="125"/>
        <v>1</v>
      </c>
      <c r="F389" s="78">
        <f ca="1">(TRUNC(PRODUCT($E$12:$E388),16))</f>
        <v>1.05977192393116</v>
      </c>
      <c r="G389" s="78">
        <f t="shared" ca="1" si="126"/>
        <v>1.0534727804887101</v>
      </c>
      <c r="H389" s="78">
        <f t="shared" ca="1" si="127"/>
        <v>1.0059794099999999</v>
      </c>
      <c r="I389" s="77">
        <f t="shared" si="117"/>
        <v>3.5000000000000003E-2</v>
      </c>
      <c r="J389" s="79">
        <f t="shared" si="131"/>
        <v>43818</v>
      </c>
      <c r="K389" s="80">
        <f t="shared" si="132"/>
        <v>34</v>
      </c>
      <c r="L389" s="81">
        <f t="shared" si="133"/>
        <v>35</v>
      </c>
      <c r="M389" s="82">
        <f t="shared" si="134"/>
        <v>1.004789409</v>
      </c>
      <c r="N389" s="82">
        <f t="shared" ca="1" si="135"/>
        <v>1.010797457</v>
      </c>
      <c r="O389" s="81">
        <f t="shared" si="136"/>
        <v>0</v>
      </c>
      <c r="P389" s="76">
        <f t="shared" ca="1" si="137"/>
        <v>1017.120449</v>
      </c>
      <c r="Q389" s="76">
        <f t="shared" si="138"/>
        <v>0</v>
      </c>
      <c r="R389" s="83" t="str">
        <f t="shared" si="139"/>
        <v>A+J=</v>
      </c>
      <c r="S389" s="79">
        <f t="shared" si="140"/>
        <v>43909</v>
      </c>
      <c r="T389" s="84" t="str">
        <f t="shared" si="141"/>
        <v>-</v>
      </c>
      <c r="U389" s="8"/>
      <c r="V389" s="65"/>
      <c r="W389" s="66"/>
      <c r="X389" s="8"/>
      <c r="Y389" s="1"/>
      <c r="Z389" s="8"/>
      <c r="AA389" s="8"/>
      <c r="AB389" s="8"/>
      <c r="AC389" s="8"/>
      <c r="AD389" s="8"/>
      <c r="AE389" s="9"/>
      <c r="AF389" s="8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  <c r="BO389" s="3"/>
      <c r="BP389" s="3"/>
      <c r="BQ389" s="3"/>
      <c r="BR389" s="3"/>
      <c r="BS389" s="3"/>
      <c r="BT389" s="3"/>
      <c r="BU389" s="3"/>
      <c r="BV389" s="3"/>
      <c r="BW389" s="3"/>
      <c r="BX389" s="3"/>
      <c r="BY389" s="3"/>
      <c r="BZ389" s="3"/>
      <c r="CA389" s="3"/>
      <c r="CB389" s="3"/>
      <c r="CC389" s="3"/>
      <c r="CD389" s="3"/>
      <c r="CE389" s="3"/>
      <c r="CF389" s="3"/>
      <c r="CG389" s="3"/>
      <c r="CH389" s="3"/>
      <c r="CI389" s="3"/>
      <c r="CJ389" s="3"/>
      <c r="CK389" s="3"/>
      <c r="CL389" s="3"/>
      <c r="CM389" s="3"/>
      <c r="CN389" s="3"/>
      <c r="CO389" s="3"/>
      <c r="CP389" s="3"/>
      <c r="CQ389" s="3"/>
      <c r="CR389" s="3"/>
      <c r="CS389" s="3"/>
      <c r="CT389" s="3"/>
      <c r="CU389" s="3"/>
      <c r="CV389" s="3"/>
      <c r="CW389" s="3"/>
      <c r="CX389" s="3"/>
      <c r="CY389" s="3"/>
      <c r="CZ389" s="3"/>
      <c r="DA389" s="3"/>
      <c r="DB389" s="3"/>
      <c r="DC389" s="3"/>
      <c r="DD389" s="3"/>
      <c r="DE389" s="3"/>
      <c r="DF389" s="3"/>
      <c r="DG389" s="3"/>
      <c r="DH389" s="3"/>
      <c r="DI389" s="3"/>
      <c r="DJ389" s="3"/>
      <c r="DK389" s="3"/>
      <c r="DL389" s="3"/>
      <c r="DM389" s="3"/>
      <c r="DN389" s="3"/>
      <c r="DO389" s="3"/>
      <c r="DP389" s="3"/>
      <c r="DQ389" s="3"/>
      <c r="DR389" s="3"/>
      <c r="DS389" s="3"/>
      <c r="DT389" s="3"/>
      <c r="DU389" s="3"/>
      <c r="DV389" s="3"/>
      <c r="DW389" s="3"/>
      <c r="DX389" s="3"/>
      <c r="DY389" s="3"/>
      <c r="DZ389" s="3"/>
      <c r="EA389" s="3"/>
      <c r="EB389" s="3"/>
      <c r="EC389" s="3"/>
      <c r="ED389" s="3"/>
      <c r="EE389" s="3"/>
      <c r="EF389" s="3"/>
      <c r="EG389" s="3"/>
      <c r="EH389" s="3"/>
      <c r="EI389" s="3"/>
      <c r="EJ389" s="3"/>
      <c r="EK389" s="3"/>
      <c r="EL389" s="3"/>
      <c r="EM389" s="3"/>
      <c r="EN389" s="3"/>
      <c r="EO389" s="3"/>
      <c r="EP389" s="3"/>
      <c r="EQ389" s="3"/>
      <c r="ER389" s="3"/>
      <c r="ES389" s="3"/>
      <c r="ET389" s="3"/>
      <c r="EU389" s="3"/>
      <c r="EV389" s="3"/>
      <c r="EW389" s="3"/>
      <c r="EX389" s="3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</row>
    <row r="390" spans="1:173" x14ac:dyDescent="0.15">
      <c r="A390" s="74">
        <f t="shared" si="115"/>
        <v>43871</v>
      </c>
      <c r="B390" s="75">
        <f t="shared" ca="1" si="129"/>
        <v>95217.120448999995</v>
      </c>
      <c r="C390" s="78">
        <f t="shared" si="130"/>
        <v>94200</v>
      </c>
      <c r="D390" s="77">
        <f ca="1">IF(A390&lt;$B$1,VLOOKUP(A390,[1]DI!$A$4:$B$15000,2),0)</f>
        <v>4.1500000000000002E-2</v>
      </c>
      <c r="E390" s="78">
        <f t="shared" ca="1" si="125"/>
        <v>1.00016137</v>
      </c>
      <c r="F390" s="78">
        <f ca="1">(TRUNC(PRODUCT($E$12:$E389),16))</f>
        <v>1.05977192393116</v>
      </c>
      <c r="G390" s="78">
        <f t="shared" ca="1" si="126"/>
        <v>1.0534727804887101</v>
      </c>
      <c r="H390" s="78">
        <f t="shared" ca="1" si="127"/>
        <v>1.0059794099999999</v>
      </c>
      <c r="I390" s="77">
        <f t="shared" si="117"/>
        <v>3.5000000000000003E-2</v>
      </c>
      <c r="J390" s="79">
        <f t="shared" si="131"/>
        <v>43818</v>
      </c>
      <c r="K390" s="80">
        <f t="shared" si="132"/>
        <v>35</v>
      </c>
      <c r="L390" s="81">
        <f t="shared" si="133"/>
        <v>35</v>
      </c>
      <c r="M390" s="82">
        <f t="shared" si="134"/>
        <v>1.004789409</v>
      </c>
      <c r="N390" s="82">
        <f t="shared" ca="1" si="135"/>
        <v>1.010797457</v>
      </c>
      <c r="O390" s="81">
        <f t="shared" si="136"/>
        <v>0</v>
      </c>
      <c r="P390" s="76">
        <f t="shared" ca="1" si="137"/>
        <v>1017.120449</v>
      </c>
      <c r="Q390" s="76">
        <f t="shared" si="138"/>
        <v>0</v>
      </c>
      <c r="R390" s="83" t="str">
        <f t="shared" si="139"/>
        <v>A+J=</v>
      </c>
      <c r="S390" s="79">
        <f t="shared" si="140"/>
        <v>43909</v>
      </c>
      <c r="T390" s="84" t="str">
        <f t="shared" si="141"/>
        <v>-</v>
      </c>
      <c r="U390" s="8"/>
      <c r="V390" s="65"/>
      <c r="W390" s="66"/>
      <c r="X390" s="8"/>
      <c r="Y390" s="1"/>
      <c r="Z390" s="8"/>
      <c r="AA390" s="8"/>
      <c r="AB390" s="8"/>
      <c r="AC390" s="8"/>
      <c r="AD390" s="8"/>
      <c r="AE390" s="9"/>
      <c r="AF390" s="8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  <c r="BO390" s="3"/>
      <c r="BP390" s="3"/>
      <c r="BQ390" s="3"/>
      <c r="BR390" s="3"/>
      <c r="BS390" s="3"/>
      <c r="BT390" s="3"/>
      <c r="BU390" s="3"/>
      <c r="BV390" s="3"/>
      <c r="BW390" s="3"/>
      <c r="BX390" s="3"/>
      <c r="BY390" s="3"/>
      <c r="BZ390" s="3"/>
      <c r="CA390" s="3"/>
      <c r="CB390" s="3"/>
      <c r="CC390" s="3"/>
      <c r="CD390" s="3"/>
      <c r="CE390" s="3"/>
      <c r="CF390" s="3"/>
      <c r="CG390" s="3"/>
      <c r="CH390" s="3"/>
      <c r="CI390" s="3"/>
      <c r="CJ390" s="3"/>
      <c r="CK390" s="3"/>
      <c r="CL390" s="3"/>
      <c r="CM390" s="3"/>
      <c r="CN390" s="3"/>
      <c r="CO390" s="3"/>
      <c r="CP390" s="3"/>
      <c r="CQ390" s="3"/>
      <c r="CR390" s="3"/>
      <c r="CS390" s="3"/>
      <c r="CT390" s="3"/>
      <c r="CU390" s="3"/>
      <c r="CV390" s="3"/>
      <c r="CW390" s="3"/>
      <c r="CX390" s="3"/>
      <c r="CY390" s="3"/>
      <c r="CZ390" s="3"/>
      <c r="DA390" s="3"/>
      <c r="DB390" s="3"/>
      <c r="DC390" s="3"/>
      <c r="DD390" s="3"/>
      <c r="DE390" s="3"/>
      <c r="DF390" s="3"/>
      <c r="DG390" s="3"/>
      <c r="DH390" s="3"/>
      <c r="DI390" s="3"/>
      <c r="DJ390" s="3"/>
      <c r="DK390" s="3"/>
      <c r="DL390" s="3"/>
      <c r="DM390" s="3"/>
      <c r="DN390" s="3"/>
      <c r="DO390" s="3"/>
      <c r="DP390" s="3"/>
      <c r="DQ390" s="3"/>
      <c r="DR390" s="3"/>
      <c r="DS390" s="3"/>
      <c r="DT390" s="3"/>
      <c r="DU390" s="3"/>
      <c r="DV390" s="3"/>
      <c r="DW390" s="3"/>
      <c r="DX390" s="3"/>
      <c r="DY390" s="3"/>
      <c r="DZ390" s="3"/>
      <c r="EA390" s="3"/>
      <c r="EB390" s="3"/>
      <c r="EC390" s="3"/>
      <c r="ED390" s="3"/>
      <c r="EE390" s="3"/>
      <c r="EF390" s="3"/>
      <c r="EG390" s="3"/>
      <c r="EH390" s="3"/>
      <c r="EI390" s="3"/>
      <c r="EJ390" s="3"/>
      <c r="EK390" s="3"/>
      <c r="EL390" s="3"/>
      <c r="EM390" s="3"/>
      <c r="EN390" s="3"/>
      <c r="EO390" s="3"/>
      <c r="EP390" s="3"/>
      <c r="EQ390" s="3"/>
      <c r="ER390" s="3"/>
      <c r="ES390" s="3"/>
      <c r="ET390" s="3"/>
      <c r="EU390" s="3"/>
      <c r="EV390" s="3"/>
      <c r="EW390" s="3"/>
      <c r="EX390" s="3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</row>
    <row r="391" spans="1:173" x14ac:dyDescent="0.15">
      <c r="A391" s="74">
        <f t="shared" si="115"/>
        <v>43872</v>
      </c>
      <c r="B391" s="75">
        <f t="shared" ca="1" si="129"/>
        <v>95245.486518000005</v>
      </c>
      <c r="C391" s="78">
        <f t="shared" si="130"/>
        <v>94200</v>
      </c>
      <c r="D391" s="77">
        <f ca="1">IF(A391&lt;$B$1,VLOOKUP(A391,[1]DI!$A$4:$B$15000,2),0)</f>
        <v>4.1500000000000002E-2</v>
      </c>
      <c r="E391" s="78">
        <f t="shared" ca="1" si="125"/>
        <v>1.00016137</v>
      </c>
      <c r="F391" s="78">
        <f ca="1">(TRUNC(PRODUCT($E$12:$E390),16))</f>
        <v>1.0599429393265201</v>
      </c>
      <c r="G391" s="78">
        <f t="shared" ca="1" si="126"/>
        <v>1.0534727804887101</v>
      </c>
      <c r="H391" s="78">
        <f t="shared" ca="1" si="127"/>
        <v>1.0061417399999999</v>
      </c>
      <c r="I391" s="77">
        <f t="shared" si="117"/>
        <v>3.5000000000000003E-2</v>
      </c>
      <c r="J391" s="79">
        <f t="shared" si="131"/>
        <v>43818</v>
      </c>
      <c r="K391" s="80">
        <f t="shared" si="132"/>
        <v>36</v>
      </c>
      <c r="L391" s="81">
        <f t="shared" si="133"/>
        <v>36</v>
      </c>
      <c r="M391" s="82">
        <f t="shared" si="134"/>
        <v>1.004926585</v>
      </c>
      <c r="N391" s="82">
        <f t="shared" ca="1" si="135"/>
        <v>1.0110985830000001</v>
      </c>
      <c r="O391" s="81">
        <f t="shared" si="136"/>
        <v>0</v>
      </c>
      <c r="P391" s="76">
        <f t="shared" ca="1" si="137"/>
        <v>1045.4865179999999</v>
      </c>
      <c r="Q391" s="76">
        <f t="shared" si="138"/>
        <v>0</v>
      </c>
      <c r="R391" s="83" t="str">
        <f t="shared" si="139"/>
        <v>A+J=</v>
      </c>
      <c r="S391" s="79">
        <f t="shared" si="140"/>
        <v>43909</v>
      </c>
      <c r="T391" s="84" t="str">
        <f t="shared" si="141"/>
        <v>-</v>
      </c>
      <c r="U391" s="8"/>
      <c r="V391" s="65"/>
      <c r="W391" s="66"/>
      <c r="X391" s="8"/>
      <c r="Y391" s="1"/>
      <c r="Z391" s="8"/>
      <c r="AA391" s="8"/>
      <c r="AB391" s="8"/>
      <c r="AC391" s="8"/>
      <c r="AD391" s="8"/>
      <c r="AE391" s="9"/>
      <c r="AF391" s="8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  <c r="BO391" s="3"/>
      <c r="BP391" s="3"/>
      <c r="BQ391" s="3"/>
      <c r="BR391" s="3"/>
      <c r="BS391" s="3"/>
      <c r="BT391" s="3"/>
      <c r="BU391" s="3"/>
      <c r="BV391" s="3"/>
      <c r="BW391" s="3"/>
      <c r="BX391" s="3"/>
      <c r="BY391" s="3"/>
      <c r="BZ391" s="3"/>
      <c r="CA391" s="3"/>
      <c r="CB391" s="3"/>
      <c r="CC391" s="3"/>
      <c r="CD391" s="3"/>
      <c r="CE391" s="3"/>
      <c r="CF391" s="3"/>
      <c r="CG391" s="3"/>
      <c r="CH391" s="3"/>
      <c r="CI391" s="3"/>
      <c r="CJ391" s="3"/>
      <c r="CK391" s="3"/>
      <c r="CL391" s="3"/>
      <c r="CM391" s="3"/>
      <c r="CN391" s="3"/>
      <c r="CO391" s="3"/>
      <c r="CP391" s="3"/>
      <c r="CQ391" s="3"/>
      <c r="CR391" s="3"/>
      <c r="CS391" s="3"/>
      <c r="CT391" s="3"/>
      <c r="CU391" s="3"/>
      <c r="CV391" s="3"/>
      <c r="CW391" s="3"/>
      <c r="CX391" s="3"/>
      <c r="CY391" s="3"/>
      <c r="CZ391" s="3"/>
      <c r="DA391" s="3"/>
      <c r="DB391" s="3"/>
      <c r="DC391" s="3"/>
      <c r="DD391" s="3"/>
      <c r="DE391" s="3"/>
      <c r="DF391" s="3"/>
      <c r="DG391" s="3"/>
      <c r="DH391" s="3"/>
      <c r="DI391" s="3"/>
      <c r="DJ391" s="3"/>
      <c r="DK391" s="3"/>
      <c r="DL391" s="3"/>
      <c r="DM391" s="3"/>
      <c r="DN391" s="3"/>
      <c r="DO391" s="3"/>
      <c r="DP391" s="3"/>
      <c r="DQ391" s="3"/>
      <c r="DR391" s="3"/>
      <c r="DS391" s="3"/>
      <c r="DT391" s="3"/>
      <c r="DU391" s="3"/>
      <c r="DV391" s="3"/>
      <c r="DW391" s="3"/>
      <c r="DX391" s="3"/>
      <c r="DY391" s="3"/>
      <c r="DZ391" s="3"/>
      <c r="EA391" s="3"/>
      <c r="EB391" s="3"/>
      <c r="EC391" s="3"/>
      <c r="ED391" s="3"/>
      <c r="EE391" s="3"/>
      <c r="EF391" s="3"/>
      <c r="EG391" s="3"/>
      <c r="EH391" s="3"/>
      <c r="EI391" s="3"/>
      <c r="EJ391" s="3"/>
      <c r="EK391" s="3"/>
      <c r="EL391" s="3"/>
      <c r="EM391" s="3"/>
      <c r="EN391" s="3"/>
      <c r="EO391" s="3"/>
      <c r="EP391" s="3"/>
      <c r="EQ391" s="3"/>
      <c r="ER391" s="3"/>
      <c r="ES391" s="3"/>
      <c r="ET391" s="3"/>
      <c r="EU391" s="3"/>
      <c r="EV391" s="3"/>
      <c r="EW391" s="3"/>
      <c r="EX391" s="3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</row>
    <row r="392" spans="1:173" x14ac:dyDescent="0.15">
      <c r="A392" s="74">
        <f t="shared" si="115"/>
        <v>43873</v>
      </c>
      <c r="B392" s="75">
        <f t="shared" ca="1" si="129"/>
        <v>95273.861535999997</v>
      </c>
      <c r="C392" s="78">
        <f t="shared" si="130"/>
        <v>94200</v>
      </c>
      <c r="D392" s="77">
        <f ca="1">IF(A392&lt;$B$1,VLOOKUP(A392,[1]DI!$A$4:$B$15000,2),0)</f>
        <v>4.1500000000000002E-2</v>
      </c>
      <c r="E392" s="78">
        <f t="shared" ca="1" si="125"/>
        <v>1.00016137</v>
      </c>
      <c r="F392" s="78">
        <f ca="1">(TRUNC(PRODUCT($E$12:$E391),16))</f>
        <v>1.0601139823186401</v>
      </c>
      <c r="G392" s="78">
        <f t="shared" ca="1" si="126"/>
        <v>1.0534727804887101</v>
      </c>
      <c r="H392" s="78">
        <f t="shared" ca="1" si="127"/>
        <v>1.0063040999999999</v>
      </c>
      <c r="I392" s="77">
        <f t="shared" si="117"/>
        <v>3.5000000000000003E-2</v>
      </c>
      <c r="J392" s="79">
        <f t="shared" si="131"/>
        <v>43818</v>
      </c>
      <c r="K392" s="80">
        <f t="shared" si="132"/>
        <v>37</v>
      </c>
      <c r="L392" s="81">
        <f t="shared" si="133"/>
        <v>37</v>
      </c>
      <c r="M392" s="82">
        <f t="shared" si="134"/>
        <v>1.005063781</v>
      </c>
      <c r="N392" s="82">
        <f t="shared" ca="1" si="135"/>
        <v>1.0113998040000001</v>
      </c>
      <c r="O392" s="81">
        <f t="shared" si="136"/>
        <v>0</v>
      </c>
      <c r="P392" s="76">
        <f t="shared" ca="1" si="137"/>
        <v>1073.8615359999999</v>
      </c>
      <c r="Q392" s="76">
        <f t="shared" si="138"/>
        <v>0</v>
      </c>
      <c r="R392" s="83" t="str">
        <f t="shared" si="139"/>
        <v>A+J=</v>
      </c>
      <c r="S392" s="79">
        <f t="shared" si="140"/>
        <v>43909</v>
      </c>
      <c r="T392" s="84" t="str">
        <f t="shared" si="141"/>
        <v>-</v>
      </c>
      <c r="U392" s="8"/>
      <c r="V392" s="65"/>
      <c r="W392" s="66"/>
      <c r="X392" s="8"/>
      <c r="Y392" s="1"/>
      <c r="Z392" s="8"/>
      <c r="AA392" s="8"/>
      <c r="AB392" s="8"/>
      <c r="AC392" s="8"/>
      <c r="AD392" s="8"/>
      <c r="AE392" s="9"/>
      <c r="AF392" s="8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  <c r="BO392" s="3"/>
      <c r="BP392" s="3"/>
      <c r="BQ392" s="3"/>
      <c r="BR392" s="3"/>
      <c r="BS392" s="3"/>
      <c r="BT392" s="3"/>
      <c r="BU392" s="3"/>
      <c r="BV392" s="3"/>
      <c r="BW392" s="3"/>
      <c r="BX392" s="3"/>
      <c r="BY392" s="3"/>
      <c r="BZ392" s="3"/>
      <c r="CA392" s="3"/>
      <c r="CB392" s="3"/>
      <c r="CC392" s="3"/>
      <c r="CD392" s="3"/>
      <c r="CE392" s="3"/>
      <c r="CF392" s="3"/>
      <c r="CG392" s="3"/>
      <c r="CH392" s="3"/>
      <c r="CI392" s="3"/>
      <c r="CJ392" s="3"/>
      <c r="CK392" s="3"/>
      <c r="CL392" s="3"/>
      <c r="CM392" s="3"/>
      <c r="CN392" s="3"/>
      <c r="CO392" s="3"/>
      <c r="CP392" s="3"/>
      <c r="CQ392" s="3"/>
      <c r="CR392" s="3"/>
      <c r="CS392" s="3"/>
      <c r="CT392" s="3"/>
      <c r="CU392" s="3"/>
      <c r="CV392" s="3"/>
      <c r="CW392" s="3"/>
      <c r="CX392" s="3"/>
      <c r="CY392" s="3"/>
      <c r="CZ392" s="3"/>
      <c r="DA392" s="3"/>
      <c r="DB392" s="3"/>
      <c r="DC392" s="3"/>
      <c r="DD392" s="3"/>
      <c r="DE392" s="3"/>
      <c r="DF392" s="3"/>
      <c r="DG392" s="3"/>
      <c r="DH392" s="3"/>
      <c r="DI392" s="3"/>
      <c r="DJ392" s="3"/>
      <c r="DK392" s="3"/>
      <c r="DL392" s="3"/>
      <c r="DM392" s="3"/>
      <c r="DN392" s="3"/>
      <c r="DO392" s="3"/>
      <c r="DP392" s="3"/>
      <c r="DQ392" s="3"/>
      <c r="DR392" s="3"/>
      <c r="DS392" s="3"/>
      <c r="DT392" s="3"/>
      <c r="DU392" s="3"/>
      <c r="DV392" s="3"/>
      <c r="DW392" s="3"/>
      <c r="DX392" s="3"/>
      <c r="DY392" s="3"/>
      <c r="DZ392" s="3"/>
      <c r="EA392" s="3"/>
      <c r="EB392" s="3"/>
      <c r="EC392" s="3"/>
      <c r="ED392" s="3"/>
      <c r="EE392" s="3"/>
      <c r="EF392" s="3"/>
      <c r="EG392" s="3"/>
      <c r="EH392" s="3"/>
      <c r="EI392" s="3"/>
      <c r="EJ392" s="3"/>
      <c r="EK392" s="3"/>
      <c r="EL392" s="3"/>
      <c r="EM392" s="3"/>
      <c r="EN392" s="3"/>
      <c r="EO392" s="3"/>
      <c r="EP392" s="3"/>
      <c r="EQ392" s="3"/>
      <c r="ER392" s="3"/>
      <c r="ES392" s="3"/>
      <c r="ET392" s="3"/>
      <c r="EU392" s="3"/>
      <c r="EV392" s="3"/>
      <c r="EW392" s="3"/>
      <c r="EX392" s="3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</row>
    <row r="393" spans="1:173" x14ac:dyDescent="0.15">
      <c r="A393" s="74">
        <f t="shared" si="115"/>
        <v>43874</v>
      </c>
      <c r="B393" s="75">
        <f t="shared" ca="1" si="129"/>
        <v>95302.245221000005</v>
      </c>
      <c r="C393" s="78">
        <f t="shared" si="130"/>
        <v>94200</v>
      </c>
      <c r="D393" s="77">
        <f ca="1">IF(A393&lt;$B$1,VLOOKUP(A393,[1]DI!$A$4:$B$15000,2),0)</f>
        <v>4.1500000000000002E-2</v>
      </c>
      <c r="E393" s="78">
        <f t="shared" ca="1" si="125"/>
        <v>1.00016137</v>
      </c>
      <c r="F393" s="78">
        <f ca="1">(TRUNC(PRODUCT($E$12:$E392),16))</f>
        <v>1.0602850529119701</v>
      </c>
      <c r="G393" s="78">
        <f t="shared" ca="1" si="126"/>
        <v>1.0534727804887101</v>
      </c>
      <c r="H393" s="78">
        <f t="shared" ca="1" si="127"/>
        <v>1.00646649</v>
      </c>
      <c r="I393" s="77">
        <f t="shared" si="117"/>
        <v>3.5000000000000003E-2</v>
      </c>
      <c r="J393" s="79">
        <f t="shared" si="131"/>
        <v>43818</v>
      </c>
      <c r="K393" s="80">
        <f t="shared" si="132"/>
        <v>38</v>
      </c>
      <c r="L393" s="81">
        <f t="shared" si="133"/>
        <v>38</v>
      </c>
      <c r="M393" s="82">
        <f t="shared" si="134"/>
        <v>1.005200995</v>
      </c>
      <c r="N393" s="82">
        <f t="shared" ca="1" si="135"/>
        <v>1.0117011170000001</v>
      </c>
      <c r="O393" s="81">
        <f t="shared" si="136"/>
        <v>0</v>
      </c>
      <c r="P393" s="76">
        <f t="shared" ca="1" si="137"/>
        <v>1102.2452209999999</v>
      </c>
      <c r="Q393" s="76">
        <f t="shared" si="138"/>
        <v>0</v>
      </c>
      <c r="R393" s="83" t="str">
        <f t="shared" si="139"/>
        <v>A+J=</v>
      </c>
      <c r="S393" s="79">
        <f t="shared" si="140"/>
        <v>43909</v>
      </c>
      <c r="T393" s="84" t="str">
        <f t="shared" si="141"/>
        <v>-</v>
      </c>
      <c r="U393" s="8"/>
      <c r="V393" s="65"/>
      <c r="W393" s="66"/>
      <c r="X393" s="8"/>
      <c r="Y393" s="1"/>
      <c r="Z393" s="8"/>
      <c r="AA393" s="8"/>
      <c r="AB393" s="8"/>
      <c r="AC393" s="8"/>
      <c r="AD393" s="8"/>
      <c r="AE393" s="9"/>
      <c r="AF393" s="8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  <c r="BO393" s="3"/>
      <c r="BP393" s="3"/>
      <c r="BQ393" s="3"/>
      <c r="BR393" s="3"/>
      <c r="BS393" s="3"/>
      <c r="BT393" s="3"/>
      <c r="BU393" s="3"/>
      <c r="BV393" s="3"/>
      <c r="BW393" s="3"/>
      <c r="BX393" s="3"/>
      <c r="BY393" s="3"/>
      <c r="BZ393" s="3"/>
      <c r="CA393" s="3"/>
      <c r="CB393" s="3"/>
      <c r="CC393" s="3"/>
      <c r="CD393" s="3"/>
      <c r="CE393" s="3"/>
      <c r="CF393" s="3"/>
      <c r="CG393" s="3"/>
      <c r="CH393" s="3"/>
      <c r="CI393" s="3"/>
      <c r="CJ393" s="3"/>
      <c r="CK393" s="3"/>
      <c r="CL393" s="3"/>
      <c r="CM393" s="3"/>
      <c r="CN393" s="3"/>
      <c r="CO393" s="3"/>
      <c r="CP393" s="3"/>
      <c r="CQ393" s="3"/>
      <c r="CR393" s="3"/>
      <c r="CS393" s="3"/>
      <c r="CT393" s="3"/>
      <c r="CU393" s="3"/>
      <c r="CV393" s="3"/>
      <c r="CW393" s="3"/>
      <c r="CX393" s="3"/>
      <c r="CY393" s="3"/>
      <c r="CZ393" s="3"/>
      <c r="DA393" s="3"/>
      <c r="DB393" s="3"/>
      <c r="DC393" s="3"/>
      <c r="DD393" s="3"/>
      <c r="DE393" s="3"/>
      <c r="DF393" s="3"/>
      <c r="DG393" s="3"/>
      <c r="DH393" s="3"/>
      <c r="DI393" s="3"/>
      <c r="DJ393" s="3"/>
      <c r="DK393" s="3"/>
      <c r="DL393" s="3"/>
      <c r="DM393" s="3"/>
      <c r="DN393" s="3"/>
      <c r="DO393" s="3"/>
      <c r="DP393" s="3"/>
      <c r="DQ393" s="3"/>
      <c r="DR393" s="3"/>
      <c r="DS393" s="3"/>
      <c r="DT393" s="3"/>
      <c r="DU393" s="3"/>
      <c r="DV393" s="3"/>
      <c r="DW393" s="3"/>
      <c r="DX393" s="3"/>
      <c r="DY393" s="3"/>
      <c r="DZ393" s="3"/>
      <c r="EA393" s="3"/>
      <c r="EB393" s="3"/>
      <c r="EC393" s="3"/>
      <c r="ED393" s="3"/>
      <c r="EE393" s="3"/>
      <c r="EF393" s="3"/>
      <c r="EG393" s="3"/>
      <c r="EH393" s="3"/>
      <c r="EI393" s="3"/>
      <c r="EJ393" s="3"/>
      <c r="EK393" s="3"/>
      <c r="EL393" s="3"/>
      <c r="EM393" s="3"/>
      <c r="EN393" s="3"/>
      <c r="EO393" s="3"/>
      <c r="EP393" s="3"/>
      <c r="EQ393" s="3"/>
      <c r="ER393" s="3"/>
      <c r="ES393" s="3"/>
      <c r="ET393" s="3"/>
      <c r="EU393" s="3"/>
      <c r="EV393" s="3"/>
      <c r="EW393" s="3"/>
      <c r="EX393" s="3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</row>
    <row r="394" spans="1:173" x14ac:dyDescent="0.15">
      <c r="A394" s="74">
        <f t="shared" si="115"/>
        <v>43875</v>
      </c>
      <c r="B394" s="75">
        <f t="shared" ca="1" si="129"/>
        <v>95330.636912999995</v>
      </c>
      <c r="C394" s="78">
        <f t="shared" si="130"/>
        <v>94200</v>
      </c>
      <c r="D394" s="77">
        <f ca="1">IF(A394&lt;$B$1,VLOOKUP(A394,[1]DI!$A$4:$B$15000,2),0)</f>
        <v>4.1500000000000002E-2</v>
      </c>
      <c r="E394" s="78">
        <f t="shared" ca="1" si="125"/>
        <v>1.00016137</v>
      </c>
      <c r="F394" s="78">
        <f ca="1">(TRUNC(PRODUCT($E$12:$E393),16))</f>
        <v>1.06045615111095</v>
      </c>
      <c r="G394" s="78">
        <f t="shared" ca="1" si="126"/>
        <v>1.0534727804887101</v>
      </c>
      <c r="H394" s="78">
        <f t="shared" ca="1" si="127"/>
        <v>1.0066288999999999</v>
      </c>
      <c r="I394" s="77">
        <f t="shared" si="117"/>
        <v>3.5000000000000003E-2</v>
      </c>
      <c r="J394" s="79">
        <f t="shared" si="131"/>
        <v>43818</v>
      </c>
      <c r="K394" s="80">
        <f t="shared" si="132"/>
        <v>39</v>
      </c>
      <c r="L394" s="81">
        <f t="shared" si="133"/>
        <v>39</v>
      </c>
      <c r="M394" s="82">
        <f t="shared" si="134"/>
        <v>1.0053382280000001</v>
      </c>
      <c r="N394" s="82">
        <f t="shared" ca="1" si="135"/>
        <v>1.012002515</v>
      </c>
      <c r="O394" s="81">
        <f t="shared" si="136"/>
        <v>0</v>
      </c>
      <c r="P394" s="76">
        <f t="shared" ca="1" si="137"/>
        <v>1130.636913</v>
      </c>
      <c r="Q394" s="76">
        <f t="shared" si="138"/>
        <v>0</v>
      </c>
      <c r="R394" s="83" t="str">
        <f t="shared" si="139"/>
        <v>A+J=</v>
      </c>
      <c r="S394" s="79">
        <f t="shared" si="140"/>
        <v>43909</v>
      </c>
      <c r="T394" s="84" t="str">
        <f t="shared" si="141"/>
        <v>-</v>
      </c>
      <c r="U394" s="8"/>
      <c r="V394" s="65"/>
      <c r="W394" s="66"/>
      <c r="X394" s="8"/>
      <c r="Y394" s="1"/>
      <c r="Z394" s="8"/>
      <c r="AA394" s="8"/>
      <c r="AB394" s="8"/>
      <c r="AC394" s="8"/>
      <c r="AD394" s="8"/>
      <c r="AE394" s="9"/>
      <c r="AF394" s="8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  <c r="BO394" s="3"/>
      <c r="BP394" s="3"/>
      <c r="BQ394" s="3"/>
      <c r="BR394" s="3"/>
      <c r="BS394" s="3"/>
      <c r="BT394" s="3"/>
      <c r="BU394" s="3"/>
      <c r="BV394" s="3"/>
      <c r="BW394" s="3"/>
      <c r="BX394" s="3"/>
      <c r="BY394" s="3"/>
      <c r="BZ394" s="3"/>
      <c r="CA394" s="3"/>
      <c r="CB394" s="3"/>
      <c r="CC394" s="3"/>
      <c r="CD394" s="3"/>
      <c r="CE394" s="3"/>
      <c r="CF394" s="3"/>
      <c r="CG394" s="3"/>
      <c r="CH394" s="3"/>
      <c r="CI394" s="3"/>
      <c r="CJ394" s="3"/>
      <c r="CK394" s="3"/>
      <c r="CL394" s="3"/>
      <c r="CM394" s="3"/>
      <c r="CN394" s="3"/>
      <c r="CO394" s="3"/>
      <c r="CP394" s="3"/>
      <c r="CQ394" s="3"/>
      <c r="CR394" s="3"/>
      <c r="CS394" s="3"/>
      <c r="CT394" s="3"/>
      <c r="CU394" s="3"/>
      <c r="CV394" s="3"/>
      <c r="CW394" s="3"/>
      <c r="CX394" s="3"/>
      <c r="CY394" s="3"/>
      <c r="CZ394" s="3"/>
      <c r="DA394" s="3"/>
      <c r="DB394" s="3"/>
      <c r="DC394" s="3"/>
      <c r="DD394" s="3"/>
      <c r="DE394" s="3"/>
      <c r="DF394" s="3"/>
      <c r="DG394" s="3"/>
      <c r="DH394" s="3"/>
      <c r="DI394" s="3"/>
      <c r="DJ394" s="3"/>
      <c r="DK394" s="3"/>
      <c r="DL394" s="3"/>
      <c r="DM394" s="3"/>
      <c r="DN394" s="3"/>
      <c r="DO394" s="3"/>
      <c r="DP394" s="3"/>
      <c r="DQ394" s="3"/>
      <c r="DR394" s="3"/>
      <c r="DS394" s="3"/>
      <c r="DT394" s="3"/>
      <c r="DU394" s="3"/>
      <c r="DV394" s="3"/>
      <c r="DW394" s="3"/>
      <c r="DX394" s="3"/>
      <c r="DY394" s="3"/>
      <c r="DZ394" s="3"/>
      <c r="EA394" s="3"/>
      <c r="EB394" s="3"/>
      <c r="EC394" s="3"/>
      <c r="ED394" s="3"/>
      <c r="EE394" s="3"/>
      <c r="EF394" s="3"/>
      <c r="EG394" s="3"/>
      <c r="EH394" s="3"/>
      <c r="EI394" s="3"/>
      <c r="EJ394" s="3"/>
      <c r="EK394" s="3"/>
      <c r="EL394" s="3"/>
      <c r="EM394" s="3"/>
      <c r="EN394" s="3"/>
      <c r="EO394" s="3"/>
      <c r="EP394" s="3"/>
      <c r="EQ394" s="3"/>
      <c r="ER394" s="3"/>
      <c r="ES394" s="3"/>
      <c r="ET394" s="3"/>
      <c r="EU394" s="3"/>
      <c r="EV394" s="3"/>
      <c r="EW394" s="3"/>
      <c r="EX394" s="3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</row>
    <row r="395" spans="1:173" x14ac:dyDescent="0.15">
      <c r="A395" s="74">
        <f t="shared" si="115"/>
        <v>43876</v>
      </c>
      <c r="B395" s="75">
        <f t="shared" ca="1" si="129"/>
        <v>95359.037364999996</v>
      </c>
      <c r="C395" s="78">
        <f t="shared" si="130"/>
        <v>94200</v>
      </c>
      <c r="D395" s="77">
        <f ca="1">IF(A395&lt;$B$1,VLOOKUP(A395,[1]DI!$A$4:$B$15000,2),0)</f>
        <v>0</v>
      </c>
      <c r="E395" s="78">
        <f t="shared" ca="1" si="125"/>
        <v>1</v>
      </c>
      <c r="F395" s="78">
        <f ca="1">(TRUNC(PRODUCT($E$12:$E394),16))</f>
        <v>1.06062727692006</v>
      </c>
      <c r="G395" s="78">
        <f t="shared" ca="1" si="126"/>
        <v>1.0534727804887101</v>
      </c>
      <c r="H395" s="78">
        <f t="shared" ca="1" si="127"/>
        <v>1.0067913399999999</v>
      </c>
      <c r="I395" s="77">
        <f t="shared" si="117"/>
        <v>3.5000000000000003E-2</v>
      </c>
      <c r="J395" s="79">
        <f t="shared" si="131"/>
        <v>43818</v>
      </c>
      <c r="K395" s="80">
        <f t="shared" si="132"/>
        <v>39</v>
      </c>
      <c r="L395" s="81">
        <f t="shared" si="133"/>
        <v>40</v>
      </c>
      <c r="M395" s="82">
        <f t="shared" si="134"/>
        <v>1.0054754800000001</v>
      </c>
      <c r="N395" s="82">
        <f t="shared" ca="1" si="135"/>
        <v>1.0123040059999999</v>
      </c>
      <c r="O395" s="81">
        <f t="shared" si="136"/>
        <v>0</v>
      </c>
      <c r="P395" s="76">
        <f t="shared" ca="1" si="137"/>
        <v>1159.0373649999999</v>
      </c>
      <c r="Q395" s="76">
        <f t="shared" si="138"/>
        <v>0</v>
      </c>
      <c r="R395" s="83" t="str">
        <f t="shared" si="139"/>
        <v>A+J=</v>
      </c>
      <c r="S395" s="79">
        <f t="shared" si="140"/>
        <v>43909</v>
      </c>
      <c r="T395" s="84" t="str">
        <f t="shared" si="141"/>
        <v>-</v>
      </c>
      <c r="U395" s="8"/>
      <c r="V395" s="65"/>
      <c r="W395" s="66"/>
      <c r="X395" s="8"/>
      <c r="Y395" s="1"/>
      <c r="Z395" s="8"/>
      <c r="AA395" s="8"/>
      <c r="AB395" s="8"/>
      <c r="AC395" s="8"/>
      <c r="AD395" s="8"/>
      <c r="AE395" s="9"/>
      <c r="AF395" s="8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  <c r="BO395" s="3"/>
      <c r="BP395" s="3"/>
      <c r="BQ395" s="3"/>
      <c r="BR395" s="3"/>
      <c r="BS395" s="3"/>
      <c r="BT395" s="3"/>
      <c r="BU395" s="3"/>
      <c r="BV395" s="3"/>
      <c r="BW395" s="3"/>
      <c r="BX395" s="3"/>
      <c r="BY395" s="3"/>
      <c r="BZ395" s="3"/>
      <c r="CA395" s="3"/>
      <c r="CB395" s="3"/>
      <c r="CC395" s="3"/>
      <c r="CD395" s="3"/>
      <c r="CE395" s="3"/>
      <c r="CF395" s="3"/>
      <c r="CG395" s="3"/>
      <c r="CH395" s="3"/>
      <c r="CI395" s="3"/>
      <c r="CJ395" s="3"/>
      <c r="CK395" s="3"/>
      <c r="CL395" s="3"/>
      <c r="CM395" s="3"/>
      <c r="CN395" s="3"/>
      <c r="CO395" s="3"/>
      <c r="CP395" s="3"/>
      <c r="CQ395" s="3"/>
      <c r="CR395" s="3"/>
      <c r="CS395" s="3"/>
      <c r="CT395" s="3"/>
      <c r="CU395" s="3"/>
      <c r="CV395" s="3"/>
      <c r="CW395" s="3"/>
      <c r="CX395" s="3"/>
      <c r="CY395" s="3"/>
      <c r="CZ395" s="3"/>
      <c r="DA395" s="3"/>
      <c r="DB395" s="3"/>
      <c r="DC395" s="3"/>
      <c r="DD395" s="3"/>
      <c r="DE395" s="3"/>
      <c r="DF395" s="3"/>
      <c r="DG395" s="3"/>
      <c r="DH395" s="3"/>
      <c r="DI395" s="3"/>
      <c r="DJ395" s="3"/>
      <c r="DK395" s="3"/>
      <c r="DL395" s="3"/>
      <c r="DM395" s="3"/>
      <c r="DN395" s="3"/>
      <c r="DO395" s="3"/>
      <c r="DP395" s="3"/>
      <c r="DQ395" s="3"/>
      <c r="DR395" s="3"/>
      <c r="DS395" s="3"/>
      <c r="DT395" s="3"/>
      <c r="DU395" s="3"/>
      <c r="DV395" s="3"/>
      <c r="DW395" s="3"/>
      <c r="DX395" s="3"/>
      <c r="DY395" s="3"/>
      <c r="DZ395" s="3"/>
      <c r="EA395" s="3"/>
      <c r="EB395" s="3"/>
      <c r="EC395" s="3"/>
      <c r="ED395" s="3"/>
      <c r="EE395" s="3"/>
      <c r="EF395" s="3"/>
      <c r="EG395" s="3"/>
      <c r="EH395" s="3"/>
      <c r="EI395" s="3"/>
      <c r="EJ395" s="3"/>
      <c r="EK395" s="3"/>
      <c r="EL395" s="3"/>
      <c r="EM395" s="3"/>
      <c r="EN395" s="3"/>
      <c r="EO395" s="3"/>
      <c r="EP395" s="3"/>
      <c r="EQ395" s="3"/>
      <c r="ER395" s="3"/>
      <c r="ES395" s="3"/>
      <c r="ET395" s="3"/>
      <c r="EU395" s="3"/>
      <c r="EV395" s="3"/>
      <c r="EW395" s="3"/>
      <c r="EX395" s="3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</row>
    <row r="396" spans="1:173" x14ac:dyDescent="0.15">
      <c r="A396" s="74">
        <f t="shared" si="115"/>
        <v>43877</v>
      </c>
      <c r="B396" s="75">
        <f t="shared" ca="1" si="129"/>
        <v>95359.037364999996</v>
      </c>
      <c r="C396" s="78">
        <f t="shared" si="130"/>
        <v>94200</v>
      </c>
      <c r="D396" s="77">
        <f ca="1">IF(A396&lt;$B$1,VLOOKUP(A396,[1]DI!$A$4:$B$15000,2),0)</f>
        <v>0</v>
      </c>
      <c r="E396" s="78">
        <f t="shared" ca="1" si="125"/>
        <v>1</v>
      </c>
      <c r="F396" s="78">
        <f ca="1">(TRUNC(PRODUCT($E$12:$E395),16))</f>
        <v>1.06062727692006</v>
      </c>
      <c r="G396" s="78">
        <f t="shared" ca="1" si="126"/>
        <v>1.0534727804887101</v>
      </c>
      <c r="H396" s="78">
        <f t="shared" ca="1" si="127"/>
        <v>1.0067913399999999</v>
      </c>
      <c r="I396" s="77">
        <f t="shared" si="117"/>
        <v>3.5000000000000003E-2</v>
      </c>
      <c r="J396" s="79">
        <f t="shared" si="131"/>
        <v>43818</v>
      </c>
      <c r="K396" s="80">
        <f t="shared" si="132"/>
        <v>39</v>
      </c>
      <c r="L396" s="81">
        <f t="shared" si="133"/>
        <v>40</v>
      </c>
      <c r="M396" s="82">
        <f t="shared" si="134"/>
        <v>1.0054754800000001</v>
      </c>
      <c r="N396" s="82">
        <f t="shared" ca="1" si="135"/>
        <v>1.0123040059999999</v>
      </c>
      <c r="O396" s="81">
        <f t="shared" si="136"/>
        <v>0</v>
      </c>
      <c r="P396" s="76">
        <f t="shared" ca="1" si="137"/>
        <v>1159.0373649999999</v>
      </c>
      <c r="Q396" s="76">
        <f t="shared" si="138"/>
        <v>0</v>
      </c>
      <c r="R396" s="83" t="str">
        <f t="shared" si="139"/>
        <v>A+J=</v>
      </c>
      <c r="S396" s="79">
        <f t="shared" si="140"/>
        <v>43909</v>
      </c>
      <c r="T396" s="84" t="str">
        <f t="shared" si="141"/>
        <v>-</v>
      </c>
      <c r="U396" s="8"/>
      <c r="V396" s="65"/>
      <c r="W396" s="66"/>
      <c r="X396" s="8"/>
      <c r="Y396" s="1"/>
      <c r="Z396" s="8"/>
      <c r="AA396" s="8"/>
      <c r="AB396" s="8"/>
      <c r="AC396" s="8"/>
      <c r="AD396" s="8"/>
      <c r="AE396" s="9"/>
      <c r="AF396" s="8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</row>
    <row r="397" spans="1:173" x14ac:dyDescent="0.15">
      <c r="A397" s="74">
        <f t="shared" ref="A397:A460" si="142">(A396+1)</f>
        <v>43878</v>
      </c>
      <c r="B397" s="75">
        <f t="shared" ca="1" si="129"/>
        <v>95359.037364999996</v>
      </c>
      <c r="C397" s="78">
        <f t="shared" si="130"/>
        <v>94200</v>
      </c>
      <c r="D397" s="77">
        <f ca="1">IF(A397&lt;$B$1,VLOOKUP(A397,[1]DI!$A$4:$B$15000,2),0)</f>
        <v>4.1500000000000002E-2</v>
      </c>
      <c r="E397" s="78">
        <f t="shared" ca="1" si="125"/>
        <v>1.00016137</v>
      </c>
      <c r="F397" s="78">
        <f ca="1">(TRUNC(PRODUCT($E$12:$E396),16))</f>
        <v>1.06062727692006</v>
      </c>
      <c r="G397" s="78">
        <f t="shared" ca="1" si="126"/>
        <v>1.0534727804887101</v>
      </c>
      <c r="H397" s="78">
        <f t="shared" ca="1" si="127"/>
        <v>1.0067913399999999</v>
      </c>
      <c r="I397" s="77">
        <f t="shared" ref="I397:I460" si="143">I396</f>
        <v>3.5000000000000003E-2</v>
      </c>
      <c r="J397" s="79">
        <f t="shared" si="131"/>
        <v>43818</v>
      </c>
      <c r="K397" s="80">
        <f t="shared" si="132"/>
        <v>40</v>
      </c>
      <c r="L397" s="81">
        <f t="shared" si="133"/>
        <v>40</v>
      </c>
      <c r="M397" s="82">
        <f t="shared" si="134"/>
        <v>1.0054754800000001</v>
      </c>
      <c r="N397" s="82">
        <f t="shared" ca="1" si="135"/>
        <v>1.0123040059999999</v>
      </c>
      <c r="O397" s="81">
        <f t="shared" si="136"/>
        <v>0</v>
      </c>
      <c r="P397" s="76">
        <f t="shared" ca="1" si="137"/>
        <v>1159.0373649999999</v>
      </c>
      <c r="Q397" s="76">
        <f t="shared" si="138"/>
        <v>0</v>
      </c>
      <c r="R397" s="83" t="str">
        <f t="shared" si="139"/>
        <v>A+J=</v>
      </c>
      <c r="S397" s="79">
        <f t="shared" si="140"/>
        <v>43909</v>
      </c>
      <c r="T397" s="84" t="str">
        <f t="shared" si="141"/>
        <v>-</v>
      </c>
      <c r="U397" s="8"/>
      <c r="V397" s="65"/>
      <c r="W397" s="66"/>
      <c r="X397" s="8"/>
      <c r="Y397" s="1"/>
      <c r="Z397" s="8"/>
      <c r="AA397" s="8"/>
      <c r="AB397" s="8"/>
      <c r="AC397" s="8"/>
      <c r="AD397" s="8"/>
      <c r="AE397" s="9"/>
      <c r="AF397" s="8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  <c r="BO397" s="3"/>
      <c r="BP397" s="3"/>
      <c r="BQ397" s="3"/>
      <c r="BR397" s="3"/>
      <c r="BS397" s="3"/>
      <c r="BT397" s="3"/>
      <c r="BU397" s="3"/>
      <c r="BV397" s="3"/>
      <c r="BW397" s="3"/>
      <c r="BX397" s="3"/>
      <c r="BY397" s="3"/>
      <c r="BZ397" s="3"/>
      <c r="CA397" s="3"/>
      <c r="CB397" s="3"/>
      <c r="CC397" s="3"/>
      <c r="CD397" s="3"/>
      <c r="CE397" s="3"/>
      <c r="CF397" s="3"/>
      <c r="CG397" s="3"/>
      <c r="CH397" s="3"/>
      <c r="CI397" s="3"/>
      <c r="CJ397" s="3"/>
      <c r="CK397" s="3"/>
      <c r="CL397" s="3"/>
      <c r="CM397" s="3"/>
      <c r="CN397" s="3"/>
      <c r="CO397" s="3"/>
      <c r="CP397" s="3"/>
      <c r="CQ397" s="3"/>
      <c r="CR397" s="3"/>
      <c r="CS397" s="3"/>
      <c r="CT397" s="3"/>
      <c r="CU397" s="3"/>
      <c r="CV397" s="3"/>
      <c r="CW397" s="3"/>
      <c r="CX397" s="3"/>
      <c r="CY397" s="3"/>
      <c r="CZ397" s="3"/>
      <c r="DA397" s="3"/>
      <c r="DB397" s="3"/>
      <c r="DC397" s="3"/>
      <c r="DD397" s="3"/>
      <c r="DE397" s="3"/>
      <c r="DF397" s="3"/>
      <c r="DG397" s="3"/>
      <c r="DH397" s="3"/>
      <c r="DI397" s="3"/>
      <c r="DJ397" s="3"/>
      <c r="DK397" s="3"/>
      <c r="DL397" s="3"/>
      <c r="DM397" s="3"/>
      <c r="DN397" s="3"/>
      <c r="DO397" s="3"/>
      <c r="DP397" s="3"/>
      <c r="DQ397" s="3"/>
      <c r="DR397" s="3"/>
      <c r="DS397" s="3"/>
      <c r="DT397" s="3"/>
      <c r="DU397" s="3"/>
      <c r="DV397" s="3"/>
      <c r="DW397" s="3"/>
      <c r="DX397" s="3"/>
      <c r="DY397" s="3"/>
      <c r="DZ397" s="3"/>
      <c r="EA397" s="3"/>
      <c r="EB397" s="3"/>
      <c r="EC397" s="3"/>
      <c r="ED397" s="3"/>
      <c r="EE397" s="3"/>
      <c r="EF397" s="3"/>
      <c r="EG397" s="3"/>
      <c r="EH397" s="3"/>
      <c r="EI397" s="3"/>
      <c r="EJ397" s="3"/>
      <c r="EK397" s="3"/>
      <c r="EL397" s="3"/>
      <c r="EM397" s="3"/>
      <c r="EN397" s="3"/>
      <c r="EO397" s="3"/>
      <c r="EP397" s="3"/>
      <c r="EQ397" s="3"/>
      <c r="ER397" s="3"/>
      <c r="ES397" s="3"/>
      <c r="ET397" s="3"/>
      <c r="EU397" s="3"/>
      <c r="EV397" s="3"/>
      <c r="EW397" s="3"/>
      <c r="EX397" s="3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</row>
    <row r="398" spans="1:173" x14ac:dyDescent="0.15">
      <c r="A398" s="74">
        <f t="shared" si="142"/>
        <v>43879</v>
      </c>
      <c r="B398" s="75">
        <f t="shared" ca="1" si="129"/>
        <v>95387.446576999995</v>
      </c>
      <c r="C398" s="78">
        <f t="shared" si="130"/>
        <v>94200</v>
      </c>
      <c r="D398" s="77">
        <f ca="1">IF(A398&lt;$B$1,VLOOKUP(A398,[1]DI!$A$4:$B$15000,2),0)</f>
        <v>4.1500000000000002E-2</v>
      </c>
      <c r="E398" s="78">
        <f t="shared" ref="E398:E461" ca="1" si="144">IF(A398&lt;A$10,1,ROUND(((1+D398)^(1/252)),8))</f>
        <v>1.00016137</v>
      </c>
      <c r="F398" s="78">
        <f ca="1">(TRUNC(PRODUCT($E$12:$E397),16))</f>
        <v>1.0607984303437401</v>
      </c>
      <c r="G398" s="78">
        <f t="shared" ref="G398:G461" ca="1" si="145">IF(O397&gt;0,F397,G397)</f>
        <v>1.0534727804887101</v>
      </c>
      <c r="H398" s="78">
        <f t="shared" ref="H398:H461" ca="1" si="146">ROUND(F398/G398,8)</f>
        <v>1.0069538099999999</v>
      </c>
      <c r="I398" s="77">
        <f t="shared" si="143"/>
        <v>3.5000000000000003E-2</v>
      </c>
      <c r="J398" s="79">
        <f t="shared" si="131"/>
        <v>43818</v>
      </c>
      <c r="K398" s="80">
        <f t="shared" si="132"/>
        <v>41</v>
      </c>
      <c r="L398" s="81">
        <f t="shared" si="133"/>
        <v>41</v>
      </c>
      <c r="M398" s="82">
        <f t="shared" si="134"/>
        <v>1.0056127500000001</v>
      </c>
      <c r="N398" s="82">
        <f t="shared" ca="1" si="135"/>
        <v>1.0126055899999999</v>
      </c>
      <c r="O398" s="81">
        <f t="shared" si="136"/>
        <v>0</v>
      </c>
      <c r="P398" s="76">
        <f t="shared" ca="1" si="137"/>
        <v>1187.4465769999999</v>
      </c>
      <c r="Q398" s="76">
        <f t="shared" si="138"/>
        <v>0</v>
      </c>
      <c r="R398" s="83" t="str">
        <f t="shared" si="139"/>
        <v>A+J=</v>
      </c>
      <c r="S398" s="79">
        <f t="shared" si="140"/>
        <v>43909</v>
      </c>
      <c r="T398" s="84" t="str">
        <f t="shared" si="141"/>
        <v>-</v>
      </c>
      <c r="U398" s="8"/>
      <c r="V398" s="65"/>
      <c r="W398" s="64"/>
      <c r="X398" s="8"/>
      <c r="Y398" s="1"/>
      <c r="Z398" s="8"/>
      <c r="AA398" s="8"/>
      <c r="AB398" s="8"/>
      <c r="AC398" s="8"/>
      <c r="AD398" s="8"/>
      <c r="AE398" s="9"/>
      <c r="AF398" s="8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  <c r="BO398" s="3"/>
      <c r="BP398" s="3"/>
      <c r="BQ398" s="3"/>
      <c r="BR398" s="3"/>
      <c r="BS398" s="3"/>
      <c r="BT398" s="3"/>
      <c r="BU398" s="3"/>
      <c r="BV398" s="3"/>
      <c r="BW398" s="3"/>
      <c r="BX398" s="3"/>
      <c r="BY398" s="3"/>
      <c r="BZ398" s="3"/>
      <c r="CA398" s="3"/>
      <c r="CB398" s="3"/>
      <c r="CC398" s="3"/>
      <c r="CD398" s="3"/>
      <c r="CE398" s="3"/>
      <c r="CF398" s="3"/>
      <c r="CG398" s="3"/>
      <c r="CH398" s="3"/>
      <c r="CI398" s="3"/>
      <c r="CJ398" s="3"/>
      <c r="CK398" s="3"/>
      <c r="CL398" s="3"/>
      <c r="CM398" s="3"/>
      <c r="CN398" s="3"/>
      <c r="CO398" s="3"/>
      <c r="CP398" s="3"/>
      <c r="CQ398" s="3"/>
      <c r="CR398" s="3"/>
      <c r="CS398" s="3"/>
      <c r="CT398" s="3"/>
      <c r="CU398" s="3"/>
      <c r="CV398" s="3"/>
      <c r="CW398" s="3"/>
      <c r="CX398" s="3"/>
      <c r="CY398" s="3"/>
      <c r="CZ398" s="3"/>
      <c r="DA398" s="3"/>
      <c r="DB398" s="3"/>
      <c r="DC398" s="3"/>
      <c r="DD398" s="3"/>
      <c r="DE398" s="3"/>
      <c r="DF398" s="3"/>
      <c r="DG398" s="3"/>
      <c r="DH398" s="3"/>
      <c r="DI398" s="3"/>
      <c r="DJ398" s="3"/>
      <c r="DK398" s="3"/>
      <c r="DL398" s="3"/>
      <c r="DM398" s="3"/>
      <c r="DN398" s="3"/>
      <c r="DO398" s="3"/>
      <c r="DP398" s="3"/>
      <c r="DQ398" s="3"/>
      <c r="DR398" s="3"/>
      <c r="DS398" s="3"/>
      <c r="DT398" s="3"/>
      <c r="DU398" s="3"/>
      <c r="DV398" s="3"/>
      <c r="DW398" s="3"/>
      <c r="DX398" s="3"/>
      <c r="DY398" s="3"/>
      <c r="DZ398" s="3"/>
      <c r="EA398" s="3"/>
      <c r="EB398" s="3"/>
      <c r="EC398" s="3"/>
      <c r="ED398" s="3"/>
      <c r="EE398" s="3"/>
      <c r="EF398" s="3"/>
      <c r="EG398" s="3"/>
      <c r="EH398" s="3"/>
      <c r="EI398" s="3"/>
      <c r="EJ398" s="3"/>
      <c r="EK398" s="3"/>
      <c r="EL398" s="3"/>
      <c r="EM398" s="3"/>
      <c r="EN398" s="3"/>
      <c r="EO398" s="3"/>
      <c r="EP398" s="3"/>
      <c r="EQ398" s="3"/>
      <c r="ER398" s="3"/>
      <c r="ES398" s="3"/>
      <c r="ET398" s="3"/>
      <c r="EU398" s="3"/>
      <c r="EV398" s="3"/>
      <c r="EW398" s="3"/>
      <c r="EX398" s="3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</row>
    <row r="399" spans="1:173" x14ac:dyDescent="0.15">
      <c r="A399" s="74">
        <f t="shared" si="142"/>
        <v>43880</v>
      </c>
      <c r="B399" s="75">
        <f t="shared" ca="1" si="129"/>
        <v>95415.863702999995</v>
      </c>
      <c r="C399" s="78">
        <f t="shared" si="130"/>
        <v>94200</v>
      </c>
      <c r="D399" s="77">
        <f ca="1">IF(A399&lt;$B$1,VLOOKUP(A399,[1]DI!$A$4:$B$15000,2),0)</f>
        <v>4.1500000000000002E-2</v>
      </c>
      <c r="E399" s="78">
        <f t="shared" ca="1" si="144"/>
        <v>1.00016137</v>
      </c>
      <c r="F399" s="78">
        <f ca="1">(TRUNC(PRODUCT($E$12:$E398),16))</f>
        <v>1.06096961138644</v>
      </c>
      <c r="G399" s="78">
        <f t="shared" ca="1" si="145"/>
        <v>1.0534727804887101</v>
      </c>
      <c r="H399" s="78">
        <f t="shared" ca="1" si="146"/>
        <v>1.0071163000000001</v>
      </c>
      <c r="I399" s="77">
        <f t="shared" si="143"/>
        <v>3.5000000000000003E-2</v>
      </c>
      <c r="J399" s="79">
        <f t="shared" si="131"/>
        <v>43818</v>
      </c>
      <c r="K399" s="80">
        <f t="shared" si="132"/>
        <v>42</v>
      </c>
      <c r="L399" s="81">
        <f t="shared" si="133"/>
        <v>42</v>
      </c>
      <c r="M399" s="82">
        <f t="shared" si="134"/>
        <v>1.005750039</v>
      </c>
      <c r="N399" s="82">
        <f t="shared" ca="1" si="135"/>
        <v>1.012907258</v>
      </c>
      <c r="O399" s="81">
        <f t="shared" si="136"/>
        <v>0</v>
      </c>
      <c r="P399" s="76">
        <f t="shared" ca="1" si="137"/>
        <v>1215.863703</v>
      </c>
      <c r="Q399" s="76">
        <f t="shared" si="138"/>
        <v>0</v>
      </c>
      <c r="R399" s="83" t="str">
        <f t="shared" si="139"/>
        <v>A+J=</v>
      </c>
      <c r="S399" s="79">
        <f t="shared" si="140"/>
        <v>43909</v>
      </c>
      <c r="T399" s="84" t="str">
        <f t="shared" si="141"/>
        <v>-</v>
      </c>
      <c r="U399" s="8"/>
      <c r="V399" s="65"/>
      <c r="W399" s="66"/>
      <c r="X399" s="8"/>
      <c r="Y399" s="1"/>
      <c r="Z399" s="8"/>
      <c r="AA399" s="8"/>
      <c r="AB399" s="8"/>
      <c r="AC399" s="8"/>
      <c r="AD399" s="8"/>
      <c r="AE399" s="9"/>
      <c r="AF399" s="8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  <c r="BO399" s="3"/>
      <c r="BP399" s="3"/>
      <c r="BQ399" s="3"/>
      <c r="BR399" s="3"/>
      <c r="BS399" s="3"/>
      <c r="BT399" s="3"/>
      <c r="BU399" s="3"/>
      <c r="BV399" s="3"/>
      <c r="BW399" s="3"/>
      <c r="BX399" s="3"/>
      <c r="BY399" s="3"/>
      <c r="BZ399" s="3"/>
      <c r="CA399" s="3"/>
      <c r="CB399" s="3"/>
      <c r="CC399" s="3"/>
      <c r="CD399" s="3"/>
      <c r="CE399" s="3"/>
      <c r="CF399" s="3"/>
      <c r="CG399" s="3"/>
      <c r="CH399" s="3"/>
      <c r="CI399" s="3"/>
      <c r="CJ399" s="3"/>
      <c r="CK399" s="3"/>
      <c r="CL399" s="3"/>
      <c r="CM399" s="3"/>
      <c r="CN399" s="3"/>
      <c r="CO399" s="3"/>
      <c r="CP399" s="3"/>
      <c r="CQ399" s="3"/>
      <c r="CR399" s="3"/>
      <c r="CS399" s="3"/>
      <c r="CT399" s="3"/>
      <c r="CU399" s="3"/>
      <c r="CV399" s="3"/>
      <c r="CW399" s="3"/>
      <c r="CX399" s="3"/>
      <c r="CY399" s="3"/>
      <c r="CZ399" s="3"/>
      <c r="DA399" s="3"/>
      <c r="DB399" s="3"/>
      <c r="DC399" s="3"/>
      <c r="DD399" s="3"/>
      <c r="DE399" s="3"/>
      <c r="DF399" s="3"/>
      <c r="DG399" s="3"/>
      <c r="DH399" s="3"/>
      <c r="DI399" s="3"/>
      <c r="DJ399" s="3"/>
      <c r="DK399" s="3"/>
      <c r="DL399" s="3"/>
      <c r="DM399" s="3"/>
      <c r="DN399" s="3"/>
      <c r="DO399" s="3"/>
      <c r="DP399" s="3"/>
      <c r="DQ399" s="3"/>
      <c r="DR399" s="3"/>
      <c r="DS399" s="3"/>
      <c r="DT399" s="3"/>
      <c r="DU399" s="3"/>
      <c r="DV399" s="3"/>
      <c r="DW399" s="3"/>
      <c r="DX399" s="3"/>
      <c r="DY399" s="3"/>
      <c r="DZ399" s="3"/>
      <c r="EA399" s="3"/>
      <c r="EB399" s="3"/>
      <c r="EC399" s="3"/>
      <c r="ED399" s="3"/>
      <c r="EE399" s="3"/>
      <c r="EF399" s="3"/>
      <c r="EG399" s="3"/>
      <c r="EH399" s="3"/>
      <c r="EI399" s="3"/>
      <c r="EJ399" s="3"/>
      <c r="EK399" s="3"/>
      <c r="EL399" s="3"/>
      <c r="EM399" s="3"/>
      <c r="EN399" s="3"/>
      <c r="EO399" s="3"/>
      <c r="EP399" s="3"/>
      <c r="EQ399" s="3"/>
      <c r="ER399" s="3"/>
      <c r="ES399" s="3"/>
      <c r="ET399" s="3"/>
      <c r="EU399" s="3"/>
      <c r="EV399" s="3"/>
      <c r="EW399" s="3"/>
      <c r="EX399" s="3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</row>
    <row r="400" spans="1:173" x14ac:dyDescent="0.15">
      <c r="A400" s="74">
        <f t="shared" si="142"/>
        <v>43881</v>
      </c>
      <c r="B400" s="75">
        <f t="shared" ca="1" si="129"/>
        <v>95444.289682999995</v>
      </c>
      <c r="C400" s="78">
        <f t="shared" si="130"/>
        <v>94200</v>
      </c>
      <c r="D400" s="77">
        <f ca="1">IF(A400&lt;$B$1,VLOOKUP(A400,[1]DI!$A$4:$B$15000,2),0)</f>
        <v>4.1500000000000002E-2</v>
      </c>
      <c r="E400" s="78">
        <f t="shared" ca="1" si="144"/>
        <v>1.00016137</v>
      </c>
      <c r="F400" s="78">
        <f ca="1">(TRUNC(PRODUCT($E$12:$E399),16))</f>
        <v>1.06114082005263</v>
      </c>
      <c r="G400" s="78">
        <f t="shared" ca="1" si="145"/>
        <v>1.0534727804887101</v>
      </c>
      <c r="H400" s="78">
        <f t="shared" ca="1" si="146"/>
        <v>1.00727882</v>
      </c>
      <c r="I400" s="77">
        <f t="shared" si="143"/>
        <v>3.5000000000000003E-2</v>
      </c>
      <c r="J400" s="79">
        <f t="shared" si="131"/>
        <v>43818</v>
      </c>
      <c r="K400" s="80">
        <f t="shared" si="132"/>
        <v>43</v>
      </c>
      <c r="L400" s="81">
        <f t="shared" si="133"/>
        <v>43</v>
      </c>
      <c r="M400" s="82">
        <f t="shared" si="134"/>
        <v>1.005887347</v>
      </c>
      <c r="N400" s="82">
        <f t="shared" ca="1" si="135"/>
        <v>1.0132090199999999</v>
      </c>
      <c r="O400" s="81">
        <f t="shared" si="136"/>
        <v>0</v>
      </c>
      <c r="P400" s="76">
        <f t="shared" ca="1" si="137"/>
        <v>1244.289683</v>
      </c>
      <c r="Q400" s="76">
        <f t="shared" si="138"/>
        <v>0</v>
      </c>
      <c r="R400" s="83" t="str">
        <f t="shared" si="139"/>
        <v>A+J=</v>
      </c>
      <c r="S400" s="79">
        <f t="shared" si="140"/>
        <v>43909</v>
      </c>
      <c r="T400" s="84" t="str">
        <f t="shared" si="141"/>
        <v>-</v>
      </c>
      <c r="U400" s="8"/>
      <c r="V400" s="65"/>
      <c r="W400" s="66"/>
      <c r="X400" s="8"/>
      <c r="Y400" s="1"/>
      <c r="Z400" s="8"/>
      <c r="AA400" s="8"/>
      <c r="AB400" s="8"/>
      <c r="AC400" s="8"/>
      <c r="AD400" s="8"/>
      <c r="AE400" s="9"/>
      <c r="AF400" s="8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  <c r="BO400" s="3"/>
      <c r="BP400" s="3"/>
      <c r="BQ400" s="3"/>
      <c r="BR400" s="3"/>
      <c r="BS400" s="3"/>
      <c r="BT400" s="3"/>
      <c r="BU400" s="3"/>
      <c r="BV400" s="3"/>
      <c r="BW400" s="3"/>
      <c r="BX400" s="3"/>
      <c r="BY400" s="3"/>
      <c r="BZ400" s="3"/>
      <c r="CA400" s="3"/>
      <c r="CB400" s="3"/>
      <c r="CC400" s="3"/>
      <c r="CD400" s="3"/>
      <c r="CE400" s="3"/>
      <c r="CF400" s="3"/>
      <c r="CG400" s="3"/>
      <c r="CH400" s="3"/>
      <c r="CI400" s="3"/>
      <c r="CJ400" s="3"/>
      <c r="CK400" s="3"/>
      <c r="CL400" s="3"/>
      <c r="CM400" s="3"/>
      <c r="CN400" s="3"/>
      <c r="CO400" s="3"/>
      <c r="CP400" s="3"/>
      <c r="CQ400" s="3"/>
      <c r="CR400" s="3"/>
      <c r="CS400" s="3"/>
      <c r="CT400" s="3"/>
      <c r="CU400" s="3"/>
      <c r="CV400" s="3"/>
      <c r="CW400" s="3"/>
      <c r="CX400" s="3"/>
      <c r="CY400" s="3"/>
      <c r="CZ400" s="3"/>
      <c r="DA400" s="3"/>
      <c r="DB400" s="3"/>
      <c r="DC400" s="3"/>
      <c r="DD400" s="3"/>
      <c r="DE400" s="3"/>
      <c r="DF400" s="3"/>
      <c r="DG400" s="3"/>
      <c r="DH400" s="3"/>
      <c r="DI400" s="3"/>
      <c r="DJ400" s="3"/>
      <c r="DK400" s="3"/>
      <c r="DL400" s="3"/>
      <c r="DM400" s="3"/>
      <c r="DN400" s="3"/>
      <c r="DO400" s="3"/>
      <c r="DP400" s="3"/>
      <c r="DQ400" s="3"/>
      <c r="DR400" s="3"/>
      <c r="DS400" s="3"/>
      <c r="DT400" s="3"/>
      <c r="DU400" s="3"/>
      <c r="DV400" s="3"/>
      <c r="DW400" s="3"/>
      <c r="DX400" s="3"/>
      <c r="DY400" s="3"/>
      <c r="DZ400" s="3"/>
      <c r="EA400" s="3"/>
      <c r="EB400" s="3"/>
      <c r="EC400" s="3"/>
      <c r="ED400" s="3"/>
      <c r="EE400" s="3"/>
      <c r="EF400" s="3"/>
      <c r="EG400" s="3"/>
      <c r="EH400" s="3"/>
      <c r="EI400" s="3"/>
      <c r="EJ400" s="3"/>
      <c r="EK400" s="3"/>
      <c r="EL400" s="3"/>
      <c r="EM400" s="3"/>
      <c r="EN400" s="3"/>
      <c r="EO400" s="3"/>
      <c r="EP400" s="3"/>
      <c r="EQ400" s="3"/>
      <c r="ER400" s="3"/>
      <c r="ES400" s="3"/>
      <c r="ET400" s="3"/>
      <c r="EU400" s="3"/>
      <c r="EV400" s="3"/>
      <c r="EW400" s="3"/>
      <c r="EX400" s="3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</row>
    <row r="401" spans="1:176" x14ac:dyDescent="0.15">
      <c r="A401" s="74">
        <f t="shared" si="142"/>
        <v>43882</v>
      </c>
      <c r="B401" s="75">
        <f t="shared" ca="1" si="129"/>
        <v>95472.724518999996</v>
      </c>
      <c r="C401" s="78">
        <f t="shared" si="130"/>
        <v>94200</v>
      </c>
      <c r="D401" s="77">
        <f ca="1">IF(A401&lt;$B$1,VLOOKUP(A401,[1]DI!$A$4:$B$15000,2),0)</f>
        <v>4.1500000000000002E-2</v>
      </c>
      <c r="E401" s="78">
        <f t="shared" ca="1" si="144"/>
        <v>1.00016137</v>
      </c>
      <c r="F401" s="78">
        <f ca="1">(TRUNC(PRODUCT($E$12:$E400),16))</f>
        <v>1.06131205634676</v>
      </c>
      <c r="G401" s="78">
        <f t="shared" ca="1" si="145"/>
        <v>1.0534727804887101</v>
      </c>
      <c r="H401" s="78">
        <f t="shared" ca="1" si="146"/>
        <v>1.00744137</v>
      </c>
      <c r="I401" s="77">
        <f t="shared" si="143"/>
        <v>3.5000000000000003E-2</v>
      </c>
      <c r="J401" s="79">
        <f t="shared" si="131"/>
        <v>43818</v>
      </c>
      <c r="K401" s="80">
        <f t="shared" si="132"/>
        <v>44</v>
      </c>
      <c r="L401" s="81">
        <f t="shared" si="133"/>
        <v>44</v>
      </c>
      <c r="M401" s="82">
        <f t="shared" si="134"/>
        <v>1.0060246740000001</v>
      </c>
      <c r="N401" s="82">
        <f t="shared" ca="1" si="135"/>
        <v>1.013510876</v>
      </c>
      <c r="O401" s="81">
        <f t="shared" si="136"/>
        <v>0</v>
      </c>
      <c r="P401" s="76">
        <f t="shared" ca="1" si="137"/>
        <v>1272.7245190000001</v>
      </c>
      <c r="Q401" s="76">
        <f t="shared" si="138"/>
        <v>0</v>
      </c>
      <c r="R401" s="83" t="str">
        <f t="shared" si="139"/>
        <v>A+J=</v>
      </c>
      <c r="S401" s="79">
        <f t="shared" si="140"/>
        <v>43909</v>
      </c>
      <c r="T401" s="84" t="str">
        <f t="shared" si="141"/>
        <v>-</v>
      </c>
      <c r="U401" s="8"/>
      <c r="V401" s="65"/>
      <c r="W401" s="66"/>
      <c r="X401" s="8"/>
      <c r="Y401" s="1"/>
      <c r="Z401" s="8"/>
      <c r="AA401" s="8"/>
      <c r="AB401" s="8"/>
      <c r="AC401" s="8"/>
      <c r="AD401" s="8"/>
      <c r="AE401" s="9"/>
      <c r="AF401" s="8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  <c r="BO401" s="3"/>
      <c r="BP401" s="3"/>
      <c r="BQ401" s="3"/>
      <c r="BR401" s="3"/>
      <c r="BS401" s="3"/>
      <c r="BT401" s="3"/>
      <c r="BU401" s="3"/>
      <c r="BV401" s="3"/>
      <c r="BW401" s="3"/>
      <c r="BX401" s="3"/>
      <c r="BY401" s="3"/>
      <c r="BZ401" s="3"/>
      <c r="CA401" s="3"/>
      <c r="CB401" s="3"/>
      <c r="CC401" s="3"/>
      <c r="CD401" s="3"/>
      <c r="CE401" s="3"/>
      <c r="CF401" s="3"/>
      <c r="CG401" s="3"/>
      <c r="CH401" s="3"/>
      <c r="CI401" s="3"/>
      <c r="CJ401" s="3"/>
      <c r="CK401" s="3"/>
      <c r="CL401" s="3"/>
      <c r="CM401" s="3"/>
      <c r="CN401" s="3"/>
      <c r="CO401" s="3"/>
      <c r="CP401" s="3"/>
      <c r="CQ401" s="3"/>
      <c r="CR401" s="3"/>
      <c r="CS401" s="3"/>
      <c r="CT401" s="3"/>
      <c r="CU401" s="3"/>
      <c r="CV401" s="3"/>
      <c r="CW401" s="3"/>
      <c r="CX401" s="3"/>
      <c r="CY401" s="3"/>
      <c r="CZ401" s="3"/>
      <c r="DA401" s="3"/>
      <c r="DB401" s="3"/>
      <c r="DC401" s="3"/>
      <c r="DD401" s="3"/>
      <c r="DE401" s="3"/>
      <c r="DF401" s="3"/>
      <c r="DG401" s="3"/>
      <c r="DH401" s="3"/>
      <c r="DI401" s="3"/>
      <c r="DJ401" s="3"/>
      <c r="DK401" s="3"/>
      <c r="DL401" s="3"/>
      <c r="DM401" s="3"/>
      <c r="DN401" s="3"/>
      <c r="DO401" s="3"/>
      <c r="DP401" s="3"/>
      <c r="DQ401" s="3"/>
      <c r="DR401" s="3"/>
      <c r="DS401" s="3"/>
      <c r="DT401" s="3"/>
      <c r="DU401" s="3"/>
      <c r="DV401" s="3"/>
      <c r="DW401" s="3"/>
      <c r="DX401" s="3"/>
      <c r="DY401" s="3"/>
      <c r="DZ401" s="3"/>
      <c r="EA401" s="3"/>
      <c r="EB401" s="3"/>
      <c r="EC401" s="3"/>
      <c r="ED401" s="3"/>
      <c r="EE401" s="3"/>
      <c r="EF401" s="3"/>
      <c r="EG401" s="3"/>
      <c r="EH401" s="3"/>
      <c r="EI401" s="3"/>
      <c r="EJ401" s="3"/>
      <c r="EK401" s="3"/>
      <c r="EL401" s="3"/>
      <c r="EM401" s="3"/>
      <c r="EN401" s="3"/>
      <c r="EO401" s="3"/>
      <c r="EP401" s="3"/>
      <c r="EQ401" s="3"/>
      <c r="ER401" s="3"/>
      <c r="ES401" s="3"/>
      <c r="ET401" s="3"/>
      <c r="EU401" s="3"/>
      <c r="EV401" s="3"/>
      <c r="EW401" s="3"/>
      <c r="EX401" s="3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</row>
    <row r="402" spans="1:176" x14ac:dyDescent="0.15">
      <c r="A402" s="74">
        <f t="shared" si="142"/>
        <v>43883</v>
      </c>
      <c r="B402" s="75">
        <f t="shared" ca="1" si="129"/>
        <v>95501.167266999997</v>
      </c>
      <c r="C402" s="78">
        <f t="shared" si="130"/>
        <v>94200</v>
      </c>
      <c r="D402" s="77">
        <f ca="1">IF(A402&lt;$B$1,VLOOKUP(A402,[1]DI!$A$4:$B$15000,2),0)</f>
        <v>0</v>
      </c>
      <c r="E402" s="78">
        <f t="shared" ca="1" si="144"/>
        <v>1</v>
      </c>
      <c r="F402" s="78">
        <f ca="1">(TRUNC(PRODUCT($E$12:$E401),16))</f>
        <v>1.0614833202732901</v>
      </c>
      <c r="G402" s="78">
        <f t="shared" ca="1" si="145"/>
        <v>1.0534727804887101</v>
      </c>
      <c r="H402" s="78">
        <f t="shared" ca="1" si="146"/>
        <v>1.0076039400000001</v>
      </c>
      <c r="I402" s="77">
        <f t="shared" si="143"/>
        <v>3.5000000000000003E-2</v>
      </c>
      <c r="J402" s="79">
        <f t="shared" si="131"/>
        <v>43818</v>
      </c>
      <c r="K402" s="80">
        <f t="shared" si="132"/>
        <v>44</v>
      </c>
      <c r="L402" s="81">
        <f t="shared" si="133"/>
        <v>45</v>
      </c>
      <c r="M402" s="82">
        <f t="shared" si="134"/>
        <v>1.0061620200000001</v>
      </c>
      <c r="N402" s="82">
        <f t="shared" ca="1" si="135"/>
        <v>1.013812816</v>
      </c>
      <c r="O402" s="81">
        <f t="shared" si="136"/>
        <v>0</v>
      </c>
      <c r="P402" s="76">
        <f t="shared" ca="1" si="137"/>
        <v>1301.167267</v>
      </c>
      <c r="Q402" s="76">
        <f t="shared" si="138"/>
        <v>0</v>
      </c>
      <c r="R402" s="83" t="str">
        <f t="shared" si="139"/>
        <v>A+J=</v>
      </c>
      <c r="S402" s="79">
        <f t="shared" si="140"/>
        <v>43909</v>
      </c>
      <c r="T402" s="84" t="str">
        <f t="shared" si="141"/>
        <v>-</v>
      </c>
      <c r="U402" s="8"/>
      <c r="V402" s="65"/>
      <c r="W402" s="66"/>
      <c r="X402" s="8"/>
      <c r="Y402" s="1"/>
      <c r="Z402" s="8"/>
      <c r="AA402" s="8"/>
      <c r="AB402" s="8"/>
      <c r="AC402" s="8"/>
      <c r="AD402" s="8"/>
      <c r="AE402" s="9"/>
      <c r="AF402" s="8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  <c r="BO402" s="3"/>
      <c r="BP402" s="3"/>
      <c r="BQ402" s="3"/>
      <c r="BR402" s="3"/>
      <c r="BS402" s="3"/>
      <c r="BT402" s="3"/>
      <c r="BU402" s="3"/>
      <c r="BV402" s="3"/>
      <c r="BW402" s="3"/>
      <c r="BX402" s="3"/>
      <c r="BY402" s="3"/>
      <c r="BZ402" s="3"/>
      <c r="CA402" s="3"/>
      <c r="CB402" s="3"/>
      <c r="CC402" s="3"/>
      <c r="CD402" s="3"/>
      <c r="CE402" s="3"/>
      <c r="CF402" s="3"/>
      <c r="CG402" s="3"/>
      <c r="CH402" s="3"/>
      <c r="CI402" s="3"/>
      <c r="CJ402" s="3"/>
      <c r="CK402" s="3"/>
      <c r="CL402" s="3"/>
      <c r="CM402" s="3"/>
      <c r="CN402" s="3"/>
      <c r="CO402" s="3"/>
      <c r="CP402" s="3"/>
      <c r="CQ402" s="3"/>
      <c r="CR402" s="3"/>
      <c r="CS402" s="3"/>
      <c r="CT402" s="3"/>
      <c r="CU402" s="3"/>
      <c r="CV402" s="3"/>
      <c r="CW402" s="3"/>
      <c r="CX402" s="3"/>
      <c r="CY402" s="3"/>
      <c r="CZ402" s="3"/>
      <c r="DA402" s="3"/>
      <c r="DB402" s="3"/>
      <c r="DC402" s="3"/>
      <c r="DD402" s="3"/>
      <c r="DE402" s="3"/>
      <c r="DF402" s="3"/>
      <c r="DG402" s="3"/>
      <c r="DH402" s="3"/>
      <c r="DI402" s="3"/>
      <c r="DJ402" s="3"/>
      <c r="DK402" s="3"/>
      <c r="DL402" s="3"/>
      <c r="DM402" s="3"/>
      <c r="DN402" s="3"/>
      <c r="DO402" s="3"/>
      <c r="DP402" s="3"/>
      <c r="DQ402" s="3"/>
      <c r="DR402" s="3"/>
      <c r="DS402" s="3"/>
      <c r="DT402" s="3"/>
      <c r="DU402" s="3"/>
      <c r="DV402" s="3"/>
      <c r="DW402" s="3"/>
      <c r="DX402" s="3"/>
      <c r="DY402" s="3"/>
      <c r="DZ402" s="3"/>
      <c r="EA402" s="3"/>
      <c r="EB402" s="3"/>
      <c r="EC402" s="3"/>
      <c r="ED402" s="3"/>
      <c r="EE402" s="3"/>
      <c r="EF402" s="3"/>
      <c r="EG402" s="3"/>
      <c r="EH402" s="3"/>
      <c r="EI402" s="3"/>
      <c r="EJ402" s="3"/>
      <c r="EK402" s="3"/>
      <c r="EL402" s="3"/>
      <c r="EM402" s="3"/>
      <c r="EN402" s="3"/>
      <c r="EO402" s="3"/>
      <c r="EP402" s="3"/>
      <c r="EQ402" s="3"/>
      <c r="ER402" s="3"/>
      <c r="ES402" s="3"/>
      <c r="ET402" s="3"/>
      <c r="EU402" s="3"/>
      <c r="EV402" s="3"/>
      <c r="EW402" s="3"/>
      <c r="EX402" s="3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</row>
    <row r="403" spans="1:176" x14ac:dyDescent="0.15">
      <c r="A403" s="74">
        <f t="shared" si="142"/>
        <v>43884</v>
      </c>
      <c r="B403" s="75">
        <f t="shared" ca="1" si="129"/>
        <v>95501.167266999997</v>
      </c>
      <c r="C403" s="78">
        <f t="shared" si="130"/>
        <v>94200</v>
      </c>
      <c r="D403" s="77">
        <f ca="1">IF(A403&lt;$B$1,VLOOKUP(A403,[1]DI!$A$4:$B$15000,2),0)</f>
        <v>0</v>
      </c>
      <c r="E403" s="78">
        <f t="shared" ca="1" si="144"/>
        <v>1</v>
      </c>
      <c r="F403" s="78">
        <f ca="1">(TRUNC(PRODUCT($E$12:$E402),16))</f>
        <v>1.0614833202732901</v>
      </c>
      <c r="G403" s="78">
        <f t="shared" ca="1" si="145"/>
        <v>1.0534727804887101</v>
      </c>
      <c r="H403" s="78">
        <f t="shared" ca="1" si="146"/>
        <v>1.0076039400000001</v>
      </c>
      <c r="I403" s="77">
        <f t="shared" si="143"/>
        <v>3.5000000000000003E-2</v>
      </c>
      <c r="J403" s="79">
        <f t="shared" si="131"/>
        <v>43818</v>
      </c>
      <c r="K403" s="80">
        <f t="shared" si="132"/>
        <v>44</v>
      </c>
      <c r="L403" s="81">
        <f t="shared" si="133"/>
        <v>45</v>
      </c>
      <c r="M403" s="82">
        <f t="shared" si="134"/>
        <v>1.0061620200000001</v>
      </c>
      <c r="N403" s="82">
        <f t="shared" ca="1" si="135"/>
        <v>1.013812816</v>
      </c>
      <c r="O403" s="81">
        <f t="shared" si="136"/>
        <v>0</v>
      </c>
      <c r="P403" s="76">
        <f t="shared" ca="1" si="137"/>
        <v>1301.167267</v>
      </c>
      <c r="Q403" s="76">
        <f t="shared" si="138"/>
        <v>0</v>
      </c>
      <c r="R403" s="83" t="str">
        <f t="shared" si="139"/>
        <v>A+J=</v>
      </c>
      <c r="S403" s="79">
        <f t="shared" si="140"/>
        <v>43909</v>
      </c>
      <c r="T403" s="84" t="str">
        <f t="shared" si="141"/>
        <v>-</v>
      </c>
      <c r="U403" s="8"/>
      <c r="V403" s="65"/>
      <c r="W403" s="66"/>
      <c r="X403" s="8"/>
      <c r="Y403" s="1"/>
      <c r="Z403" s="8"/>
      <c r="AA403" s="8"/>
      <c r="AB403" s="8"/>
      <c r="AC403" s="8"/>
      <c r="AD403" s="8"/>
      <c r="AE403" s="9"/>
      <c r="AF403" s="8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</row>
    <row r="404" spans="1:176" x14ac:dyDescent="0.15">
      <c r="A404" s="74">
        <f t="shared" si="142"/>
        <v>43885</v>
      </c>
      <c r="B404" s="75">
        <f t="shared" ca="1" si="129"/>
        <v>95501.167266999997</v>
      </c>
      <c r="C404" s="78">
        <f t="shared" si="130"/>
        <v>94200</v>
      </c>
      <c r="D404" s="77">
        <f ca="1">IF(A404&lt;$B$1,VLOOKUP(A404,[1]DI!$A$4:$B$15000,2),0)</f>
        <v>0</v>
      </c>
      <c r="E404" s="78">
        <f t="shared" ca="1" si="144"/>
        <v>1</v>
      </c>
      <c r="F404" s="78">
        <f ca="1">(TRUNC(PRODUCT($E$12:$E403),16))</f>
        <v>1.0614833202732901</v>
      </c>
      <c r="G404" s="78">
        <f t="shared" ca="1" si="145"/>
        <v>1.0534727804887101</v>
      </c>
      <c r="H404" s="78">
        <f t="shared" ca="1" si="146"/>
        <v>1.0076039400000001</v>
      </c>
      <c r="I404" s="77">
        <f t="shared" si="143"/>
        <v>3.5000000000000003E-2</v>
      </c>
      <c r="J404" s="79">
        <f t="shared" si="131"/>
        <v>43818</v>
      </c>
      <c r="K404" s="80">
        <f t="shared" si="132"/>
        <v>44</v>
      </c>
      <c r="L404" s="81">
        <f t="shared" si="133"/>
        <v>45</v>
      </c>
      <c r="M404" s="82">
        <f t="shared" si="134"/>
        <v>1.0061620200000001</v>
      </c>
      <c r="N404" s="82">
        <f t="shared" ca="1" si="135"/>
        <v>1.013812816</v>
      </c>
      <c r="O404" s="81">
        <f t="shared" si="136"/>
        <v>0</v>
      </c>
      <c r="P404" s="76">
        <f t="shared" ca="1" si="137"/>
        <v>1301.167267</v>
      </c>
      <c r="Q404" s="76">
        <f t="shared" si="138"/>
        <v>0</v>
      </c>
      <c r="R404" s="83" t="str">
        <f t="shared" si="139"/>
        <v>A+J=</v>
      </c>
      <c r="S404" s="79">
        <f t="shared" si="140"/>
        <v>43909</v>
      </c>
      <c r="T404" s="84" t="str">
        <f t="shared" si="141"/>
        <v>-</v>
      </c>
      <c r="U404" s="8"/>
      <c r="V404" s="65"/>
      <c r="W404" s="66"/>
      <c r="X404" s="8"/>
      <c r="Y404" s="1"/>
      <c r="Z404" s="8"/>
      <c r="AA404" s="8"/>
      <c r="AB404" s="8"/>
      <c r="AC404" s="8"/>
      <c r="AD404" s="8"/>
      <c r="AE404" s="9"/>
      <c r="AF404" s="8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  <c r="BO404" s="3"/>
      <c r="BP404" s="3"/>
      <c r="BQ404" s="3"/>
      <c r="BR404" s="3"/>
      <c r="BS404" s="3"/>
      <c r="BT404" s="3"/>
      <c r="BU404" s="3"/>
      <c r="BV404" s="3"/>
      <c r="BW404" s="3"/>
      <c r="BX404" s="3"/>
      <c r="BY404" s="3"/>
      <c r="BZ404" s="3"/>
      <c r="CA404" s="3"/>
      <c r="CB404" s="3"/>
      <c r="CC404" s="3"/>
      <c r="CD404" s="3"/>
      <c r="CE404" s="3"/>
      <c r="CF404" s="3"/>
      <c r="CG404" s="3"/>
      <c r="CH404" s="3"/>
      <c r="CI404" s="3"/>
      <c r="CJ404" s="3"/>
      <c r="CK404" s="3"/>
      <c r="CL404" s="3"/>
      <c r="CM404" s="3"/>
      <c r="CN404" s="3"/>
      <c r="CO404" s="3"/>
      <c r="CP404" s="3"/>
      <c r="CQ404" s="3"/>
      <c r="CR404" s="3"/>
      <c r="CS404" s="3"/>
      <c r="CT404" s="3"/>
      <c r="CU404" s="3"/>
      <c r="CV404" s="3"/>
      <c r="CW404" s="3"/>
      <c r="CX404" s="3"/>
      <c r="CY404" s="3"/>
      <c r="CZ404" s="3"/>
      <c r="DA404" s="3"/>
      <c r="DB404" s="3"/>
      <c r="DC404" s="3"/>
      <c r="DD404" s="3"/>
      <c r="DE404" s="3"/>
      <c r="DF404" s="3"/>
      <c r="DG404" s="3"/>
      <c r="DH404" s="3"/>
      <c r="DI404" s="3"/>
      <c r="DJ404" s="3"/>
      <c r="DK404" s="3"/>
      <c r="DL404" s="3"/>
      <c r="DM404" s="3"/>
      <c r="DN404" s="3"/>
      <c r="DO404" s="3"/>
      <c r="DP404" s="3"/>
      <c r="DQ404" s="3"/>
      <c r="DR404" s="3"/>
      <c r="DS404" s="3"/>
      <c r="DT404" s="3"/>
      <c r="DU404" s="3"/>
      <c r="DV404" s="3"/>
      <c r="DW404" s="3"/>
      <c r="DX404" s="3"/>
      <c r="DY404" s="3"/>
      <c r="DZ404" s="3"/>
      <c r="EA404" s="3"/>
      <c r="EB404" s="3"/>
      <c r="EC404" s="3"/>
      <c r="ED404" s="3"/>
      <c r="EE404" s="3"/>
      <c r="EF404" s="3"/>
      <c r="EG404" s="3"/>
      <c r="EH404" s="3"/>
      <c r="EI404" s="3"/>
      <c r="EJ404" s="3"/>
      <c r="EK404" s="3"/>
      <c r="EL404" s="3"/>
      <c r="EM404" s="3"/>
      <c r="EN404" s="3"/>
      <c r="EO404" s="3"/>
      <c r="EP404" s="3"/>
      <c r="EQ404" s="3"/>
      <c r="ER404" s="3"/>
      <c r="ES404" s="3"/>
      <c r="ET404" s="3"/>
      <c r="EU404" s="3"/>
      <c r="EV404" s="3"/>
      <c r="EW404" s="3"/>
      <c r="EX404" s="3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</row>
    <row r="405" spans="1:176" x14ac:dyDescent="0.15">
      <c r="A405" s="74">
        <f t="shared" si="142"/>
        <v>43886</v>
      </c>
      <c r="B405" s="75">
        <f t="shared" ca="1" si="129"/>
        <v>95501.167266999997</v>
      </c>
      <c r="C405" s="78">
        <f t="shared" si="130"/>
        <v>94200</v>
      </c>
      <c r="D405" s="77">
        <f ca="1">IF(A405&lt;$B$1,VLOOKUP(A405,[1]DI!$A$4:$B$15000,2),0)</f>
        <v>0</v>
      </c>
      <c r="E405" s="78">
        <f t="shared" ca="1" si="144"/>
        <v>1</v>
      </c>
      <c r="F405" s="78">
        <f ca="1">(TRUNC(PRODUCT($E$12:$E404),16))</f>
        <v>1.0614833202732901</v>
      </c>
      <c r="G405" s="78">
        <f t="shared" ca="1" si="145"/>
        <v>1.0534727804887101</v>
      </c>
      <c r="H405" s="78">
        <f t="shared" ca="1" si="146"/>
        <v>1.0076039400000001</v>
      </c>
      <c r="I405" s="77">
        <f t="shared" si="143"/>
        <v>3.5000000000000003E-2</v>
      </c>
      <c r="J405" s="79">
        <f t="shared" si="131"/>
        <v>43818</v>
      </c>
      <c r="K405" s="80">
        <f t="shared" si="132"/>
        <v>44</v>
      </c>
      <c r="L405" s="81">
        <f t="shared" si="133"/>
        <v>45</v>
      </c>
      <c r="M405" s="82">
        <f t="shared" si="134"/>
        <v>1.0061620200000001</v>
      </c>
      <c r="N405" s="82">
        <f t="shared" ca="1" si="135"/>
        <v>1.013812816</v>
      </c>
      <c r="O405" s="81">
        <f t="shared" si="136"/>
        <v>0</v>
      </c>
      <c r="P405" s="76">
        <f t="shared" ca="1" si="137"/>
        <v>1301.167267</v>
      </c>
      <c r="Q405" s="76">
        <f t="shared" si="138"/>
        <v>0</v>
      </c>
      <c r="R405" s="83" t="str">
        <f t="shared" si="139"/>
        <v>A+J=</v>
      </c>
      <c r="S405" s="79">
        <f t="shared" si="140"/>
        <v>43909</v>
      </c>
      <c r="T405" s="84" t="str">
        <f t="shared" si="141"/>
        <v>-</v>
      </c>
      <c r="U405" s="8"/>
      <c r="V405" s="65"/>
      <c r="W405" s="66"/>
      <c r="X405" s="8"/>
      <c r="Y405" s="1"/>
      <c r="Z405" s="8"/>
      <c r="AA405" s="8"/>
      <c r="AB405" s="8"/>
      <c r="AC405" s="8"/>
      <c r="AD405" s="8"/>
      <c r="AE405" s="9"/>
      <c r="AF405" s="8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  <c r="BO405" s="3"/>
      <c r="BP405" s="3"/>
      <c r="BQ405" s="3"/>
      <c r="BR405" s="3"/>
      <c r="BS405" s="3"/>
      <c r="BT405" s="3"/>
      <c r="BU405" s="3"/>
      <c r="BV405" s="3"/>
      <c r="BW405" s="3"/>
      <c r="BX405" s="3"/>
      <c r="BY405" s="3"/>
      <c r="BZ405" s="3"/>
      <c r="CA405" s="3"/>
      <c r="CB405" s="3"/>
      <c r="CC405" s="3"/>
      <c r="CD405" s="3"/>
      <c r="CE405" s="3"/>
      <c r="CF405" s="3"/>
      <c r="CG405" s="3"/>
      <c r="CH405" s="3"/>
      <c r="CI405" s="3"/>
      <c r="CJ405" s="3"/>
      <c r="CK405" s="3"/>
      <c r="CL405" s="3"/>
      <c r="CM405" s="3"/>
      <c r="CN405" s="3"/>
      <c r="CO405" s="3"/>
      <c r="CP405" s="3"/>
      <c r="CQ405" s="3"/>
      <c r="CR405" s="3"/>
      <c r="CS405" s="3"/>
      <c r="CT405" s="3"/>
      <c r="CU405" s="3"/>
      <c r="CV405" s="3"/>
      <c r="CW405" s="3"/>
      <c r="CX405" s="3"/>
      <c r="CY405" s="3"/>
      <c r="CZ405" s="3"/>
      <c r="DA405" s="3"/>
      <c r="DB405" s="3"/>
      <c r="DC405" s="3"/>
      <c r="DD405" s="3"/>
      <c r="DE405" s="3"/>
      <c r="DF405" s="3"/>
      <c r="DG405" s="3"/>
      <c r="DH405" s="3"/>
      <c r="DI405" s="3"/>
      <c r="DJ405" s="3"/>
      <c r="DK405" s="3"/>
      <c r="DL405" s="3"/>
      <c r="DM405" s="3"/>
      <c r="DN405" s="3"/>
      <c r="DO405" s="3"/>
      <c r="DP405" s="3"/>
      <c r="DQ405" s="3"/>
      <c r="DR405" s="3"/>
      <c r="DS405" s="3"/>
      <c r="DT405" s="3"/>
      <c r="DU405" s="3"/>
      <c r="DV405" s="3"/>
      <c r="DW405" s="3"/>
      <c r="DX405" s="3"/>
      <c r="DY405" s="3"/>
      <c r="DZ405" s="3"/>
      <c r="EA405" s="3"/>
      <c r="EB405" s="3"/>
      <c r="EC405" s="3"/>
      <c r="ED405" s="3"/>
      <c r="EE405" s="3"/>
      <c r="EF405" s="3"/>
      <c r="EG405" s="3"/>
      <c r="EH405" s="3"/>
      <c r="EI405" s="3"/>
      <c r="EJ405" s="3"/>
      <c r="EK405" s="3"/>
      <c r="EL405" s="3"/>
      <c r="EM405" s="3"/>
      <c r="EN405" s="3"/>
      <c r="EO405" s="3"/>
      <c r="EP405" s="3"/>
      <c r="EQ405" s="3"/>
      <c r="ER405" s="3"/>
      <c r="ES405" s="3"/>
      <c r="ET405" s="3"/>
      <c r="EU405" s="3"/>
      <c r="EV405" s="3"/>
      <c r="EW405" s="3"/>
      <c r="EX405" s="3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</row>
    <row r="406" spans="1:176" x14ac:dyDescent="0.15">
      <c r="A406" s="74">
        <f t="shared" si="142"/>
        <v>43887</v>
      </c>
      <c r="B406" s="75">
        <f t="shared" ca="1" si="129"/>
        <v>95501.167266999997</v>
      </c>
      <c r="C406" s="78">
        <f t="shared" si="130"/>
        <v>94200</v>
      </c>
      <c r="D406" s="77">
        <f ca="1">IF(A406&lt;$B$1,VLOOKUP(A406,[1]DI!$A$4:$B$15000,2),0)</f>
        <v>4.1500000000000002E-2</v>
      </c>
      <c r="E406" s="78">
        <f t="shared" ca="1" si="144"/>
        <v>1.00016137</v>
      </c>
      <c r="F406" s="78">
        <f ca="1">(TRUNC(PRODUCT($E$12:$E405),16))</f>
        <v>1.0614833202732901</v>
      </c>
      <c r="G406" s="78">
        <f t="shared" ca="1" si="145"/>
        <v>1.0534727804887101</v>
      </c>
      <c r="H406" s="78">
        <f t="shared" ca="1" si="146"/>
        <v>1.0076039400000001</v>
      </c>
      <c r="I406" s="77">
        <f t="shared" si="143"/>
        <v>3.5000000000000003E-2</v>
      </c>
      <c r="J406" s="79">
        <f t="shared" si="131"/>
        <v>43818</v>
      </c>
      <c r="K406" s="80">
        <f t="shared" si="132"/>
        <v>45</v>
      </c>
      <c r="L406" s="81">
        <f t="shared" si="133"/>
        <v>45</v>
      </c>
      <c r="M406" s="82">
        <f t="shared" si="134"/>
        <v>1.0061620200000001</v>
      </c>
      <c r="N406" s="82">
        <f t="shared" ca="1" si="135"/>
        <v>1.013812816</v>
      </c>
      <c r="O406" s="81">
        <f t="shared" si="136"/>
        <v>0</v>
      </c>
      <c r="P406" s="76">
        <f t="shared" ca="1" si="137"/>
        <v>1301.167267</v>
      </c>
      <c r="Q406" s="76">
        <f t="shared" si="138"/>
        <v>0</v>
      </c>
      <c r="R406" s="83" t="str">
        <f t="shared" si="139"/>
        <v>A+J=</v>
      </c>
      <c r="S406" s="79">
        <f t="shared" si="140"/>
        <v>43909</v>
      </c>
      <c r="T406" s="84" t="str">
        <f t="shared" si="141"/>
        <v>-</v>
      </c>
      <c r="U406" s="8"/>
      <c r="V406" s="65"/>
      <c r="W406" s="66"/>
      <c r="X406" s="8"/>
      <c r="Y406" s="1"/>
      <c r="Z406" s="8"/>
      <c r="AA406" s="8"/>
      <c r="AB406" s="8"/>
      <c r="AC406" s="8"/>
      <c r="AD406" s="8"/>
      <c r="AE406" s="9"/>
      <c r="AF406" s="8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  <c r="BO406" s="3"/>
      <c r="BP406" s="3"/>
      <c r="BQ406" s="3"/>
      <c r="BR406" s="3"/>
      <c r="BS406" s="3"/>
      <c r="BT406" s="3"/>
      <c r="BU406" s="3"/>
      <c r="BV406" s="3"/>
      <c r="BW406" s="3"/>
      <c r="BX406" s="3"/>
      <c r="BY406" s="3"/>
      <c r="BZ406" s="3"/>
      <c r="CA406" s="3"/>
      <c r="CB406" s="3"/>
      <c r="CC406" s="3"/>
      <c r="CD406" s="3"/>
      <c r="CE406" s="3"/>
      <c r="CF406" s="3"/>
      <c r="CG406" s="3"/>
      <c r="CH406" s="3"/>
      <c r="CI406" s="3"/>
      <c r="CJ406" s="3"/>
      <c r="CK406" s="3"/>
      <c r="CL406" s="3"/>
      <c r="CM406" s="3"/>
      <c r="CN406" s="3"/>
      <c r="CO406" s="3"/>
      <c r="CP406" s="3"/>
      <c r="CQ406" s="3"/>
      <c r="CR406" s="3"/>
      <c r="CS406" s="3"/>
      <c r="CT406" s="3"/>
      <c r="CU406" s="3"/>
      <c r="CV406" s="3"/>
      <c r="CW406" s="3"/>
      <c r="CX406" s="3"/>
      <c r="CY406" s="3"/>
      <c r="CZ406" s="3"/>
      <c r="DA406" s="3"/>
      <c r="DB406" s="3"/>
      <c r="DC406" s="3"/>
      <c r="DD406" s="3"/>
      <c r="DE406" s="3"/>
      <c r="DF406" s="3"/>
      <c r="DG406" s="3"/>
      <c r="DH406" s="3"/>
      <c r="DI406" s="3"/>
      <c r="DJ406" s="3"/>
      <c r="DK406" s="3"/>
      <c r="DL406" s="3"/>
      <c r="DM406" s="3"/>
      <c r="DN406" s="3"/>
      <c r="DO406" s="3"/>
      <c r="DP406" s="3"/>
      <c r="DQ406" s="3"/>
      <c r="DR406" s="3"/>
      <c r="DS406" s="3"/>
      <c r="DT406" s="3"/>
      <c r="DU406" s="3"/>
      <c r="DV406" s="3"/>
      <c r="DW406" s="3"/>
      <c r="DX406" s="3"/>
      <c r="DY406" s="3"/>
      <c r="DZ406" s="3"/>
      <c r="EA406" s="3"/>
      <c r="EB406" s="3"/>
      <c r="EC406" s="3"/>
      <c r="ED406" s="3"/>
      <c r="EE406" s="3"/>
      <c r="EF406" s="3"/>
      <c r="EG406" s="3"/>
      <c r="EH406" s="3"/>
      <c r="EI406" s="3"/>
      <c r="EJ406" s="3"/>
      <c r="EK406" s="3"/>
      <c r="EL406" s="3"/>
      <c r="EM406" s="3"/>
      <c r="EN406" s="3"/>
      <c r="EO406" s="3"/>
      <c r="EP406" s="3"/>
      <c r="EQ406" s="3"/>
      <c r="ER406" s="3"/>
      <c r="ES406" s="3"/>
      <c r="ET406" s="3"/>
      <c r="EU406" s="3"/>
      <c r="EV406" s="3"/>
      <c r="EW406" s="3"/>
      <c r="EX406" s="3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</row>
    <row r="407" spans="1:176" x14ac:dyDescent="0.15">
      <c r="A407" s="74">
        <f t="shared" si="142"/>
        <v>43888</v>
      </c>
      <c r="B407" s="75">
        <f t="shared" ca="1" si="129"/>
        <v>95529.617738999994</v>
      </c>
      <c r="C407" s="78">
        <f t="shared" si="130"/>
        <v>94200</v>
      </c>
      <c r="D407" s="77">
        <f ca="1">IF(A407&lt;$B$1,VLOOKUP(A407,[1]DI!$A$4:$B$15000,2),0)</f>
        <v>4.1500000000000002E-2</v>
      </c>
      <c r="E407" s="78">
        <f t="shared" ca="1" si="144"/>
        <v>1.00016137</v>
      </c>
      <c r="F407" s="78">
        <f ca="1">(TRUNC(PRODUCT($E$12:$E406),16))</f>
        <v>1.0616546118366901</v>
      </c>
      <c r="G407" s="78">
        <f t="shared" ca="1" si="145"/>
        <v>1.0534727804887101</v>
      </c>
      <c r="H407" s="78">
        <f t="shared" ca="1" si="146"/>
        <v>1.00776653</v>
      </c>
      <c r="I407" s="77">
        <f t="shared" si="143"/>
        <v>3.5000000000000003E-2</v>
      </c>
      <c r="J407" s="79">
        <f t="shared" si="131"/>
        <v>43818</v>
      </c>
      <c r="K407" s="80">
        <f t="shared" si="132"/>
        <v>46</v>
      </c>
      <c r="L407" s="81">
        <f t="shared" si="133"/>
        <v>46</v>
      </c>
      <c r="M407" s="82">
        <f t="shared" si="134"/>
        <v>1.0062993840000001</v>
      </c>
      <c r="N407" s="82">
        <f t="shared" ca="1" si="135"/>
        <v>1.014114838</v>
      </c>
      <c r="O407" s="81">
        <f t="shared" si="136"/>
        <v>0</v>
      </c>
      <c r="P407" s="76">
        <f t="shared" ca="1" si="137"/>
        <v>1329.617739</v>
      </c>
      <c r="Q407" s="76">
        <f t="shared" si="138"/>
        <v>0</v>
      </c>
      <c r="R407" s="83" t="str">
        <f t="shared" si="139"/>
        <v>A+J=</v>
      </c>
      <c r="S407" s="79">
        <f t="shared" si="140"/>
        <v>43909</v>
      </c>
      <c r="T407" s="84" t="str">
        <f t="shared" si="141"/>
        <v>-</v>
      </c>
      <c r="U407" s="16"/>
      <c r="V407" s="65"/>
      <c r="W407" s="66"/>
      <c r="X407" s="16"/>
      <c r="Y407" s="18"/>
      <c r="Z407" s="16"/>
      <c r="AA407" s="16"/>
      <c r="AB407" s="16"/>
      <c r="AC407" s="16"/>
      <c r="AD407" s="16"/>
      <c r="AE407" s="19"/>
      <c r="AF407" s="16"/>
      <c r="AG407" s="17"/>
      <c r="AH407" s="17"/>
      <c r="AI407" s="17"/>
      <c r="AJ407" s="17"/>
      <c r="AK407" s="17"/>
      <c r="AL407" s="17"/>
      <c r="AM407" s="17"/>
      <c r="AN407" s="17"/>
      <c r="AO407" s="17"/>
      <c r="AP407" s="17"/>
      <c r="AQ407" s="17"/>
      <c r="AR407" s="17"/>
      <c r="AS407" s="17"/>
      <c r="AT407" s="17"/>
      <c r="AU407" s="17"/>
      <c r="AV407" s="17"/>
      <c r="AW407" s="17"/>
      <c r="AX407" s="17"/>
      <c r="AY407" s="17"/>
      <c r="AZ407" s="17"/>
      <c r="BA407" s="17"/>
      <c r="BB407" s="17"/>
      <c r="BC407" s="17"/>
      <c r="BD407" s="17"/>
      <c r="BE407" s="17"/>
      <c r="BF407" s="17"/>
      <c r="BG407" s="17"/>
      <c r="BH407" s="17"/>
      <c r="BI407" s="17"/>
      <c r="BJ407" s="17"/>
      <c r="BK407" s="17"/>
      <c r="BL407" s="17"/>
      <c r="BM407" s="17"/>
      <c r="BN407" s="17"/>
      <c r="BO407" s="17"/>
      <c r="BP407" s="17"/>
      <c r="BQ407" s="17"/>
      <c r="BR407" s="17"/>
      <c r="BS407" s="17"/>
      <c r="BT407" s="17"/>
      <c r="BU407" s="17"/>
      <c r="BV407" s="17"/>
      <c r="BW407" s="17"/>
      <c r="BX407" s="17"/>
      <c r="BY407" s="17"/>
      <c r="BZ407" s="17"/>
      <c r="CA407" s="17"/>
      <c r="CB407" s="17"/>
      <c r="CC407" s="17"/>
      <c r="CD407" s="17"/>
      <c r="CE407" s="17"/>
      <c r="CF407" s="17"/>
      <c r="CG407" s="17"/>
      <c r="CH407" s="17"/>
      <c r="CI407" s="17"/>
      <c r="CJ407" s="17"/>
      <c r="CK407" s="17"/>
      <c r="CL407" s="17"/>
      <c r="CM407" s="17"/>
      <c r="CN407" s="17"/>
      <c r="CO407" s="17"/>
      <c r="CP407" s="17"/>
      <c r="CQ407" s="17"/>
      <c r="CR407" s="17"/>
      <c r="CS407" s="17"/>
      <c r="CT407" s="17"/>
      <c r="CU407" s="17"/>
      <c r="CV407" s="17"/>
      <c r="CW407" s="17"/>
      <c r="CX407" s="17"/>
      <c r="CY407" s="17"/>
      <c r="CZ407" s="17"/>
      <c r="DA407" s="17"/>
      <c r="DB407" s="17"/>
      <c r="DC407" s="17"/>
      <c r="DD407" s="17"/>
      <c r="DE407" s="17"/>
      <c r="DF407" s="17"/>
      <c r="DG407" s="17"/>
      <c r="DH407" s="17"/>
      <c r="DI407" s="17"/>
      <c r="DJ407" s="17"/>
      <c r="DK407" s="17"/>
      <c r="DL407" s="17"/>
      <c r="DM407" s="17"/>
      <c r="DN407" s="17"/>
      <c r="DO407" s="17"/>
      <c r="DP407" s="17"/>
      <c r="DQ407" s="17"/>
      <c r="DR407" s="17"/>
      <c r="DS407" s="17"/>
      <c r="DT407" s="17"/>
      <c r="DU407" s="17"/>
      <c r="DV407" s="17"/>
      <c r="DW407" s="17"/>
      <c r="DX407" s="17"/>
      <c r="DY407" s="17"/>
      <c r="DZ407" s="17"/>
      <c r="EA407" s="17"/>
      <c r="EB407" s="17"/>
      <c r="EC407" s="17"/>
      <c r="ED407" s="17"/>
      <c r="EE407" s="17"/>
      <c r="EF407" s="17"/>
      <c r="EG407" s="17"/>
      <c r="EH407" s="17"/>
      <c r="EI407" s="17"/>
      <c r="EJ407" s="17"/>
      <c r="EK407" s="17"/>
      <c r="EL407" s="17"/>
      <c r="EM407" s="17"/>
      <c r="EN407" s="17"/>
      <c r="EO407" s="17"/>
      <c r="EP407" s="17"/>
      <c r="EQ407" s="17"/>
      <c r="ER407" s="17"/>
      <c r="ES407" s="17"/>
      <c r="ET407" s="17"/>
      <c r="EU407" s="17"/>
      <c r="EV407" s="17"/>
      <c r="EW407" s="17"/>
      <c r="EX407" s="17"/>
      <c r="EY407" s="18"/>
      <c r="EZ407" s="18"/>
      <c r="FA407" s="18"/>
      <c r="FB407" s="18"/>
      <c r="FC407" s="18"/>
      <c r="FD407" s="18"/>
      <c r="FE407" s="18"/>
      <c r="FF407" s="18"/>
      <c r="FG407" s="18"/>
      <c r="FH407" s="18"/>
      <c r="FI407" s="18"/>
      <c r="FJ407" s="18"/>
      <c r="FK407" s="18"/>
      <c r="FL407" s="18"/>
      <c r="FM407" s="18"/>
      <c r="FN407" s="18"/>
      <c r="FO407" s="18"/>
      <c r="FP407" s="18"/>
      <c r="FQ407" s="18"/>
      <c r="FR407" s="18"/>
      <c r="FS407" s="18"/>
      <c r="FT407" s="18"/>
    </row>
    <row r="408" spans="1:176" x14ac:dyDescent="0.15">
      <c r="A408" s="74">
        <f t="shared" si="142"/>
        <v>43889</v>
      </c>
      <c r="B408" s="75">
        <f t="shared" ca="1" si="129"/>
        <v>95558.078101999999</v>
      </c>
      <c r="C408" s="78">
        <f t="shared" si="130"/>
        <v>94200</v>
      </c>
      <c r="D408" s="77">
        <f ca="1">IF(A408&lt;$B$1,VLOOKUP(A408,[1]DI!$A$4:$B$15000,2),0)</f>
        <v>4.1500000000000002E-2</v>
      </c>
      <c r="E408" s="78">
        <f t="shared" ca="1" si="144"/>
        <v>1.00016137</v>
      </c>
      <c r="F408" s="78">
        <f ca="1">(TRUNC(PRODUCT($E$12:$E407),16))</f>
        <v>1.0618259310414</v>
      </c>
      <c r="G408" s="78">
        <f t="shared" ca="1" si="145"/>
        <v>1.0534727804887101</v>
      </c>
      <c r="H408" s="78">
        <f t="shared" ca="1" si="146"/>
        <v>1.00792916</v>
      </c>
      <c r="I408" s="77">
        <f t="shared" si="143"/>
        <v>3.5000000000000003E-2</v>
      </c>
      <c r="J408" s="79">
        <f t="shared" si="131"/>
        <v>43818</v>
      </c>
      <c r="K408" s="80">
        <f t="shared" si="132"/>
        <v>47</v>
      </c>
      <c r="L408" s="81">
        <f t="shared" si="133"/>
        <v>47</v>
      </c>
      <c r="M408" s="82">
        <f t="shared" si="134"/>
        <v>1.0064367670000001</v>
      </c>
      <c r="N408" s="82">
        <f t="shared" ca="1" si="135"/>
        <v>1.0144169649999999</v>
      </c>
      <c r="O408" s="81">
        <f t="shared" si="136"/>
        <v>0</v>
      </c>
      <c r="P408" s="76">
        <f t="shared" ca="1" si="137"/>
        <v>1358.0781019999999</v>
      </c>
      <c r="Q408" s="76">
        <f t="shared" si="138"/>
        <v>0</v>
      </c>
      <c r="R408" s="83" t="str">
        <f t="shared" si="139"/>
        <v>A+J=</v>
      </c>
      <c r="S408" s="79">
        <f t="shared" si="140"/>
        <v>43909</v>
      </c>
      <c r="T408" s="84" t="str">
        <f t="shared" si="141"/>
        <v>-</v>
      </c>
      <c r="U408" s="8"/>
      <c r="V408" s="65"/>
      <c r="W408" s="66"/>
      <c r="X408" s="8"/>
      <c r="Y408" s="1"/>
      <c r="Z408" s="8"/>
      <c r="AA408" s="8"/>
      <c r="AB408" s="8"/>
      <c r="AC408" s="8"/>
      <c r="AD408" s="8"/>
      <c r="AE408" s="9"/>
      <c r="AF408" s="8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  <c r="BO408" s="3"/>
      <c r="BP408" s="3"/>
      <c r="BQ408" s="3"/>
      <c r="BR408" s="3"/>
      <c r="BS408" s="3"/>
      <c r="BT408" s="3"/>
      <c r="BU408" s="3"/>
      <c r="BV408" s="3"/>
      <c r="BW408" s="3"/>
      <c r="BX408" s="3"/>
      <c r="BY408" s="3"/>
      <c r="BZ408" s="3"/>
      <c r="CA408" s="3"/>
      <c r="CB408" s="3"/>
      <c r="CC408" s="3"/>
      <c r="CD408" s="3"/>
      <c r="CE408" s="3"/>
      <c r="CF408" s="3"/>
      <c r="CG408" s="3"/>
      <c r="CH408" s="3"/>
      <c r="CI408" s="3"/>
      <c r="CJ408" s="3"/>
      <c r="CK408" s="3"/>
      <c r="CL408" s="3"/>
      <c r="CM408" s="3"/>
      <c r="CN408" s="3"/>
      <c r="CO408" s="3"/>
      <c r="CP408" s="3"/>
      <c r="CQ408" s="3"/>
      <c r="CR408" s="3"/>
      <c r="CS408" s="3"/>
      <c r="CT408" s="3"/>
      <c r="CU408" s="3"/>
      <c r="CV408" s="3"/>
      <c r="CW408" s="3"/>
      <c r="CX408" s="3"/>
      <c r="CY408" s="3"/>
      <c r="CZ408" s="3"/>
      <c r="DA408" s="3"/>
      <c r="DB408" s="3"/>
      <c r="DC408" s="3"/>
      <c r="DD408" s="3"/>
      <c r="DE408" s="3"/>
      <c r="DF408" s="3"/>
      <c r="DG408" s="3"/>
      <c r="DH408" s="3"/>
      <c r="DI408" s="3"/>
      <c r="DJ408" s="3"/>
      <c r="DK408" s="3"/>
      <c r="DL408" s="3"/>
      <c r="DM408" s="3"/>
      <c r="DN408" s="3"/>
      <c r="DO408" s="3"/>
      <c r="DP408" s="3"/>
      <c r="DQ408" s="3"/>
      <c r="DR408" s="3"/>
      <c r="DS408" s="3"/>
      <c r="DT408" s="3"/>
      <c r="DU408" s="3"/>
      <c r="DV408" s="3"/>
      <c r="DW408" s="3"/>
      <c r="DX408" s="3"/>
      <c r="DY408" s="3"/>
      <c r="DZ408" s="3"/>
      <c r="EA408" s="3"/>
      <c r="EB408" s="3"/>
      <c r="EC408" s="3"/>
      <c r="ED408" s="3"/>
      <c r="EE408" s="3"/>
      <c r="EF408" s="3"/>
      <c r="EG408" s="3"/>
      <c r="EH408" s="3"/>
      <c r="EI408" s="3"/>
      <c r="EJ408" s="3"/>
      <c r="EK408" s="3"/>
      <c r="EL408" s="3"/>
      <c r="EM408" s="3"/>
      <c r="EN408" s="3"/>
      <c r="EO408" s="3"/>
      <c r="EP408" s="3"/>
      <c r="EQ408" s="3"/>
      <c r="ER408" s="3"/>
      <c r="ES408" s="3"/>
      <c r="ET408" s="3"/>
      <c r="EU408" s="3"/>
      <c r="EV408" s="3"/>
      <c r="EW408" s="3"/>
      <c r="EX408" s="3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</row>
    <row r="409" spans="1:176" x14ac:dyDescent="0.15">
      <c r="A409" s="74">
        <f t="shared" si="142"/>
        <v>43890</v>
      </c>
      <c r="B409" s="75">
        <f t="shared" ca="1" si="129"/>
        <v>95586.546285000004</v>
      </c>
      <c r="C409" s="78">
        <f t="shared" si="130"/>
        <v>94200</v>
      </c>
      <c r="D409" s="77">
        <f ca="1">IF(A409&lt;$B$1,VLOOKUP(A409,[1]DI!$A$4:$B$15000,2),0)</f>
        <v>0</v>
      </c>
      <c r="E409" s="78">
        <f t="shared" ca="1" si="144"/>
        <v>1</v>
      </c>
      <c r="F409" s="78">
        <f ca="1">(TRUNC(PRODUCT($E$12:$E408),16))</f>
        <v>1.06199727789189</v>
      </c>
      <c r="G409" s="78">
        <f t="shared" ca="1" si="145"/>
        <v>1.0534727804887101</v>
      </c>
      <c r="H409" s="78">
        <f t="shared" ca="1" si="146"/>
        <v>1.00809181</v>
      </c>
      <c r="I409" s="77">
        <f t="shared" si="143"/>
        <v>3.5000000000000003E-2</v>
      </c>
      <c r="J409" s="79">
        <f t="shared" si="131"/>
        <v>43818</v>
      </c>
      <c r="K409" s="80">
        <f t="shared" si="132"/>
        <v>47</v>
      </c>
      <c r="L409" s="81">
        <f t="shared" si="133"/>
        <v>48</v>
      </c>
      <c r="M409" s="82">
        <f t="shared" si="134"/>
        <v>1.006574168</v>
      </c>
      <c r="N409" s="82">
        <f t="shared" ca="1" si="135"/>
        <v>1.014719175</v>
      </c>
      <c r="O409" s="81">
        <f t="shared" si="136"/>
        <v>0</v>
      </c>
      <c r="P409" s="76">
        <f t="shared" ca="1" si="137"/>
        <v>1386.5462849999999</v>
      </c>
      <c r="Q409" s="76">
        <f t="shared" si="138"/>
        <v>0</v>
      </c>
      <c r="R409" s="83" t="str">
        <f t="shared" si="139"/>
        <v>A+J=</v>
      </c>
      <c r="S409" s="79">
        <f t="shared" si="140"/>
        <v>43909</v>
      </c>
      <c r="T409" s="84" t="str">
        <f t="shared" si="141"/>
        <v>-</v>
      </c>
      <c r="U409" s="8"/>
      <c r="V409" s="65"/>
      <c r="W409" s="66"/>
      <c r="X409" s="8"/>
      <c r="Y409" s="1"/>
      <c r="Z409" s="8"/>
      <c r="AA409" s="8"/>
      <c r="AB409" s="8"/>
      <c r="AC409" s="8"/>
      <c r="AD409" s="8"/>
      <c r="AE409" s="9"/>
      <c r="AF409" s="8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  <c r="BO409" s="3"/>
      <c r="BP409" s="3"/>
      <c r="BQ409" s="3"/>
      <c r="BR409" s="3"/>
      <c r="BS409" s="3"/>
      <c r="BT409" s="3"/>
      <c r="BU409" s="3"/>
      <c r="BV409" s="3"/>
      <c r="BW409" s="3"/>
      <c r="BX409" s="3"/>
      <c r="BY409" s="3"/>
      <c r="BZ409" s="3"/>
      <c r="CA409" s="3"/>
      <c r="CB409" s="3"/>
      <c r="CC409" s="3"/>
      <c r="CD409" s="3"/>
      <c r="CE409" s="3"/>
      <c r="CF409" s="3"/>
      <c r="CG409" s="3"/>
      <c r="CH409" s="3"/>
      <c r="CI409" s="3"/>
      <c r="CJ409" s="3"/>
      <c r="CK409" s="3"/>
      <c r="CL409" s="3"/>
      <c r="CM409" s="3"/>
      <c r="CN409" s="3"/>
      <c r="CO409" s="3"/>
      <c r="CP409" s="3"/>
      <c r="CQ409" s="3"/>
      <c r="CR409" s="3"/>
      <c r="CS409" s="3"/>
      <c r="CT409" s="3"/>
      <c r="CU409" s="3"/>
      <c r="CV409" s="3"/>
      <c r="CW409" s="3"/>
      <c r="CX409" s="3"/>
      <c r="CY409" s="3"/>
      <c r="CZ409" s="3"/>
      <c r="DA409" s="3"/>
      <c r="DB409" s="3"/>
      <c r="DC409" s="3"/>
      <c r="DD409" s="3"/>
      <c r="DE409" s="3"/>
      <c r="DF409" s="3"/>
      <c r="DG409" s="3"/>
      <c r="DH409" s="3"/>
      <c r="DI409" s="3"/>
      <c r="DJ409" s="3"/>
      <c r="DK409" s="3"/>
      <c r="DL409" s="3"/>
      <c r="DM409" s="3"/>
      <c r="DN409" s="3"/>
      <c r="DO409" s="3"/>
      <c r="DP409" s="3"/>
      <c r="DQ409" s="3"/>
      <c r="DR409" s="3"/>
      <c r="DS409" s="3"/>
      <c r="DT409" s="3"/>
      <c r="DU409" s="3"/>
      <c r="DV409" s="3"/>
      <c r="DW409" s="3"/>
      <c r="DX409" s="3"/>
      <c r="DY409" s="3"/>
      <c r="DZ409" s="3"/>
      <c r="EA409" s="3"/>
      <c r="EB409" s="3"/>
      <c r="EC409" s="3"/>
      <c r="ED409" s="3"/>
      <c r="EE409" s="3"/>
      <c r="EF409" s="3"/>
      <c r="EG409" s="3"/>
      <c r="EH409" s="3"/>
      <c r="EI409" s="3"/>
      <c r="EJ409" s="3"/>
      <c r="EK409" s="3"/>
      <c r="EL409" s="3"/>
      <c r="EM409" s="3"/>
      <c r="EN409" s="3"/>
      <c r="EO409" s="3"/>
      <c r="EP409" s="3"/>
      <c r="EQ409" s="3"/>
      <c r="ER409" s="3"/>
      <c r="ES409" s="3"/>
      <c r="ET409" s="3"/>
      <c r="EU409" s="3"/>
      <c r="EV409" s="3"/>
      <c r="EW409" s="3"/>
      <c r="EX409" s="3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</row>
    <row r="410" spans="1:176" x14ac:dyDescent="0.15">
      <c r="A410" s="74">
        <f t="shared" si="142"/>
        <v>43891</v>
      </c>
      <c r="B410" s="75">
        <f t="shared" ca="1" si="129"/>
        <v>95586.546285000004</v>
      </c>
      <c r="C410" s="78">
        <f t="shared" si="130"/>
        <v>94200</v>
      </c>
      <c r="D410" s="77">
        <f ca="1">IF(A410&lt;$B$1,VLOOKUP(A410,[1]DI!$A$4:$B$15000,2),0)</f>
        <v>0</v>
      </c>
      <c r="E410" s="78">
        <f t="shared" ca="1" si="144"/>
        <v>1</v>
      </c>
      <c r="F410" s="78">
        <f ca="1">(TRUNC(PRODUCT($E$12:$E409),16))</f>
        <v>1.06199727789189</v>
      </c>
      <c r="G410" s="78">
        <f t="shared" ca="1" si="145"/>
        <v>1.0534727804887101</v>
      </c>
      <c r="H410" s="78">
        <f t="shared" ca="1" si="146"/>
        <v>1.00809181</v>
      </c>
      <c r="I410" s="77">
        <f t="shared" si="143"/>
        <v>3.5000000000000003E-2</v>
      </c>
      <c r="J410" s="79">
        <f t="shared" si="131"/>
        <v>43818</v>
      </c>
      <c r="K410" s="80">
        <f t="shared" si="132"/>
        <v>47</v>
      </c>
      <c r="L410" s="81">
        <f t="shared" si="133"/>
        <v>48</v>
      </c>
      <c r="M410" s="82">
        <f t="shared" si="134"/>
        <v>1.006574168</v>
      </c>
      <c r="N410" s="82">
        <f t="shared" ca="1" si="135"/>
        <v>1.014719175</v>
      </c>
      <c r="O410" s="81">
        <f t="shared" si="136"/>
        <v>0</v>
      </c>
      <c r="P410" s="76">
        <f t="shared" ca="1" si="137"/>
        <v>1386.5462849999999</v>
      </c>
      <c r="Q410" s="76">
        <f t="shared" si="138"/>
        <v>0</v>
      </c>
      <c r="R410" s="83" t="str">
        <f t="shared" si="139"/>
        <v>A+J=</v>
      </c>
      <c r="S410" s="79">
        <f t="shared" si="140"/>
        <v>43909</v>
      </c>
      <c r="T410" s="84" t="str">
        <f t="shared" si="141"/>
        <v>-</v>
      </c>
      <c r="U410" s="8"/>
      <c r="V410" s="65"/>
      <c r="W410" s="66"/>
      <c r="X410" s="8"/>
      <c r="Y410" s="1"/>
      <c r="Z410" s="8"/>
      <c r="AA410" s="8"/>
      <c r="AB410" s="8"/>
      <c r="AC410" s="8"/>
      <c r="AD410" s="8"/>
      <c r="AE410" s="9"/>
      <c r="AF410" s="8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  <c r="BO410" s="3"/>
      <c r="BP410" s="3"/>
      <c r="BQ410" s="3"/>
      <c r="BR410" s="3"/>
      <c r="BS410" s="3"/>
      <c r="BT410" s="3"/>
      <c r="BU410" s="3"/>
      <c r="BV410" s="3"/>
      <c r="BW410" s="3"/>
      <c r="BX410" s="3"/>
      <c r="BY410" s="3"/>
      <c r="BZ410" s="3"/>
      <c r="CA410" s="3"/>
      <c r="CB410" s="3"/>
      <c r="CC410" s="3"/>
      <c r="CD410" s="3"/>
      <c r="CE410" s="3"/>
      <c r="CF410" s="3"/>
      <c r="CG410" s="3"/>
      <c r="CH410" s="3"/>
      <c r="CI410" s="3"/>
      <c r="CJ410" s="3"/>
      <c r="CK410" s="3"/>
      <c r="CL410" s="3"/>
      <c r="CM410" s="3"/>
      <c r="CN410" s="3"/>
      <c r="CO410" s="3"/>
      <c r="CP410" s="3"/>
      <c r="CQ410" s="3"/>
      <c r="CR410" s="3"/>
      <c r="CS410" s="3"/>
      <c r="CT410" s="3"/>
      <c r="CU410" s="3"/>
      <c r="CV410" s="3"/>
      <c r="CW410" s="3"/>
      <c r="CX410" s="3"/>
      <c r="CY410" s="3"/>
      <c r="CZ410" s="3"/>
      <c r="DA410" s="3"/>
      <c r="DB410" s="3"/>
      <c r="DC410" s="3"/>
      <c r="DD410" s="3"/>
      <c r="DE410" s="3"/>
      <c r="DF410" s="3"/>
      <c r="DG410" s="3"/>
      <c r="DH410" s="3"/>
      <c r="DI410" s="3"/>
      <c r="DJ410" s="3"/>
      <c r="DK410" s="3"/>
      <c r="DL410" s="3"/>
      <c r="DM410" s="3"/>
      <c r="DN410" s="3"/>
      <c r="DO410" s="3"/>
      <c r="DP410" s="3"/>
      <c r="DQ410" s="3"/>
      <c r="DR410" s="3"/>
      <c r="DS410" s="3"/>
      <c r="DT410" s="3"/>
      <c r="DU410" s="3"/>
      <c r="DV410" s="3"/>
      <c r="DW410" s="3"/>
      <c r="DX410" s="3"/>
      <c r="DY410" s="3"/>
      <c r="DZ410" s="3"/>
      <c r="EA410" s="3"/>
      <c r="EB410" s="3"/>
      <c r="EC410" s="3"/>
      <c r="ED410" s="3"/>
      <c r="EE410" s="3"/>
      <c r="EF410" s="3"/>
      <c r="EG410" s="3"/>
      <c r="EH410" s="3"/>
      <c r="EI410" s="3"/>
      <c r="EJ410" s="3"/>
      <c r="EK410" s="3"/>
      <c r="EL410" s="3"/>
      <c r="EM410" s="3"/>
      <c r="EN410" s="3"/>
      <c r="EO410" s="3"/>
      <c r="EP410" s="3"/>
      <c r="EQ410" s="3"/>
      <c r="ER410" s="3"/>
      <c r="ES410" s="3"/>
      <c r="ET410" s="3"/>
      <c r="EU410" s="3"/>
      <c r="EV410" s="3"/>
      <c r="EW410" s="3"/>
      <c r="EX410" s="3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</row>
    <row r="411" spans="1:176" x14ac:dyDescent="0.15">
      <c r="A411" s="74">
        <f t="shared" si="142"/>
        <v>43892</v>
      </c>
      <c r="B411" s="75">
        <f t="shared" ca="1" si="129"/>
        <v>95586.546285000004</v>
      </c>
      <c r="C411" s="78">
        <f t="shared" si="130"/>
        <v>94200</v>
      </c>
      <c r="D411" s="77">
        <f ca="1">IF(A411&lt;$B$1,VLOOKUP(A411,[1]DI!$A$4:$B$15000,2),0)</f>
        <v>4.1500000000000002E-2</v>
      </c>
      <c r="E411" s="78">
        <f t="shared" ca="1" si="144"/>
        <v>1.00016137</v>
      </c>
      <c r="F411" s="78">
        <f ca="1">(TRUNC(PRODUCT($E$12:$E410),16))</f>
        <v>1.06199727789189</v>
      </c>
      <c r="G411" s="78">
        <f t="shared" ca="1" si="145"/>
        <v>1.0534727804887101</v>
      </c>
      <c r="H411" s="78">
        <f t="shared" ca="1" si="146"/>
        <v>1.00809181</v>
      </c>
      <c r="I411" s="77">
        <f t="shared" si="143"/>
        <v>3.5000000000000003E-2</v>
      </c>
      <c r="J411" s="79">
        <f t="shared" si="131"/>
        <v>43818</v>
      </c>
      <c r="K411" s="80">
        <f t="shared" si="132"/>
        <v>48</v>
      </c>
      <c r="L411" s="81">
        <f t="shared" si="133"/>
        <v>48</v>
      </c>
      <c r="M411" s="82">
        <f t="shared" si="134"/>
        <v>1.006574168</v>
      </c>
      <c r="N411" s="82">
        <f t="shared" ca="1" si="135"/>
        <v>1.014719175</v>
      </c>
      <c r="O411" s="81">
        <f t="shared" si="136"/>
        <v>0</v>
      </c>
      <c r="P411" s="76">
        <f t="shared" ca="1" si="137"/>
        <v>1386.5462849999999</v>
      </c>
      <c r="Q411" s="76">
        <f t="shared" si="138"/>
        <v>0</v>
      </c>
      <c r="R411" s="83" t="str">
        <f t="shared" si="139"/>
        <v>A+J=</v>
      </c>
      <c r="S411" s="79">
        <f t="shared" si="140"/>
        <v>43909</v>
      </c>
      <c r="T411" s="84" t="str">
        <f t="shared" si="141"/>
        <v>-</v>
      </c>
      <c r="U411" s="8"/>
      <c r="V411" s="65"/>
      <c r="W411" s="66"/>
      <c r="X411" s="8"/>
      <c r="Y411" s="1"/>
      <c r="Z411" s="8"/>
      <c r="AA411" s="8"/>
      <c r="AB411" s="8"/>
      <c r="AC411" s="8"/>
      <c r="AD411" s="8"/>
      <c r="AE411" s="9"/>
      <c r="AF411" s="8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  <c r="BO411" s="3"/>
      <c r="BP411" s="3"/>
      <c r="BQ411" s="3"/>
      <c r="BR411" s="3"/>
      <c r="BS411" s="3"/>
      <c r="BT411" s="3"/>
      <c r="BU411" s="3"/>
      <c r="BV411" s="3"/>
      <c r="BW411" s="3"/>
      <c r="BX411" s="3"/>
      <c r="BY411" s="3"/>
      <c r="BZ411" s="3"/>
      <c r="CA411" s="3"/>
      <c r="CB411" s="3"/>
      <c r="CC411" s="3"/>
      <c r="CD411" s="3"/>
      <c r="CE411" s="3"/>
      <c r="CF411" s="3"/>
      <c r="CG411" s="3"/>
      <c r="CH411" s="3"/>
      <c r="CI411" s="3"/>
      <c r="CJ411" s="3"/>
      <c r="CK411" s="3"/>
      <c r="CL411" s="3"/>
      <c r="CM411" s="3"/>
      <c r="CN411" s="3"/>
      <c r="CO411" s="3"/>
      <c r="CP411" s="3"/>
      <c r="CQ411" s="3"/>
      <c r="CR411" s="3"/>
      <c r="CS411" s="3"/>
      <c r="CT411" s="3"/>
      <c r="CU411" s="3"/>
      <c r="CV411" s="3"/>
      <c r="CW411" s="3"/>
      <c r="CX411" s="3"/>
      <c r="CY411" s="3"/>
      <c r="CZ411" s="3"/>
      <c r="DA411" s="3"/>
      <c r="DB411" s="3"/>
      <c r="DC411" s="3"/>
      <c r="DD411" s="3"/>
      <c r="DE411" s="3"/>
      <c r="DF411" s="3"/>
      <c r="DG411" s="3"/>
      <c r="DH411" s="3"/>
      <c r="DI411" s="3"/>
      <c r="DJ411" s="3"/>
      <c r="DK411" s="3"/>
      <c r="DL411" s="3"/>
      <c r="DM411" s="3"/>
      <c r="DN411" s="3"/>
      <c r="DO411" s="3"/>
      <c r="DP411" s="3"/>
      <c r="DQ411" s="3"/>
      <c r="DR411" s="3"/>
      <c r="DS411" s="3"/>
      <c r="DT411" s="3"/>
      <c r="DU411" s="3"/>
      <c r="DV411" s="3"/>
      <c r="DW411" s="3"/>
      <c r="DX411" s="3"/>
      <c r="DY411" s="3"/>
      <c r="DZ411" s="3"/>
      <c r="EA411" s="3"/>
      <c r="EB411" s="3"/>
      <c r="EC411" s="3"/>
      <c r="ED411" s="3"/>
      <c r="EE411" s="3"/>
      <c r="EF411" s="3"/>
      <c r="EG411" s="3"/>
      <c r="EH411" s="3"/>
      <c r="EI411" s="3"/>
      <c r="EJ411" s="3"/>
      <c r="EK411" s="3"/>
      <c r="EL411" s="3"/>
      <c r="EM411" s="3"/>
      <c r="EN411" s="3"/>
      <c r="EO411" s="3"/>
      <c r="EP411" s="3"/>
      <c r="EQ411" s="3"/>
      <c r="ER411" s="3"/>
      <c r="ES411" s="3"/>
      <c r="ET411" s="3"/>
      <c r="EU411" s="3"/>
      <c r="EV411" s="3"/>
      <c r="EW411" s="3"/>
      <c r="EX411" s="3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</row>
    <row r="412" spans="1:176" x14ac:dyDescent="0.15">
      <c r="A412" s="74">
        <f t="shared" si="142"/>
        <v>43893</v>
      </c>
      <c r="B412" s="75">
        <f t="shared" ca="1" si="129"/>
        <v>95615.022473999998</v>
      </c>
      <c r="C412" s="78">
        <f t="shared" si="130"/>
        <v>94200</v>
      </c>
      <c r="D412" s="77">
        <f ca="1">IF(A412&lt;$B$1,VLOOKUP(A412,[1]DI!$A$4:$B$15000,2),0)</f>
        <v>4.1500000000000002E-2</v>
      </c>
      <c r="E412" s="78">
        <f t="shared" ca="1" si="144"/>
        <v>1.00016137</v>
      </c>
      <c r="F412" s="78">
        <f ca="1">(TRUNC(PRODUCT($E$12:$E411),16))</f>
        <v>1.0621686523926299</v>
      </c>
      <c r="G412" s="78">
        <f t="shared" ca="1" si="145"/>
        <v>1.0534727804887101</v>
      </c>
      <c r="H412" s="78">
        <f t="shared" ca="1" si="146"/>
        <v>1.00825448</v>
      </c>
      <c r="I412" s="77">
        <f t="shared" si="143"/>
        <v>3.5000000000000003E-2</v>
      </c>
      <c r="J412" s="79">
        <f t="shared" si="131"/>
        <v>43818</v>
      </c>
      <c r="K412" s="80">
        <f t="shared" si="132"/>
        <v>49</v>
      </c>
      <c r="L412" s="81">
        <f t="shared" si="133"/>
        <v>49</v>
      </c>
      <c r="M412" s="82">
        <f t="shared" si="134"/>
        <v>1.006711589</v>
      </c>
      <c r="N412" s="82">
        <f t="shared" ca="1" si="135"/>
        <v>1.01502147</v>
      </c>
      <c r="O412" s="81">
        <f t="shared" si="136"/>
        <v>0</v>
      </c>
      <c r="P412" s="76">
        <f t="shared" ca="1" si="137"/>
        <v>1415.0224740000001</v>
      </c>
      <c r="Q412" s="76">
        <f t="shared" si="138"/>
        <v>0</v>
      </c>
      <c r="R412" s="83" t="str">
        <f t="shared" si="139"/>
        <v>A+J=</v>
      </c>
      <c r="S412" s="79">
        <f t="shared" si="140"/>
        <v>43909</v>
      </c>
      <c r="T412" s="84" t="str">
        <f t="shared" si="141"/>
        <v>-</v>
      </c>
      <c r="U412" s="8"/>
      <c r="V412" s="65"/>
      <c r="W412" s="66"/>
      <c r="X412" s="8"/>
      <c r="Y412" s="1"/>
      <c r="Z412" s="8"/>
      <c r="AA412" s="8"/>
      <c r="AB412" s="8"/>
      <c r="AC412" s="8"/>
      <c r="AD412" s="8"/>
      <c r="AE412" s="9"/>
      <c r="AF412" s="8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  <c r="BO412" s="3"/>
      <c r="BP412" s="3"/>
      <c r="BQ412" s="3"/>
      <c r="BR412" s="3"/>
      <c r="BS412" s="3"/>
      <c r="BT412" s="3"/>
      <c r="BU412" s="3"/>
      <c r="BV412" s="3"/>
      <c r="BW412" s="3"/>
      <c r="BX412" s="3"/>
      <c r="BY412" s="3"/>
      <c r="BZ412" s="3"/>
      <c r="CA412" s="3"/>
      <c r="CB412" s="3"/>
      <c r="CC412" s="3"/>
      <c r="CD412" s="3"/>
      <c r="CE412" s="3"/>
      <c r="CF412" s="3"/>
      <c r="CG412" s="3"/>
      <c r="CH412" s="3"/>
      <c r="CI412" s="3"/>
      <c r="CJ412" s="3"/>
      <c r="CK412" s="3"/>
      <c r="CL412" s="3"/>
      <c r="CM412" s="3"/>
      <c r="CN412" s="3"/>
      <c r="CO412" s="3"/>
      <c r="CP412" s="3"/>
      <c r="CQ412" s="3"/>
      <c r="CR412" s="3"/>
      <c r="CS412" s="3"/>
      <c r="CT412" s="3"/>
      <c r="CU412" s="3"/>
      <c r="CV412" s="3"/>
      <c r="CW412" s="3"/>
      <c r="CX412" s="3"/>
      <c r="CY412" s="3"/>
      <c r="CZ412" s="3"/>
      <c r="DA412" s="3"/>
      <c r="DB412" s="3"/>
      <c r="DC412" s="3"/>
      <c r="DD412" s="3"/>
      <c r="DE412" s="3"/>
      <c r="DF412" s="3"/>
      <c r="DG412" s="3"/>
      <c r="DH412" s="3"/>
      <c r="DI412" s="3"/>
      <c r="DJ412" s="3"/>
      <c r="DK412" s="3"/>
      <c r="DL412" s="3"/>
      <c r="DM412" s="3"/>
      <c r="DN412" s="3"/>
      <c r="DO412" s="3"/>
      <c r="DP412" s="3"/>
      <c r="DQ412" s="3"/>
      <c r="DR412" s="3"/>
      <c r="DS412" s="3"/>
      <c r="DT412" s="3"/>
      <c r="DU412" s="3"/>
      <c r="DV412" s="3"/>
      <c r="DW412" s="3"/>
      <c r="DX412" s="3"/>
      <c r="DY412" s="3"/>
      <c r="DZ412" s="3"/>
      <c r="EA412" s="3"/>
      <c r="EB412" s="3"/>
      <c r="EC412" s="3"/>
      <c r="ED412" s="3"/>
      <c r="EE412" s="3"/>
      <c r="EF412" s="3"/>
      <c r="EG412" s="3"/>
      <c r="EH412" s="3"/>
      <c r="EI412" s="3"/>
      <c r="EJ412" s="3"/>
      <c r="EK412" s="3"/>
      <c r="EL412" s="3"/>
      <c r="EM412" s="3"/>
      <c r="EN412" s="3"/>
      <c r="EO412" s="3"/>
      <c r="EP412" s="3"/>
      <c r="EQ412" s="3"/>
      <c r="ER412" s="3"/>
      <c r="ES412" s="3"/>
      <c r="ET412" s="3"/>
      <c r="EU412" s="3"/>
      <c r="EV412" s="3"/>
      <c r="EW412" s="3"/>
      <c r="EX412" s="3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</row>
    <row r="413" spans="1:176" x14ac:dyDescent="0.15">
      <c r="A413" s="74">
        <f t="shared" si="142"/>
        <v>43894</v>
      </c>
      <c r="B413" s="75">
        <f t="shared" ca="1" si="129"/>
        <v>95643.507423000003</v>
      </c>
      <c r="C413" s="78">
        <f t="shared" si="130"/>
        <v>94200</v>
      </c>
      <c r="D413" s="77">
        <f ca="1">IF(A413&lt;$B$1,VLOOKUP(A413,[1]DI!$A$4:$B$15000,2),0)</f>
        <v>4.1500000000000002E-2</v>
      </c>
      <c r="E413" s="78">
        <f t="shared" ca="1" si="144"/>
        <v>1.00016137</v>
      </c>
      <c r="F413" s="78">
        <f ca="1">(TRUNC(PRODUCT($E$12:$E412),16))</f>
        <v>1.0623400545480599</v>
      </c>
      <c r="G413" s="78">
        <f t="shared" ca="1" si="145"/>
        <v>1.0534727804887101</v>
      </c>
      <c r="H413" s="78">
        <f t="shared" ca="1" si="146"/>
        <v>1.0084171799999999</v>
      </c>
      <c r="I413" s="77">
        <f t="shared" si="143"/>
        <v>3.5000000000000003E-2</v>
      </c>
      <c r="J413" s="79">
        <f t="shared" si="131"/>
        <v>43818</v>
      </c>
      <c r="K413" s="80">
        <f t="shared" si="132"/>
        <v>50</v>
      </c>
      <c r="L413" s="81">
        <f t="shared" si="133"/>
        <v>50</v>
      </c>
      <c r="M413" s="82">
        <f t="shared" si="134"/>
        <v>1.006849028</v>
      </c>
      <c r="N413" s="82">
        <f t="shared" ca="1" si="135"/>
        <v>1.0153238579999999</v>
      </c>
      <c r="O413" s="81">
        <f t="shared" si="136"/>
        <v>0</v>
      </c>
      <c r="P413" s="76">
        <f t="shared" ca="1" si="137"/>
        <v>1443.507423</v>
      </c>
      <c r="Q413" s="76">
        <f t="shared" si="138"/>
        <v>0</v>
      </c>
      <c r="R413" s="83" t="str">
        <f t="shared" si="139"/>
        <v>A+J=</v>
      </c>
      <c r="S413" s="79">
        <f t="shared" si="140"/>
        <v>43909</v>
      </c>
      <c r="T413" s="84" t="str">
        <f t="shared" si="141"/>
        <v>-</v>
      </c>
      <c r="U413" s="8"/>
      <c r="V413" s="65"/>
      <c r="W413" s="66"/>
      <c r="X413" s="8"/>
      <c r="Y413" s="1"/>
      <c r="Z413" s="8"/>
      <c r="AA413" s="8"/>
      <c r="AB413" s="8"/>
      <c r="AC413" s="8"/>
      <c r="AD413" s="8"/>
      <c r="AE413" s="9"/>
      <c r="AF413" s="8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  <c r="BO413" s="3"/>
      <c r="BP413" s="3"/>
      <c r="BQ413" s="3"/>
      <c r="BR413" s="3"/>
      <c r="BS413" s="3"/>
      <c r="BT413" s="3"/>
      <c r="BU413" s="3"/>
      <c r="BV413" s="3"/>
      <c r="BW413" s="3"/>
      <c r="BX413" s="3"/>
      <c r="BY413" s="3"/>
      <c r="BZ413" s="3"/>
      <c r="CA413" s="3"/>
      <c r="CB413" s="3"/>
      <c r="CC413" s="3"/>
      <c r="CD413" s="3"/>
      <c r="CE413" s="3"/>
      <c r="CF413" s="3"/>
      <c r="CG413" s="3"/>
      <c r="CH413" s="3"/>
      <c r="CI413" s="3"/>
      <c r="CJ413" s="3"/>
      <c r="CK413" s="3"/>
      <c r="CL413" s="3"/>
      <c r="CM413" s="3"/>
      <c r="CN413" s="3"/>
      <c r="CO413" s="3"/>
      <c r="CP413" s="3"/>
      <c r="CQ413" s="3"/>
      <c r="CR413" s="3"/>
      <c r="CS413" s="3"/>
      <c r="CT413" s="3"/>
      <c r="CU413" s="3"/>
      <c r="CV413" s="3"/>
      <c r="CW413" s="3"/>
      <c r="CX413" s="3"/>
      <c r="CY413" s="3"/>
      <c r="CZ413" s="3"/>
      <c r="DA413" s="3"/>
      <c r="DB413" s="3"/>
      <c r="DC413" s="3"/>
      <c r="DD413" s="3"/>
      <c r="DE413" s="3"/>
      <c r="DF413" s="3"/>
      <c r="DG413" s="3"/>
      <c r="DH413" s="3"/>
      <c r="DI413" s="3"/>
      <c r="DJ413" s="3"/>
      <c r="DK413" s="3"/>
      <c r="DL413" s="3"/>
      <c r="DM413" s="3"/>
      <c r="DN413" s="3"/>
      <c r="DO413" s="3"/>
      <c r="DP413" s="3"/>
      <c r="DQ413" s="3"/>
      <c r="DR413" s="3"/>
      <c r="DS413" s="3"/>
      <c r="DT413" s="3"/>
      <c r="DU413" s="3"/>
      <c r="DV413" s="3"/>
      <c r="DW413" s="3"/>
      <c r="DX413" s="3"/>
      <c r="DY413" s="3"/>
      <c r="DZ413" s="3"/>
      <c r="EA413" s="3"/>
      <c r="EB413" s="3"/>
      <c r="EC413" s="3"/>
      <c r="ED413" s="3"/>
      <c r="EE413" s="3"/>
      <c r="EF413" s="3"/>
      <c r="EG413" s="3"/>
      <c r="EH413" s="3"/>
      <c r="EI413" s="3"/>
      <c r="EJ413" s="3"/>
      <c r="EK413" s="3"/>
      <c r="EL413" s="3"/>
      <c r="EM413" s="3"/>
      <c r="EN413" s="3"/>
      <c r="EO413" s="3"/>
      <c r="EP413" s="3"/>
      <c r="EQ413" s="3"/>
      <c r="ER413" s="3"/>
      <c r="ES413" s="3"/>
      <c r="ET413" s="3"/>
      <c r="EU413" s="3"/>
      <c r="EV413" s="3"/>
      <c r="EW413" s="3"/>
      <c r="EX413" s="3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</row>
    <row r="414" spans="1:176" x14ac:dyDescent="0.15">
      <c r="A414" s="74">
        <f t="shared" si="142"/>
        <v>43895</v>
      </c>
      <c r="B414" s="75">
        <f t="shared" ca="1" si="129"/>
        <v>95672.001132999998</v>
      </c>
      <c r="C414" s="78">
        <f t="shared" si="130"/>
        <v>94200</v>
      </c>
      <c r="D414" s="77">
        <f ca="1">IF(A414&lt;$B$1,VLOOKUP(A414,[1]DI!$A$4:$B$15000,2),0)</f>
        <v>4.1500000000000002E-2</v>
      </c>
      <c r="E414" s="78">
        <f t="shared" ca="1" si="144"/>
        <v>1.00016137</v>
      </c>
      <c r="F414" s="78">
        <f ca="1">(TRUNC(PRODUCT($E$12:$E413),16))</f>
        <v>1.06251148436266</v>
      </c>
      <c r="G414" s="78">
        <f t="shared" ca="1" si="145"/>
        <v>1.0534727804887101</v>
      </c>
      <c r="H414" s="78">
        <f t="shared" ca="1" si="146"/>
        <v>1.0085799099999999</v>
      </c>
      <c r="I414" s="77">
        <f t="shared" si="143"/>
        <v>3.5000000000000003E-2</v>
      </c>
      <c r="J414" s="79">
        <f t="shared" si="131"/>
        <v>43818</v>
      </c>
      <c r="K414" s="80">
        <f t="shared" si="132"/>
        <v>51</v>
      </c>
      <c r="L414" s="81">
        <f t="shared" si="133"/>
        <v>51</v>
      </c>
      <c r="M414" s="82">
        <f t="shared" si="134"/>
        <v>1.006986486</v>
      </c>
      <c r="N414" s="82">
        <f t="shared" ca="1" si="135"/>
        <v>1.015626339</v>
      </c>
      <c r="O414" s="81">
        <f t="shared" si="136"/>
        <v>0</v>
      </c>
      <c r="P414" s="76">
        <f t="shared" ca="1" si="137"/>
        <v>1472.001133</v>
      </c>
      <c r="Q414" s="76">
        <f t="shared" si="138"/>
        <v>0</v>
      </c>
      <c r="R414" s="83" t="str">
        <f t="shared" si="139"/>
        <v>A+J=</v>
      </c>
      <c r="S414" s="79">
        <f t="shared" si="140"/>
        <v>43909</v>
      </c>
      <c r="T414" s="84" t="str">
        <f t="shared" si="141"/>
        <v>-</v>
      </c>
      <c r="U414" s="8"/>
      <c r="V414" s="65"/>
      <c r="W414" s="66"/>
      <c r="X414" s="8"/>
      <c r="Y414" s="1"/>
      <c r="Z414" s="8"/>
      <c r="AA414" s="8"/>
      <c r="AB414" s="8"/>
      <c r="AC414" s="8"/>
      <c r="AD414" s="8"/>
      <c r="AE414" s="9"/>
      <c r="AF414" s="8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  <c r="BO414" s="3"/>
      <c r="BP414" s="3"/>
      <c r="BQ414" s="3"/>
      <c r="BR414" s="3"/>
      <c r="BS414" s="3"/>
      <c r="BT414" s="3"/>
      <c r="BU414" s="3"/>
      <c r="BV414" s="3"/>
      <c r="BW414" s="3"/>
      <c r="BX414" s="3"/>
      <c r="BY414" s="3"/>
      <c r="BZ414" s="3"/>
      <c r="CA414" s="3"/>
      <c r="CB414" s="3"/>
      <c r="CC414" s="3"/>
      <c r="CD414" s="3"/>
      <c r="CE414" s="3"/>
      <c r="CF414" s="3"/>
      <c r="CG414" s="3"/>
      <c r="CH414" s="3"/>
      <c r="CI414" s="3"/>
      <c r="CJ414" s="3"/>
      <c r="CK414" s="3"/>
      <c r="CL414" s="3"/>
      <c r="CM414" s="3"/>
      <c r="CN414" s="3"/>
      <c r="CO414" s="3"/>
      <c r="CP414" s="3"/>
      <c r="CQ414" s="3"/>
      <c r="CR414" s="3"/>
      <c r="CS414" s="3"/>
      <c r="CT414" s="3"/>
      <c r="CU414" s="3"/>
      <c r="CV414" s="3"/>
      <c r="CW414" s="3"/>
      <c r="CX414" s="3"/>
      <c r="CY414" s="3"/>
      <c r="CZ414" s="3"/>
      <c r="DA414" s="3"/>
      <c r="DB414" s="3"/>
      <c r="DC414" s="3"/>
      <c r="DD414" s="3"/>
      <c r="DE414" s="3"/>
      <c r="DF414" s="3"/>
      <c r="DG414" s="3"/>
      <c r="DH414" s="3"/>
      <c r="DI414" s="3"/>
      <c r="DJ414" s="3"/>
      <c r="DK414" s="3"/>
      <c r="DL414" s="3"/>
      <c r="DM414" s="3"/>
      <c r="DN414" s="3"/>
      <c r="DO414" s="3"/>
      <c r="DP414" s="3"/>
      <c r="DQ414" s="3"/>
      <c r="DR414" s="3"/>
      <c r="DS414" s="3"/>
      <c r="DT414" s="3"/>
      <c r="DU414" s="3"/>
      <c r="DV414" s="3"/>
      <c r="DW414" s="3"/>
      <c r="DX414" s="3"/>
      <c r="DY414" s="3"/>
      <c r="DZ414" s="3"/>
      <c r="EA414" s="3"/>
      <c r="EB414" s="3"/>
      <c r="EC414" s="3"/>
      <c r="ED414" s="3"/>
      <c r="EE414" s="3"/>
      <c r="EF414" s="3"/>
      <c r="EG414" s="3"/>
      <c r="EH414" s="3"/>
      <c r="EI414" s="3"/>
      <c r="EJ414" s="3"/>
      <c r="EK414" s="3"/>
      <c r="EL414" s="3"/>
      <c r="EM414" s="3"/>
      <c r="EN414" s="3"/>
      <c r="EO414" s="3"/>
      <c r="EP414" s="3"/>
      <c r="EQ414" s="3"/>
      <c r="ER414" s="3"/>
      <c r="ES414" s="3"/>
      <c r="ET414" s="3"/>
      <c r="EU414" s="3"/>
      <c r="EV414" s="3"/>
      <c r="EW414" s="3"/>
      <c r="EX414" s="3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</row>
    <row r="415" spans="1:176" x14ac:dyDescent="0.15">
      <c r="A415" s="74">
        <f t="shared" si="142"/>
        <v>43896</v>
      </c>
      <c r="B415" s="75">
        <f t="shared" ca="1" si="129"/>
        <v>95700.503792000003</v>
      </c>
      <c r="C415" s="78">
        <f t="shared" si="130"/>
        <v>94200</v>
      </c>
      <c r="D415" s="77">
        <f ca="1">IF(A415&lt;$B$1,VLOOKUP(A415,[1]DI!$A$4:$B$15000,2),0)</f>
        <v>4.1500000000000002E-2</v>
      </c>
      <c r="E415" s="78">
        <f t="shared" ca="1" si="144"/>
        <v>1.00016137</v>
      </c>
      <c r="F415" s="78">
        <f ca="1">(TRUNC(PRODUCT($E$12:$E414),16))</f>
        <v>1.0626829418409001</v>
      </c>
      <c r="G415" s="78">
        <f t="shared" ca="1" si="145"/>
        <v>1.0534727804887101</v>
      </c>
      <c r="H415" s="78">
        <f t="shared" ca="1" si="146"/>
        <v>1.00874267</v>
      </c>
      <c r="I415" s="77">
        <f t="shared" si="143"/>
        <v>3.5000000000000003E-2</v>
      </c>
      <c r="J415" s="79">
        <f t="shared" si="131"/>
        <v>43818</v>
      </c>
      <c r="K415" s="80">
        <f t="shared" si="132"/>
        <v>52</v>
      </c>
      <c r="L415" s="81">
        <f t="shared" si="133"/>
        <v>52</v>
      </c>
      <c r="M415" s="82">
        <f t="shared" si="134"/>
        <v>1.007123963</v>
      </c>
      <c r="N415" s="82">
        <f t="shared" ca="1" si="135"/>
        <v>1.0159289149999999</v>
      </c>
      <c r="O415" s="81">
        <f t="shared" si="136"/>
        <v>0</v>
      </c>
      <c r="P415" s="76">
        <f t="shared" ca="1" si="137"/>
        <v>1500.503792</v>
      </c>
      <c r="Q415" s="76">
        <f t="shared" si="138"/>
        <v>0</v>
      </c>
      <c r="R415" s="83" t="str">
        <f t="shared" si="139"/>
        <v>A+J=</v>
      </c>
      <c r="S415" s="79">
        <f t="shared" si="140"/>
        <v>43909</v>
      </c>
      <c r="T415" s="84" t="str">
        <f t="shared" si="141"/>
        <v>-</v>
      </c>
      <c r="U415" s="8"/>
      <c r="V415" s="65"/>
      <c r="W415" s="66"/>
      <c r="X415" s="8"/>
      <c r="Y415" s="1"/>
      <c r="Z415" s="8"/>
      <c r="AA415" s="8"/>
      <c r="AB415" s="8"/>
      <c r="AC415" s="8"/>
      <c r="AD415" s="8"/>
      <c r="AE415" s="9"/>
      <c r="AF415" s="8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  <c r="BO415" s="3"/>
      <c r="BP415" s="3"/>
      <c r="BQ415" s="3"/>
      <c r="BR415" s="3"/>
      <c r="BS415" s="3"/>
      <c r="BT415" s="3"/>
      <c r="BU415" s="3"/>
      <c r="BV415" s="3"/>
      <c r="BW415" s="3"/>
      <c r="BX415" s="3"/>
      <c r="BY415" s="3"/>
      <c r="BZ415" s="3"/>
      <c r="CA415" s="3"/>
      <c r="CB415" s="3"/>
      <c r="CC415" s="3"/>
      <c r="CD415" s="3"/>
      <c r="CE415" s="3"/>
      <c r="CF415" s="3"/>
      <c r="CG415" s="3"/>
      <c r="CH415" s="3"/>
      <c r="CI415" s="3"/>
      <c r="CJ415" s="3"/>
      <c r="CK415" s="3"/>
      <c r="CL415" s="3"/>
      <c r="CM415" s="3"/>
      <c r="CN415" s="3"/>
      <c r="CO415" s="3"/>
      <c r="CP415" s="3"/>
      <c r="CQ415" s="3"/>
      <c r="CR415" s="3"/>
      <c r="CS415" s="3"/>
      <c r="CT415" s="3"/>
      <c r="CU415" s="3"/>
      <c r="CV415" s="3"/>
      <c r="CW415" s="3"/>
      <c r="CX415" s="3"/>
      <c r="CY415" s="3"/>
      <c r="CZ415" s="3"/>
      <c r="DA415" s="3"/>
      <c r="DB415" s="3"/>
      <c r="DC415" s="3"/>
      <c r="DD415" s="3"/>
      <c r="DE415" s="3"/>
      <c r="DF415" s="3"/>
      <c r="DG415" s="3"/>
      <c r="DH415" s="3"/>
      <c r="DI415" s="3"/>
      <c r="DJ415" s="3"/>
      <c r="DK415" s="3"/>
      <c r="DL415" s="3"/>
      <c r="DM415" s="3"/>
      <c r="DN415" s="3"/>
      <c r="DO415" s="3"/>
      <c r="DP415" s="3"/>
      <c r="DQ415" s="3"/>
      <c r="DR415" s="3"/>
      <c r="DS415" s="3"/>
      <c r="DT415" s="3"/>
      <c r="DU415" s="3"/>
      <c r="DV415" s="3"/>
      <c r="DW415" s="3"/>
      <c r="DX415" s="3"/>
      <c r="DY415" s="3"/>
      <c r="DZ415" s="3"/>
      <c r="EA415" s="3"/>
      <c r="EB415" s="3"/>
      <c r="EC415" s="3"/>
      <c r="ED415" s="3"/>
      <c r="EE415" s="3"/>
      <c r="EF415" s="3"/>
      <c r="EG415" s="3"/>
      <c r="EH415" s="3"/>
      <c r="EI415" s="3"/>
      <c r="EJ415" s="3"/>
      <c r="EK415" s="3"/>
      <c r="EL415" s="3"/>
      <c r="EM415" s="3"/>
      <c r="EN415" s="3"/>
      <c r="EO415" s="3"/>
      <c r="EP415" s="3"/>
      <c r="EQ415" s="3"/>
      <c r="ER415" s="3"/>
      <c r="ES415" s="3"/>
      <c r="ET415" s="3"/>
      <c r="EU415" s="3"/>
      <c r="EV415" s="3"/>
      <c r="EW415" s="3"/>
      <c r="EX415" s="3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</row>
    <row r="416" spans="1:176" x14ac:dyDescent="0.15">
      <c r="A416" s="74">
        <f t="shared" si="142"/>
        <v>43897</v>
      </c>
      <c r="B416" s="75">
        <f t="shared" ca="1" si="129"/>
        <v>95729.014364000002</v>
      </c>
      <c r="C416" s="78">
        <f t="shared" si="130"/>
        <v>94200</v>
      </c>
      <c r="D416" s="77">
        <f ca="1">IF(A416&lt;$B$1,VLOOKUP(A416,[1]DI!$A$4:$B$15000,2),0)</f>
        <v>0</v>
      </c>
      <c r="E416" s="78">
        <f t="shared" ca="1" si="144"/>
        <v>1</v>
      </c>
      <c r="F416" s="78">
        <f ca="1">(TRUNC(PRODUCT($E$12:$E415),16))</f>
        <v>1.06285442698722</v>
      </c>
      <c r="G416" s="78">
        <f t="shared" ca="1" si="145"/>
        <v>1.0534727804887101</v>
      </c>
      <c r="H416" s="78">
        <f t="shared" ca="1" si="146"/>
        <v>1.0089054500000001</v>
      </c>
      <c r="I416" s="77">
        <f t="shared" si="143"/>
        <v>3.5000000000000003E-2</v>
      </c>
      <c r="J416" s="79">
        <f t="shared" si="131"/>
        <v>43818</v>
      </c>
      <c r="K416" s="80">
        <f t="shared" si="132"/>
        <v>52</v>
      </c>
      <c r="L416" s="81">
        <f t="shared" si="133"/>
        <v>53</v>
      </c>
      <c r="M416" s="82">
        <f t="shared" si="134"/>
        <v>1.0072614580000001</v>
      </c>
      <c r="N416" s="82">
        <f t="shared" ca="1" si="135"/>
        <v>1.0162315749999999</v>
      </c>
      <c r="O416" s="81">
        <f t="shared" si="136"/>
        <v>0</v>
      </c>
      <c r="P416" s="76">
        <f t="shared" ca="1" si="137"/>
        <v>1529.0143639999999</v>
      </c>
      <c r="Q416" s="76">
        <f t="shared" si="138"/>
        <v>0</v>
      </c>
      <c r="R416" s="83" t="str">
        <f t="shared" si="139"/>
        <v>A+J=</v>
      </c>
      <c r="S416" s="79">
        <f t="shared" si="140"/>
        <v>43909</v>
      </c>
      <c r="T416" s="84" t="str">
        <f t="shared" si="141"/>
        <v>-</v>
      </c>
      <c r="U416" s="8"/>
      <c r="V416" s="65"/>
      <c r="W416" s="66"/>
      <c r="X416" s="8"/>
      <c r="Y416" s="1"/>
      <c r="Z416" s="8"/>
      <c r="AA416" s="8"/>
      <c r="AB416" s="8"/>
      <c r="AC416" s="8"/>
      <c r="AD416" s="8"/>
      <c r="AE416" s="9"/>
      <c r="AF416" s="8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  <c r="BO416" s="3"/>
      <c r="BP416" s="3"/>
      <c r="BQ416" s="3"/>
      <c r="BR416" s="3"/>
      <c r="BS416" s="3"/>
      <c r="BT416" s="3"/>
      <c r="BU416" s="3"/>
      <c r="BV416" s="3"/>
      <c r="BW416" s="3"/>
      <c r="BX416" s="3"/>
      <c r="BY416" s="3"/>
      <c r="BZ416" s="3"/>
      <c r="CA416" s="3"/>
      <c r="CB416" s="3"/>
      <c r="CC416" s="3"/>
      <c r="CD416" s="3"/>
      <c r="CE416" s="3"/>
      <c r="CF416" s="3"/>
      <c r="CG416" s="3"/>
      <c r="CH416" s="3"/>
      <c r="CI416" s="3"/>
      <c r="CJ416" s="3"/>
      <c r="CK416" s="3"/>
      <c r="CL416" s="3"/>
      <c r="CM416" s="3"/>
      <c r="CN416" s="3"/>
      <c r="CO416" s="3"/>
      <c r="CP416" s="3"/>
      <c r="CQ416" s="3"/>
      <c r="CR416" s="3"/>
      <c r="CS416" s="3"/>
      <c r="CT416" s="3"/>
      <c r="CU416" s="3"/>
      <c r="CV416" s="3"/>
      <c r="CW416" s="3"/>
      <c r="CX416" s="3"/>
      <c r="CY416" s="3"/>
      <c r="CZ416" s="3"/>
      <c r="DA416" s="3"/>
      <c r="DB416" s="3"/>
      <c r="DC416" s="3"/>
      <c r="DD416" s="3"/>
      <c r="DE416" s="3"/>
      <c r="DF416" s="3"/>
      <c r="DG416" s="3"/>
      <c r="DH416" s="3"/>
      <c r="DI416" s="3"/>
      <c r="DJ416" s="3"/>
      <c r="DK416" s="3"/>
      <c r="DL416" s="3"/>
      <c r="DM416" s="3"/>
      <c r="DN416" s="3"/>
      <c r="DO416" s="3"/>
      <c r="DP416" s="3"/>
      <c r="DQ416" s="3"/>
      <c r="DR416" s="3"/>
      <c r="DS416" s="3"/>
      <c r="DT416" s="3"/>
      <c r="DU416" s="3"/>
      <c r="DV416" s="3"/>
      <c r="DW416" s="3"/>
      <c r="DX416" s="3"/>
      <c r="DY416" s="3"/>
      <c r="DZ416" s="3"/>
      <c r="EA416" s="3"/>
      <c r="EB416" s="3"/>
      <c r="EC416" s="3"/>
      <c r="ED416" s="3"/>
      <c r="EE416" s="3"/>
      <c r="EF416" s="3"/>
      <c r="EG416" s="3"/>
      <c r="EH416" s="3"/>
      <c r="EI416" s="3"/>
      <c r="EJ416" s="3"/>
      <c r="EK416" s="3"/>
      <c r="EL416" s="3"/>
      <c r="EM416" s="3"/>
      <c r="EN416" s="3"/>
      <c r="EO416" s="3"/>
      <c r="EP416" s="3"/>
      <c r="EQ416" s="3"/>
      <c r="ER416" s="3"/>
      <c r="ES416" s="3"/>
      <c r="ET416" s="3"/>
      <c r="EU416" s="3"/>
      <c r="EV416" s="3"/>
      <c r="EW416" s="3"/>
      <c r="EX416" s="3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</row>
    <row r="417" spans="1:173" x14ac:dyDescent="0.15">
      <c r="A417" s="74">
        <f t="shared" si="142"/>
        <v>43898</v>
      </c>
      <c r="B417" s="75">
        <f t="shared" ca="1" si="129"/>
        <v>95729.014364000002</v>
      </c>
      <c r="C417" s="78">
        <f t="shared" si="130"/>
        <v>94200</v>
      </c>
      <c r="D417" s="77">
        <f ca="1">IF(A417&lt;$B$1,VLOOKUP(A417,[1]DI!$A$4:$B$15000,2),0)</f>
        <v>0</v>
      </c>
      <c r="E417" s="78">
        <f t="shared" ca="1" si="144"/>
        <v>1</v>
      </c>
      <c r="F417" s="78">
        <f ca="1">(TRUNC(PRODUCT($E$12:$E416),16))</f>
        <v>1.06285442698722</v>
      </c>
      <c r="G417" s="78">
        <f t="shared" ca="1" si="145"/>
        <v>1.0534727804887101</v>
      </c>
      <c r="H417" s="78">
        <f t="shared" ca="1" si="146"/>
        <v>1.0089054500000001</v>
      </c>
      <c r="I417" s="77">
        <f t="shared" si="143"/>
        <v>3.5000000000000003E-2</v>
      </c>
      <c r="J417" s="79">
        <f t="shared" si="131"/>
        <v>43818</v>
      </c>
      <c r="K417" s="80">
        <f t="shared" si="132"/>
        <v>52</v>
      </c>
      <c r="L417" s="81">
        <f t="shared" si="133"/>
        <v>53</v>
      </c>
      <c r="M417" s="82">
        <f t="shared" si="134"/>
        <v>1.0072614580000001</v>
      </c>
      <c r="N417" s="82">
        <f t="shared" ca="1" si="135"/>
        <v>1.0162315749999999</v>
      </c>
      <c r="O417" s="81">
        <f t="shared" si="136"/>
        <v>0</v>
      </c>
      <c r="P417" s="76">
        <f t="shared" ca="1" si="137"/>
        <v>1529.0143639999999</v>
      </c>
      <c r="Q417" s="76">
        <f t="shared" si="138"/>
        <v>0</v>
      </c>
      <c r="R417" s="83" t="str">
        <f t="shared" si="139"/>
        <v>A+J=</v>
      </c>
      <c r="S417" s="79">
        <f t="shared" si="140"/>
        <v>43909</v>
      </c>
      <c r="T417" s="84" t="str">
        <f t="shared" si="141"/>
        <v>-</v>
      </c>
      <c r="U417" s="8"/>
      <c r="V417" s="65"/>
      <c r="W417" s="66"/>
      <c r="X417" s="8"/>
      <c r="Y417" s="1"/>
      <c r="Z417" s="8"/>
      <c r="AA417" s="8"/>
      <c r="AB417" s="8"/>
      <c r="AC417" s="8"/>
      <c r="AD417" s="8"/>
      <c r="AE417" s="9"/>
      <c r="AF417" s="8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  <c r="BO417" s="3"/>
      <c r="BP417" s="3"/>
      <c r="BQ417" s="3"/>
      <c r="BR417" s="3"/>
      <c r="BS417" s="3"/>
      <c r="BT417" s="3"/>
      <c r="BU417" s="3"/>
      <c r="BV417" s="3"/>
      <c r="BW417" s="3"/>
      <c r="BX417" s="3"/>
      <c r="BY417" s="3"/>
      <c r="BZ417" s="3"/>
      <c r="CA417" s="3"/>
      <c r="CB417" s="3"/>
      <c r="CC417" s="3"/>
      <c r="CD417" s="3"/>
      <c r="CE417" s="3"/>
      <c r="CF417" s="3"/>
      <c r="CG417" s="3"/>
      <c r="CH417" s="3"/>
      <c r="CI417" s="3"/>
      <c r="CJ417" s="3"/>
      <c r="CK417" s="3"/>
      <c r="CL417" s="3"/>
      <c r="CM417" s="3"/>
      <c r="CN417" s="3"/>
      <c r="CO417" s="3"/>
      <c r="CP417" s="3"/>
      <c r="CQ417" s="3"/>
      <c r="CR417" s="3"/>
      <c r="CS417" s="3"/>
      <c r="CT417" s="3"/>
      <c r="CU417" s="3"/>
      <c r="CV417" s="3"/>
      <c r="CW417" s="3"/>
      <c r="CX417" s="3"/>
      <c r="CY417" s="3"/>
      <c r="CZ417" s="3"/>
      <c r="DA417" s="3"/>
      <c r="DB417" s="3"/>
      <c r="DC417" s="3"/>
      <c r="DD417" s="3"/>
      <c r="DE417" s="3"/>
      <c r="DF417" s="3"/>
      <c r="DG417" s="3"/>
      <c r="DH417" s="3"/>
      <c r="DI417" s="3"/>
      <c r="DJ417" s="3"/>
      <c r="DK417" s="3"/>
      <c r="DL417" s="3"/>
      <c r="DM417" s="3"/>
      <c r="DN417" s="3"/>
      <c r="DO417" s="3"/>
      <c r="DP417" s="3"/>
      <c r="DQ417" s="3"/>
      <c r="DR417" s="3"/>
      <c r="DS417" s="3"/>
      <c r="DT417" s="3"/>
      <c r="DU417" s="3"/>
      <c r="DV417" s="3"/>
      <c r="DW417" s="3"/>
      <c r="DX417" s="3"/>
      <c r="DY417" s="3"/>
      <c r="DZ417" s="3"/>
      <c r="EA417" s="3"/>
      <c r="EB417" s="3"/>
      <c r="EC417" s="3"/>
      <c r="ED417" s="3"/>
      <c r="EE417" s="3"/>
      <c r="EF417" s="3"/>
      <c r="EG417" s="3"/>
      <c r="EH417" s="3"/>
      <c r="EI417" s="3"/>
      <c r="EJ417" s="3"/>
      <c r="EK417" s="3"/>
      <c r="EL417" s="3"/>
      <c r="EM417" s="3"/>
      <c r="EN417" s="3"/>
      <c r="EO417" s="3"/>
      <c r="EP417" s="3"/>
      <c r="EQ417" s="3"/>
      <c r="ER417" s="3"/>
      <c r="ES417" s="3"/>
      <c r="ET417" s="3"/>
      <c r="EU417" s="3"/>
      <c r="EV417" s="3"/>
      <c r="EW417" s="3"/>
      <c r="EX417" s="3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</row>
    <row r="418" spans="1:173" x14ac:dyDescent="0.15">
      <c r="A418" s="74">
        <f t="shared" si="142"/>
        <v>43899</v>
      </c>
      <c r="B418" s="75">
        <f t="shared" ca="1" si="129"/>
        <v>95729.014364000002</v>
      </c>
      <c r="C418" s="78">
        <f t="shared" si="130"/>
        <v>94200</v>
      </c>
      <c r="D418" s="77">
        <f ca="1">IF(A418&lt;$B$1,VLOOKUP(A418,[1]DI!$A$4:$B$15000,2),0)</f>
        <v>4.1500000000000002E-2</v>
      </c>
      <c r="E418" s="78">
        <f t="shared" ca="1" si="144"/>
        <v>1.00016137</v>
      </c>
      <c r="F418" s="78">
        <f ca="1">(TRUNC(PRODUCT($E$12:$E417),16))</f>
        <v>1.06285442698722</v>
      </c>
      <c r="G418" s="78">
        <f t="shared" ca="1" si="145"/>
        <v>1.0534727804887101</v>
      </c>
      <c r="H418" s="78">
        <f t="shared" ca="1" si="146"/>
        <v>1.0089054500000001</v>
      </c>
      <c r="I418" s="77">
        <f t="shared" si="143"/>
        <v>3.5000000000000003E-2</v>
      </c>
      <c r="J418" s="79">
        <f t="shared" si="131"/>
        <v>43818</v>
      </c>
      <c r="K418" s="80">
        <f t="shared" si="132"/>
        <v>53</v>
      </c>
      <c r="L418" s="81">
        <f t="shared" si="133"/>
        <v>53</v>
      </c>
      <c r="M418" s="82">
        <f t="shared" si="134"/>
        <v>1.0072614580000001</v>
      </c>
      <c r="N418" s="82">
        <f t="shared" ca="1" si="135"/>
        <v>1.0162315749999999</v>
      </c>
      <c r="O418" s="81">
        <f t="shared" si="136"/>
        <v>0</v>
      </c>
      <c r="P418" s="76">
        <f t="shared" ca="1" si="137"/>
        <v>1529.0143639999999</v>
      </c>
      <c r="Q418" s="76">
        <f t="shared" si="138"/>
        <v>0</v>
      </c>
      <c r="R418" s="83" t="str">
        <f t="shared" si="139"/>
        <v>A+J=</v>
      </c>
      <c r="S418" s="79">
        <f t="shared" si="140"/>
        <v>43909</v>
      </c>
      <c r="T418" s="84" t="str">
        <f t="shared" si="141"/>
        <v>-</v>
      </c>
      <c r="U418" s="8"/>
      <c r="V418" s="65"/>
      <c r="W418" s="66"/>
      <c r="X418" s="8"/>
      <c r="Y418" s="1"/>
      <c r="Z418" s="8"/>
      <c r="AA418" s="8"/>
      <c r="AB418" s="8"/>
      <c r="AC418" s="8"/>
      <c r="AD418" s="8"/>
      <c r="AE418" s="9"/>
      <c r="AF418" s="8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  <c r="BO418" s="3"/>
      <c r="BP418" s="3"/>
      <c r="BQ418" s="3"/>
      <c r="BR418" s="3"/>
      <c r="BS418" s="3"/>
      <c r="BT418" s="3"/>
      <c r="BU418" s="3"/>
      <c r="BV418" s="3"/>
      <c r="BW418" s="3"/>
      <c r="BX418" s="3"/>
      <c r="BY418" s="3"/>
      <c r="BZ418" s="3"/>
      <c r="CA418" s="3"/>
      <c r="CB418" s="3"/>
      <c r="CC418" s="3"/>
      <c r="CD418" s="3"/>
      <c r="CE418" s="3"/>
      <c r="CF418" s="3"/>
      <c r="CG418" s="3"/>
      <c r="CH418" s="3"/>
      <c r="CI418" s="3"/>
      <c r="CJ418" s="3"/>
      <c r="CK418" s="3"/>
      <c r="CL418" s="3"/>
      <c r="CM418" s="3"/>
      <c r="CN418" s="3"/>
      <c r="CO418" s="3"/>
      <c r="CP418" s="3"/>
      <c r="CQ418" s="3"/>
      <c r="CR418" s="3"/>
      <c r="CS418" s="3"/>
      <c r="CT418" s="3"/>
      <c r="CU418" s="3"/>
      <c r="CV418" s="3"/>
      <c r="CW418" s="3"/>
      <c r="CX418" s="3"/>
      <c r="CY418" s="3"/>
      <c r="CZ418" s="3"/>
      <c r="DA418" s="3"/>
      <c r="DB418" s="3"/>
      <c r="DC418" s="3"/>
      <c r="DD418" s="3"/>
      <c r="DE418" s="3"/>
      <c r="DF418" s="3"/>
      <c r="DG418" s="3"/>
      <c r="DH418" s="3"/>
      <c r="DI418" s="3"/>
      <c r="DJ418" s="3"/>
      <c r="DK418" s="3"/>
      <c r="DL418" s="3"/>
      <c r="DM418" s="3"/>
      <c r="DN418" s="3"/>
      <c r="DO418" s="3"/>
      <c r="DP418" s="3"/>
      <c r="DQ418" s="3"/>
      <c r="DR418" s="3"/>
      <c r="DS418" s="3"/>
      <c r="DT418" s="3"/>
      <c r="DU418" s="3"/>
      <c r="DV418" s="3"/>
      <c r="DW418" s="3"/>
      <c r="DX418" s="3"/>
      <c r="DY418" s="3"/>
      <c r="DZ418" s="3"/>
      <c r="EA418" s="3"/>
      <c r="EB418" s="3"/>
      <c r="EC418" s="3"/>
      <c r="ED418" s="3"/>
      <c r="EE418" s="3"/>
      <c r="EF418" s="3"/>
      <c r="EG418" s="3"/>
      <c r="EH418" s="3"/>
      <c r="EI418" s="3"/>
      <c r="EJ418" s="3"/>
      <c r="EK418" s="3"/>
      <c r="EL418" s="3"/>
      <c r="EM418" s="3"/>
      <c r="EN418" s="3"/>
      <c r="EO418" s="3"/>
      <c r="EP418" s="3"/>
      <c r="EQ418" s="3"/>
      <c r="ER418" s="3"/>
      <c r="ES418" s="3"/>
      <c r="ET418" s="3"/>
      <c r="EU418" s="3"/>
      <c r="EV418" s="3"/>
      <c r="EW418" s="3"/>
      <c r="EX418" s="3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</row>
    <row r="419" spans="1:173" x14ac:dyDescent="0.15">
      <c r="A419" s="74">
        <f t="shared" si="142"/>
        <v>43900</v>
      </c>
      <c r="B419" s="75">
        <f t="shared" ca="1" si="129"/>
        <v>95757.532754999993</v>
      </c>
      <c r="C419" s="78">
        <f t="shared" si="130"/>
        <v>94200</v>
      </c>
      <c r="D419" s="77">
        <f ca="1">IF(A419&lt;$B$1,VLOOKUP(A419,[1]DI!$A$4:$B$15000,2),0)</f>
        <v>4.1500000000000002E-2</v>
      </c>
      <c r="E419" s="78">
        <f t="shared" ca="1" si="144"/>
        <v>1.00016137</v>
      </c>
      <c r="F419" s="78">
        <f ca="1">(TRUNC(PRODUCT($E$12:$E418),16))</f>
        <v>1.0630259398060999</v>
      </c>
      <c r="G419" s="78">
        <f t="shared" ca="1" si="145"/>
        <v>1.0534727804887101</v>
      </c>
      <c r="H419" s="78">
        <f t="shared" ca="1" si="146"/>
        <v>1.0090682500000001</v>
      </c>
      <c r="I419" s="77">
        <f t="shared" si="143"/>
        <v>3.5000000000000003E-2</v>
      </c>
      <c r="J419" s="79">
        <f t="shared" si="131"/>
        <v>43818</v>
      </c>
      <c r="K419" s="80">
        <f t="shared" si="132"/>
        <v>54</v>
      </c>
      <c r="L419" s="81">
        <f t="shared" si="133"/>
        <v>54</v>
      </c>
      <c r="M419" s="82">
        <f t="shared" si="134"/>
        <v>1.0073989720000001</v>
      </c>
      <c r="N419" s="82">
        <f t="shared" ca="1" si="135"/>
        <v>1.0165343179999999</v>
      </c>
      <c r="O419" s="81">
        <f t="shared" si="136"/>
        <v>0</v>
      </c>
      <c r="P419" s="76">
        <f t="shared" ca="1" si="137"/>
        <v>1557.532755</v>
      </c>
      <c r="Q419" s="76">
        <f t="shared" si="138"/>
        <v>0</v>
      </c>
      <c r="R419" s="83" t="str">
        <f t="shared" si="139"/>
        <v>A+J=</v>
      </c>
      <c r="S419" s="79">
        <f t="shared" si="140"/>
        <v>43909</v>
      </c>
      <c r="T419" s="84" t="str">
        <f t="shared" si="141"/>
        <v>-</v>
      </c>
      <c r="U419" s="8"/>
      <c r="V419" s="65"/>
      <c r="W419" s="66"/>
      <c r="X419" s="8"/>
      <c r="Y419" s="1"/>
      <c r="Z419" s="8"/>
      <c r="AA419" s="8"/>
      <c r="AB419" s="8"/>
      <c r="AC419" s="8"/>
      <c r="AD419" s="8"/>
      <c r="AE419" s="9"/>
      <c r="AF419" s="8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  <c r="BO419" s="3"/>
      <c r="BP419" s="3"/>
      <c r="BQ419" s="3"/>
      <c r="BR419" s="3"/>
      <c r="BS419" s="3"/>
      <c r="BT419" s="3"/>
      <c r="BU419" s="3"/>
      <c r="BV419" s="3"/>
      <c r="BW419" s="3"/>
      <c r="BX419" s="3"/>
      <c r="BY419" s="3"/>
      <c r="BZ419" s="3"/>
      <c r="CA419" s="3"/>
      <c r="CB419" s="3"/>
      <c r="CC419" s="3"/>
      <c r="CD419" s="3"/>
      <c r="CE419" s="3"/>
      <c r="CF419" s="3"/>
      <c r="CG419" s="3"/>
      <c r="CH419" s="3"/>
      <c r="CI419" s="3"/>
      <c r="CJ419" s="3"/>
      <c r="CK419" s="3"/>
      <c r="CL419" s="3"/>
      <c r="CM419" s="3"/>
      <c r="CN419" s="3"/>
      <c r="CO419" s="3"/>
      <c r="CP419" s="3"/>
      <c r="CQ419" s="3"/>
      <c r="CR419" s="3"/>
      <c r="CS419" s="3"/>
      <c r="CT419" s="3"/>
      <c r="CU419" s="3"/>
      <c r="CV419" s="3"/>
      <c r="CW419" s="3"/>
      <c r="CX419" s="3"/>
      <c r="CY419" s="3"/>
      <c r="CZ419" s="3"/>
      <c r="DA419" s="3"/>
      <c r="DB419" s="3"/>
      <c r="DC419" s="3"/>
      <c r="DD419" s="3"/>
      <c r="DE419" s="3"/>
      <c r="DF419" s="3"/>
      <c r="DG419" s="3"/>
      <c r="DH419" s="3"/>
      <c r="DI419" s="3"/>
      <c r="DJ419" s="3"/>
      <c r="DK419" s="3"/>
      <c r="DL419" s="3"/>
      <c r="DM419" s="3"/>
      <c r="DN419" s="3"/>
      <c r="DO419" s="3"/>
      <c r="DP419" s="3"/>
      <c r="DQ419" s="3"/>
      <c r="DR419" s="3"/>
      <c r="DS419" s="3"/>
      <c r="DT419" s="3"/>
      <c r="DU419" s="3"/>
      <c r="DV419" s="3"/>
      <c r="DW419" s="3"/>
      <c r="DX419" s="3"/>
      <c r="DY419" s="3"/>
      <c r="DZ419" s="3"/>
      <c r="EA419" s="3"/>
      <c r="EB419" s="3"/>
      <c r="EC419" s="3"/>
      <c r="ED419" s="3"/>
      <c r="EE419" s="3"/>
      <c r="EF419" s="3"/>
      <c r="EG419" s="3"/>
      <c r="EH419" s="3"/>
      <c r="EI419" s="3"/>
      <c r="EJ419" s="3"/>
      <c r="EK419" s="3"/>
      <c r="EL419" s="3"/>
      <c r="EM419" s="3"/>
      <c r="EN419" s="3"/>
      <c r="EO419" s="3"/>
      <c r="EP419" s="3"/>
      <c r="EQ419" s="3"/>
      <c r="ER419" s="3"/>
      <c r="ES419" s="3"/>
      <c r="ET419" s="3"/>
      <c r="EU419" s="3"/>
      <c r="EV419" s="3"/>
      <c r="EW419" s="3"/>
      <c r="EX419" s="3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</row>
    <row r="420" spans="1:173" x14ac:dyDescent="0.15">
      <c r="A420" s="74">
        <f t="shared" si="142"/>
        <v>43901</v>
      </c>
      <c r="B420" s="75">
        <f t="shared" ca="1" si="129"/>
        <v>95786.060943000004</v>
      </c>
      <c r="C420" s="78">
        <f t="shared" si="130"/>
        <v>94200</v>
      </c>
      <c r="D420" s="77">
        <f ca="1">IF(A420&lt;$B$1,VLOOKUP(A420,[1]DI!$A$4:$B$15000,2),0)</f>
        <v>4.1500000000000002E-2</v>
      </c>
      <c r="E420" s="78">
        <f t="shared" ca="1" si="144"/>
        <v>1.00016137</v>
      </c>
      <c r="F420" s="78">
        <f ca="1">(TRUNC(PRODUCT($E$12:$E419),16))</f>
        <v>1.0631974803020099</v>
      </c>
      <c r="G420" s="78">
        <f t="shared" ca="1" si="145"/>
        <v>1.0534727804887101</v>
      </c>
      <c r="H420" s="78">
        <f t="shared" ca="1" si="146"/>
        <v>1.0092310900000001</v>
      </c>
      <c r="I420" s="77">
        <f t="shared" si="143"/>
        <v>3.5000000000000003E-2</v>
      </c>
      <c r="J420" s="79">
        <f t="shared" si="131"/>
        <v>43818</v>
      </c>
      <c r="K420" s="80">
        <f t="shared" si="132"/>
        <v>55</v>
      </c>
      <c r="L420" s="81">
        <f t="shared" si="133"/>
        <v>55</v>
      </c>
      <c r="M420" s="82">
        <f t="shared" si="134"/>
        <v>1.007536505</v>
      </c>
      <c r="N420" s="82">
        <f t="shared" ca="1" si="135"/>
        <v>1.0168371650000001</v>
      </c>
      <c r="O420" s="81">
        <f t="shared" si="136"/>
        <v>0</v>
      </c>
      <c r="P420" s="76">
        <f t="shared" ca="1" si="137"/>
        <v>1586.060943</v>
      </c>
      <c r="Q420" s="76">
        <f t="shared" si="138"/>
        <v>0</v>
      </c>
      <c r="R420" s="83" t="str">
        <f t="shared" si="139"/>
        <v>A+J=</v>
      </c>
      <c r="S420" s="79">
        <f t="shared" si="140"/>
        <v>43909</v>
      </c>
      <c r="T420" s="84" t="str">
        <f t="shared" si="141"/>
        <v>-</v>
      </c>
      <c r="U420" s="8"/>
      <c r="V420" s="65"/>
      <c r="W420" s="66"/>
      <c r="X420" s="8"/>
      <c r="Y420" s="1"/>
      <c r="Z420" s="8"/>
      <c r="AA420" s="8"/>
      <c r="AB420" s="8"/>
      <c r="AC420" s="8"/>
      <c r="AD420" s="8"/>
      <c r="AE420" s="9"/>
      <c r="AF420" s="8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  <c r="BO420" s="3"/>
      <c r="BP420" s="3"/>
      <c r="BQ420" s="3"/>
      <c r="BR420" s="3"/>
      <c r="BS420" s="3"/>
      <c r="BT420" s="3"/>
      <c r="BU420" s="3"/>
      <c r="BV420" s="3"/>
      <c r="BW420" s="3"/>
      <c r="BX420" s="3"/>
      <c r="BY420" s="3"/>
      <c r="BZ420" s="3"/>
      <c r="CA420" s="3"/>
      <c r="CB420" s="3"/>
      <c r="CC420" s="3"/>
      <c r="CD420" s="3"/>
      <c r="CE420" s="3"/>
      <c r="CF420" s="3"/>
      <c r="CG420" s="3"/>
      <c r="CH420" s="3"/>
      <c r="CI420" s="3"/>
      <c r="CJ420" s="3"/>
      <c r="CK420" s="3"/>
      <c r="CL420" s="3"/>
      <c r="CM420" s="3"/>
      <c r="CN420" s="3"/>
      <c r="CO420" s="3"/>
      <c r="CP420" s="3"/>
      <c r="CQ420" s="3"/>
      <c r="CR420" s="3"/>
      <c r="CS420" s="3"/>
      <c r="CT420" s="3"/>
      <c r="CU420" s="3"/>
      <c r="CV420" s="3"/>
      <c r="CW420" s="3"/>
      <c r="CX420" s="3"/>
      <c r="CY420" s="3"/>
      <c r="CZ420" s="3"/>
      <c r="DA420" s="3"/>
      <c r="DB420" s="3"/>
      <c r="DC420" s="3"/>
      <c r="DD420" s="3"/>
      <c r="DE420" s="3"/>
      <c r="DF420" s="3"/>
      <c r="DG420" s="3"/>
      <c r="DH420" s="3"/>
      <c r="DI420" s="3"/>
      <c r="DJ420" s="3"/>
      <c r="DK420" s="3"/>
      <c r="DL420" s="3"/>
      <c r="DM420" s="3"/>
      <c r="DN420" s="3"/>
      <c r="DO420" s="3"/>
      <c r="DP420" s="3"/>
      <c r="DQ420" s="3"/>
      <c r="DR420" s="3"/>
      <c r="DS420" s="3"/>
      <c r="DT420" s="3"/>
      <c r="DU420" s="3"/>
      <c r="DV420" s="3"/>
      <c r="DW420" s="3"/>
      <c r="DX420" s="3"/>
      <c r="DY420" s="3"/>
      <c r="DZ420" s="3"/>
      <c r="EA420" s="3"/>
      <c r="EB420" s="3"/>
      <c r="EC420" s="3"/>
      <c r="ED420" s="3"/>
      <c r="EE420" s="3"/>
      <c r="EF420" s="3"/>
      <c r="EG420" s="3"/>
      <c r="EH420" s="3"/>
      <c r="EI420" s="3"/>
      <c r="EJ420" s="3"/>
      <c r="EK420" s="3"/>
      <c r="EL420" s="3"/>
      <c r="EM420" s="3"/>
      <c r="EN420" s="3"/>
      <c r="EO420" s="3"/>
      <c r="EP420" s="3"/>
      <c r="EQ420" s="3"/>
      <c r="ER420" s="3"/>
      <c r="ES420" s="3"/>
      <c r="ET420" s="3"/>
      <c r="EU420" s="3"/>
      <c r="EV420" s="3"/>
      <c r="EW420" s="3"/>
      <c r="EX420" s="3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</row>
    <row r="421" spans="1:173" x14ac:dyDescent="0.15">
      <c r="A421" s="74">
        <f t="shared" si="142"/>
        <v>43902</v>
      </c>
      <c r="B421" s="75">
        <f t="shared" ca="1" si="129"/>
        <v>95814.597137000004</v>
      </c>
      <c r="C421" s="78">
        <f t="shared" si="130"/>
        <v>94200</v>
      </c>
      <c r="D421" s="77">
        <f ca="1">IF(A421&lt;$B$1,VLOOKUP(A421,[1]DI!$A$4:$B$15000,2),0)</f>
        <v>4.1500000000000002E-2</v>
      </c>
      <c r="E421" s="78">
        <f t="shared" ca="1" si="144"/>
        <v>1.00016137</v>
      </c>
      <c r="F421" s="78">
        <f ca="1">(TRUNC(PRODUCT($E$12:$E420),16))</f>
        <v>1.0633690484794101</v>
      </c>
      <c r="G421" s="78">
        <f t="shared" ca="1" si="145"/>
        <v>1.0534727804887101</v>
      </c>
      <c r="H421" s="78">
        <f t="shared" ca="1" si="146"/>
        <v>1.00939395</v>
      </c>
      <c r="I421" s="77">
        <f t="shared" si="143"/>
        <v>3.5000000000000003E-2</v>
      </c>
      <c r="J421" s="79">
        <f t="shared" si="131"/>
        <v>43818</v>
      </c>
      <c r="K421" s="80">
        <f t="shared" si="132"/>
        <v>56</v>
      </c>
      <c r="L421" s="81">
        <f t="shared" si="133"/>
        <v>56</v>
      </c>
      <c r="M421" s="82">
        <f t="shared" si="134"/>
        <v>1.007674057</v>
      </c>
      <c r="N421" s="82">
        <f t="shared" ca="1" si="135"/>
        <v>1.017140097</v>
      </c>
      <c r="O421" s="81">
        <f t="shared" si="136"/>
        <v>0</v>
      </c>
      <c r="P421" s="76">
        <f t="shared" ca="1" si="137"/>
        <v>1614.597137</v>
      </c>
      <c r="Q421" s="76">
        <f t="shared" si="138"/>
        <v>0</v>
      </c>
      <c r="R421" s="83" t="str">
        <f t="shared" si="139"/>
        <v>A+J=</v>
      </c>
      <c r="S421" s="79">
        <f t="shared" si="140"/>
        <v>43909</v>
      </c>
      <c r="T421" s="84" t="str">
        <f t="shared" si="141"/>
        <v>-</v>
      </c>
      <c r="U421" s="8"/>
      <c r="V421" s="65"/>
      <c r="W421" s="66"/>
      <c r="X421" s="8"/>
      <c r="Y421" s="1"/>
      <c r="Z421" s="8"/>
      <c r="AA421" s="8"/>
      <c r="AB421" s="8"/>
      <c r="AC421" s="8"/>
      <c r="AD421" s="8"/>
      <c r="AE421" s="9"/>
      <c r="AF421" s="8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  <c r="BO421" s="3"/>
      <c r="BP421" s="3"/>
      <c r="BQ421" s="3"/>
      <c r="BR421" s="3"/>
      <c r="BS421" s="3"/>
      <c r="BT421" s="3"/>
      <c r="BU421" s="3"/>
      <c r="BV421" s="3"/>
      <c r="BW421" s="3"/>
      <c r="BX421" s="3"/>
      <c r="BY421" s="3"/>
      <c r="BZ421" s="3"/>
      <c r="CA421" s="3"/>
      <c r="CB421" s="3"/>
      <c r="CC421" s="3"/>
      <c r="CD421" s="3"/>
      <c r="CE421" s="3"/>
      <c r="CF421" s="3"/>
      <c r="CG421" s="3"/>
      <c r="CH421" s="3"/>
      <c r="CI421" s="3"/>
      <c r="CJ421" s="3"/>
      <c r="CK421" s="3"/>
      <c r="CL421" s="3"/>
      <c r="CM421" s="3"/>
      <c r="CN421" s="3"/>
      <c r="CO421" s="3"/>
      <c r="CP421" s="3"/>
      <c r="CQ421" s="3"/>
      <c r="CR421" s="3"/>
      <c r="CS421" s="3"/>
      <c r="CT421" s="3"/>
      <c r="CU421" s="3"/>
      <c r="CV421" s="3"/>
      <c r="CW421" s="3"/>
      <c r="CX421" s="3"/>
      <c r="CY421" s="3"/>
      <c r="CZ421" s="3"/>
      <c r="DA421" s="3"/>
      <c r="DB421" s="3"/>
      <c r="DC421" s="3"/>
      <c r="DD421" s="3"/>
      <c r="DE421" s="3"/>
      <c r="DF421" s="3"/>
      <c r="DG421" s="3"/>
      <c r="DH421" s="3"/>
      <c r="DI421" s="3"/>
      <c r="DJ421" s="3"/>
      <c r="DK421" s="3"/>
      <c r="DL421" s="3"/>
      <c r="DM421" s="3"/>
      <c r="DN421" s="3"/>
      <c r="DO421" s="3"/>
      <c r="DP421" s="3"/>
      <c r="DQ421" s="3"/>
      <c r="DR421" s="3"/>
      <c r="DS421" s="3"/>
      <c r="DT421" s="3"/>
      <c r="DU421" s="3"/>
      <c r="DV421" s="3"/>
      <c r="DW421" s="3"/>
      <c r="DX421" s="3"/>
      <c r="DY421" s="3"/>
      <c r="DZ421" s="3"/>
      <c r="EA421" s="3"/>
      <c r="EB421" s="3"/>
      <c r="EC421" s="3"/>
      <c r="ED421" s="3"/>
      <c r="EE421" s="3"/>
      <c r="EF421" s="3"/>
      <c r="EG421" s="3"/>
      <c r="EH421" s="3"/>
      <c r="EI421" s="3"/>
      <c r="EJ421" s="3"/>
      <c r="EK421" s="3"/>
      <c r="EL421" s="3"/>
      <c r="EM421" s="3"/>
      <c r="EN421" s="3"/>
      <c r="EO421" s="3"/>
      <c r="EP421" s="3"/>
      <c r="EQ421" s="3"/>
      <c r="ER421" s="3"/>
      <c r="ES421" s="3"/>
      <c r="ET421" s="3"/>
      <c r="EU421" s="3"/>
      <c r="EV421" s="3"/>
      <c r="EW421" s="3"/>
      <c r="EX421" s="3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</row>
    <row r="422" spans="1:173" x14ac:dyDescent="0.15">
      <c r="A422" s="74">
        <f t="shared" si="142"/>
        <v>43903</v>
      </c>
      <c r="B422" s="75">
        <f t="shared" ca="1" si="129"/>
        <v>95843.141149999996</v>
      </c>
      <c r="C422" s="78">
        <f t="shared" si="130"/>
        <v>94200</v>
      </c>
      <c r="D422" s="77">
        <f ca="1">IF(A422&lt;$B$1,VLOOKUP(A422,[1]DI!$A$4:$B$15000,2),0)</f>
        <v>4.1500000000000002E-2</v>
      </c>
      <c r="E422" s="78">
        <f t="shared" ca="1" si="144"/>
        <v>1.00016137</v>
      </c>
      <c r="F422" s="78">
        <f ca="1">(TRUNC(PRODUCT($E$12:$E421),16))</f>
        <v>1.06354064434276</v>
      </c>
      <c r="G422" s="78">
        <f t="shared" ca="1" si="145"/>
        <v>1.0534727804887101</v>
      </c>
      <c r="H422" s="78">
        <f t="shared" ca="1" si="146"/>
        <v>1.00955683</v>
      </c>
      <c r="I422" s="77">
        <f t="shared" si="143"/>
        <v>3.5000000000000003E-2</v>
      </c>
      <c r="J422" s="79">
        <f t="shared" si="131"/>
        <v>43818</v>
      </c>
      <c r="K422" s="80">
        <f t="shared" si="132"/>
        <v>57</v>
      </c>
      <c r="L422" s="81">
        <f t="shared" si="133"/>
        <v>57</v>
      </c>
      <c r="M422" s="82">
        <f t="shared" si="134"/>
        <v>1.007811628</v>
      </c>
      <c r="N422" s="82">
        <f t="shared" ca="1" si="135"/>
        <v>1.017443112</v>
      </c>
      <c r="O422" s="81">
        <f t="shared" si="136"/>
        <v>0</v>
      </c>
      <c r="P422" s="76">
        <f t="shared" ca="1" si="137"/>
        <v>1643.1411499999999</v>
      </c>
      <c r="Q422" s="76">
        <f t="shared" si="138"/>
        <v>0</v>
      </c>
      <c r="R422" s="83" t="str">
        <f t="shared" si="139"/>
        <v>A+J=</v>
      </c>
      <c r="S422" s="79">
        <f t="shared" si="140"/>
        <v>43909</v>
      </c>
      <c r="T422" s="84" t="str">
        <f t="shared" si="141"/>
        <v>-</v>
      </c>
      <c r="U422" s="8"/>
      <c r="V422" s="65"/>
      <c r="W422" s="66"/>
      <c r="X422" s="8"/>
      <c r="Y422" s="1"/>
      <c r="Z422" s="8"/>
      <c r="AA422" s="8"/>
      <c r="AB422" s="8"/>
      <c r="AC422" s="8"/>
      <c r="AD422" s="8"/>
      <c r="AE422" s="9"/>
      <c r="AF422" s="8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  <c r="BO422" s="3"/>
      <c r="BP422" s="3"/>
      <c r="BQ422" s="3"/>
      <c r="BR422" s="3"/>
      <c r="BS422" s="3"/>
      <c r="BT422" s="3"/>
      <c r="BU422" s="3"/>
      <c r="BV422" s="3"/>
      <c r="BW422" s="3"/>
      <c r="BX422" s="3"/>
      <c r="BY422" s="3"/>
      <c r="BZ422" s="3"/>
      <c r="CA422" s="3"/>
      <c r="CB422" s="3"/>
      <c r="CC422" s="3"/>
      <c r="CD422" s="3"/>
      <c r="CE422" s="3"/>
      <c r="CF422" s="3"/>
      <c r="CG422" s="3"/>
      <c r="CH422" s="3"/>
      <c r="CI422" s="3"/>
      <c r="CJ422" s="3"/>
      <c r="CK422" s="3"/>
      <c r="CL422" s="3"/>
      <c r="CM422" s="3"/>
      <c r="CN422" s="3"/>
      <c r="CO422" s="3"/>
      <c r="CP422" s="3"/>
      <c r="CQ422" s="3"/>
      <c r="CR422" s="3"/>
      <c r="CS422" s="3"/>
      <c r="CT422" s="3"/>
      <c r="CU422" s="3"/>
      <c r="CV422" s="3"/>
      <c r="CW422" s="3"/>
      <c r="CX422" s="3"/>
      <c r="CY422" s="3"/>
      <c r="CZ422" s="3"/>
      <c r="DA422" s="3"/>
      <c r="DB422" s="3"/>
      <c r="DC422" s="3"/>
      <c r="DD422" s="3"/>
      <c r="DE422" s="3"/>
      <c r="DF422" s="3"/>
      <c r="DG422" s="3"/>
      <c r="DH422" s="3"/>
      <c r="DI422" s="3"/>
      <c r="DJ422" s="3"/>
      <c r="DK422" s="3"/>
      <c r="DL422" s="3"/>
      <c r="DM422" s="3"/>
      <c r="DN422" s="3"/>
      <c r="DO422" s="3"/>
      <c r="DP422" s="3"/>
      <c r="DQ422" s="3"/>
      <c r="DR422" s="3"/>
      <c r="DS422" s="3"/>
      <c r="DT422" s="3"/>
      <c r="DU422" s="3"/>
      <c r="DV422" s="3"/>
      <c r="DW422" s="3"/>
      <c r="DX422" s="3"/>
      <c r="DY422" s="3"/>
      <c r="DZ422" s="3"/>
      <c r="EA422" s="3"/>
      <c r="EB422" s="3"/>
      <c r="EC422" s="3"/>
      <c r="ED422" s="3"/>
      <c r="EE422" s="3"/>
      <c r="EF422" s="3"/>
      <c r="EG422" s="3"/>
      <c r="EH422" s="3"/>
      <c r="EI422" s="3"/>
      <c r="EJ422" s="3"/>
      <c r="EK422" s="3"/>
      <c r="EL422" s="3"/>
      <c r="EM422" s="3"/>
      <c r="EN422" s="3"/>
      <c r="EO422" s="3"/>
      <c r="EP422" s="3"/>
      <c r="EQ422" s="3"/>
      <c r="ER422" s="3"/>
      <c r="ES422" s="3"/>
      <c r="ET422" s="3"/>
      <c r="EU422" s="3"/>
      <c r="EV422" s="3"/>
      <c r="EW422" s="3"/>
      <c r="EX422" s="3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</row>
    <row r="423" spans="1:173" x14ac:dyDescent="0.15">
      <c r="A423" s="74">
        <f t="shared" si="142"/>
        <v>43904</v>
      </c>
      <c r="B423" s="75">
        <f t="shared" ca="1" si="129"/>
        <v>95871.694959999993</v>
      </c>
      <c r="C423" s="78">
        <f t="shared" si="130"/>
        <v>94200</v>
      </c>
      <c r="D423" s="77">
        <f ca="1">IF(A423&lt;$B$1,VLOOKUP(A423,[1]DI!$A$4:$B$15000,2),0)</f>
        <v>0</v>
      </c>
      <c r="E423" s="78">
        <f t="shared" ca="1" si="144"/>
        <v>1</v>
      </c>
      <c r="F423" s="78">
        <f ca="1">(TRUNC(PRODUCT($E$12:$E422),16))</f>
        <v>1.0637122678965401</v>
      </c>
      <c r="G423" s="78">
        <f t="shared" ca="1" si="145"/>
        <v>1.0534727804887101</v>
      </c>
      <c r="H423" s="78">
        <f t="shared" ca="1" si="146"/>
        <v>1.0097197499999999</v>
      </c>
      <c r="I423" s="77">
        <f t="shared" si="143"/>
        <v>3.5000000000000003E-2</v>
      </c>
      <c r="J423" s="79">
        <f t="shared" si="131"/>
        <v>43818</v>
      </c>
      <c r="K423" s="80">
        <f t="shared" si="132"/>
        <v>57</v>
      </c>
      <c r="L423" s="81">
        <f t="shared" si="133"/>
        <v>58</v>
      </c>
      <c r="M423" s="82">
        <f t="shared" si="134"/>
        <v>1.007949217</v>
      </c>
      <c r="N423" s="82">
        <f t="shared" ca="1" si="135"/>
        <v>1.0177462310000001</v>
      </c>
      <c r="O423" s="81">
        <f t="shared" si="136"/>
        <v>0</v>
      </c>
      <c r="P423" s="76">
        <f t="shared" ca="1" si="137"/>
        <v>1671.69496</v>
      </c>
      <c r="Q423" s="76">
        <f t="shared" si="138"/>
        <v>0</v>
      </c>
      <c r="R423" s="83" t="str">
        <f t="shared" si="139"/>
        <v>A+J=</v>
      </c>
      <c r="S423" s="79">
        <f t="shared" si="140"/>
        <v>43909</v>
      </c>
      <c r="T423" s="84" t="str">
        <f t="shared" si="141"/>
        <v>-</v>
      </c>
      <c r="U423" s="8"/>
      <c r="V423" s="65"/>
      <c r="W423" s="66"/>
      <c r="X423" s="8"/>
      <c r="Y423" s="1"/>
      <c r="Z423" s="8"/>
      <c r="AA423" s="8"/>
      <c r="AB423" s="8"/>
      <c r="AC423" s="8"/>
      <c r="AD423" s="8"/>
      <c r="AE423" s="9"/>
      <c r="AF423" s="8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  <c r="BO423" s="3"/>
      <c r="BP423" s="3"/>
      <c r="BQ423" s="3"/>
      <c r="BR423" s="3"/>
      <c r="BS423" s="3"/>
      <c r="BT423" s="3"/>
      <c r="BU423" s="3"/>
      <c r="BV423" s="3"/>
      <c r="BW423" s="3"/>
      <c r="BX423" s="3"/>
      <c r="BY423" s="3"/>
      <c r="BZ423" s="3"/>
      <c r="CA423" s="3"/>
      <c r="CB423" s="3"/>
      <c r="CC423" s="3"/>
      <c r="CD423" s="3"/>
      <c r="CE423" s="3"/>
      <c r="CF423" s="3"/>
      <c r="CG423" s="3"/>
      <c r="CH423" s="3"/>
      <c r="CI423" s="3"/>
      <c r="CJ423" s="3"/>
      <c r="CK423" s="3"/>
      <c r="CL423" s="3"/>
      <c r="CM423" s="3"/>
      <c r="CN423" s="3"/>
      <c r="CO423" s="3"/>
      <c r="CP423" s="3"/>
      <c r="CQ423" s="3"/>
      <c r="CR423" s="3"/>
      <c r="CS423" s="3"/>
      <c r="CT423" s="3"/>
      <c r="CU423" s="3"/>
      <c r="CV423" s="3"/>
      <c r="CW423" s="3"/>
      <c r="CX423" s="3"/>
      <c r="CY423" s="3"/>
      <c r="CZ423" s="3"/>
      <c r="DA423" s="3"/>
      <c r="DB423" s="3"/>
      <c r="DC423" s="3"/>
      <c r="DD423" s="3"/>
      <c r="DE423" s="3"/>
      <c r="DF423" s="3"/>
      <c r="DG423" s="3"/>
      <c r="DH423" s="3"/>
      <c r="DI423" s="3"/>
      <c r="DJ423" s="3"/>
      <c r="DK423" s="3"/>
      <c r="DL423" s="3"/>
      <c r="DM423" s="3"/>
      <c r="DN423" s="3"/>
      <c r="DO423" s="3"/>
      <c r="DP423" s="3"/>
      <c r="DQ423" s="3"/>
      <c r="DR423" s="3"/>
      <c r="DS423" s="3"/>
      <c r="DT423" s="3"/>
      <c r="DU423" s="3"/>
      <c r="DV423" s="3"/>
      <c r="DW423" s="3"/>
      <c r="DX423" s="3"/>
      <c r="DY423" s="3"/>
      <c r="DZ423" s="3"/>
      <c r="EA423" s="3"/>
      <c r="EB423" s="3"/>
      <c r="EC423" s="3"/>
      <c r="ED423" s="3"/>
      <c r="EE423" s="3"/>
      <c r="EF423" s="3"/>
      <c r="EG423" s="3"/>
      <c r="EH423" s="3"/>
      <c r="EI423" s="3"/>
      <c r="EJ423" s="3"/>
      <c r="EK423" s="3"/>
      <c r="EL423" s="3"/>
      <c r="EM423" s="3"/>
      <c r="EN423" s="3"/>
      <c r="EO423" s="3"/>
      <c r="EP423" s="3"/>
      <c r="EQ423" s="3"/>
      <c r="ER423" s="3"/>
      <c r="ES423" s="3"/>
      <c r="ET423" s="3"/>
      <c r="EU423" s="3"/>
      <c r="EV423" s="3"/>
      <c r="EW423" s="3"/>
      <c r="EX423" s="3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</row>
    <row r="424" spans="1:173" x14ac:dyDescent="0.15">
      <c r="A424" s="74">
        <f t="shared" si="142"/>
        <v>43905</v>
      </c>
      <c r="B424" s="75">
        <f t="shared" ca="1" si="129"/>
        <v>95871.694959999993</v>
      </c>
      <c r="C424" s="78">
        <f t="shared" si="130"/>
        <v>94200</v>
      </c>
      <c r="D424" s="77">
        <f ca="1">IF(A424&lt;$B$1,VLOOKUP(A424,[1]DI!$A$4:$B$15000,2),0)</f>
        <v>0</v>
      </c>
      <c r="E424" s="78">
        <f t="shared" ca="1" si="144"/>
        <v>1</v>
      </c>
      <c r="F424" s="78">
        <f ca="1">(TRUNC(PRODUCT($E$12:$E423),16))</f>
        <v>1.0637122678965401</v>
      </c>
      <c r="G424" s="78">
        <f t="shared" ca="1" si="145"/>
        <v>1.0534727804887101</v>
      </c>
      <c r="H424" s="78">
        <f t="shared" ca="1" si="146"/>
        <v>1.0097197499999999</v>
      </c>
      <c r="I424" s="77">
        <f t="shared" si="143"/>
        <v>3.5000000000000003E-2</v>
      </c>
      <c r="J424" s="79">
        <f t="shared" si="131"/>
        <v>43818</v>
      </c>
      <c r="K424" s="80">
        <f t="shared" si="132"/>
        <v>57</v>
      </c>
      <c r="L424" s="81">
        <f t="shared" si="133"/>
        <v>58</v>
      </c>
      <c r="M424" s="82">
        <f t="shared" si="134"/>
        <v>1.007949217</v>
      </c>
      <c r="N424" s="82">
        <f t="shared" ca="1" si="135"/>
        <v>1.0177462310000001</v>
      </c>
      <c r="O424" s="81">
        <f t="shared" si="136"/>
        <v>0</v>
      </c>
      <c r="P424" s="76">
        <f t="shared" ca="1" si="137"/>
        <v>1671.69496</v>
      </c>
      <c r="Q424" s="76">
        <f t="shared" si="138"/>
        <v>0</v>
      </c>
      <c r="R424" s="83" t="str">
        <f t="shared" si="139"/>
        <v>A+J=</v>
      </c>
      <c r="S424" s="79">
        <f t="shared" si="140"/>
        <v>43909</v>
      </c>
      <c r="T424" s="84" t="str">
        <f t="shared" si="141"/>
        <v>-</v>
      </c>
      <c r="U424" s="8"/>
      <c r="V424" s="65"/>
      <c r="W424" s="66"/>
      <c r="X424" s="8"/>
      <c r="Y424" s="1"/>
      <c r="Z424" s="8"/>
      <c r="AA424" s="8"/>
      <c r="AB424" s="8"/>
      <c r="AC424" s="8"/>
      <c r="AD424" s="8"/>
      <c r="AE424" s="9"/>
      <c r="AF424" s="8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  <c r="BO424" s="3"/>
      <c r="BP424" s="3"/>
      <c r="BQ424" s="3"/>
      <c r="BR424" s="3"/>
      <c r="BS424" s="3"/>
      <c r="BT424" s="3"/>
      <c r="BU424" s="3"/>
      <c r="BV424" s="3"/>
      <c r="BW424" s="3"/>
      <c r="BX424" s="3"/>
      <c r="BY424" s="3"/>
      <c r="BZ424" s="3"/>
      <c r="CA424" s="3"/>
      <c r="CB424" s="3"/>
      <c r="CC424" s="3"/>
      <c r="CD424" s="3"/>
      <c r="CE424" s="3"/>
      <c r="CF424" s="3"/>
      <c r="CG424" s="3"/>
      <c r="CH424" s="3"/>
      <c r="CI424" s="3"/>
      <c r="CJ424" s="3"/>
      <c r="CK424" s="3"/>
      <c r="CL424" s="3"/>
      <c r="CM424" s="3"/>
      <c r="CN424" s="3"/>
      <c r="CO424" s="3"/>
      <c r="CP424" s="3"/>
      <c r="CQ424" s="3"/>
      <c r="CR424" s="3"/>
      <c r="CS424" s="3"/>
      <c r="CT424" s="3"/>
      <c r="CU424" s="3"/>
      <c r="CV424" s="3"/>
      <c r="CW424" s="3"/>
      <c r="CX424" s="3"/>
      <c r="CY424" s="3"/>
      <c r="CZ424" s="3"/>
      <c r="DA424" s="3"/>
      <c r="DB424" s="3"/>
      <c r="DC424" s="3"/>
      <c r="DD424" s="3"/>
      <c r="DE424" s="3"/>
      <c r="DF424" s="3"/>
      <c r="DG424" s="3"/>
      <c r="DH424" s="3"/>
      <c r="DI424" s="3"/>
      <c r="DJ424" s="3"/>
      <c r="DK424" s="3"/>
      <c r="DL424" s="3"/>
      <c r="DM424" s="3"/>
      <c r="DN424" s="3"/>
      <c r="DO424" s="3"/>
      <c r="DP424" s="3"/>
      <c r="DQ424" s="3"/>
      <c r="DR424" s="3"/>
      <c r="DS424" s="3"/>
      <c r="DT424" s="3"/>
      <c r="DU424" s="3"/>
      <c r="DV424" s="3"/>
      <c r="DW424" s="3"/>
      <c r="DX424" s="3"/>
      <c r="DY424" s="3"/>
      <c r="DZ424" s="3"/>
      <c r="EA424" s="3"/>
      <c r="EB424" s="3"/>
      <c r="EC424" s="3"/>
      <c r="ED424" s="3"/>
      <c r="EE424" s="3"/>
      <c r="EF424" s="3"/>
      <c r="EG424" s="3"/>
      <c r="EH424" s="3"/>
      <c r="EI424" s="3"/>
      <c r="EJ424" s="3"/>
      <c r="EK424" s="3"/>
      <c r="EL424" s="3"/>
      <c r="EM424" s="3"/>
      <c r="EN424" s="3"/>
      <c r="EO424" s="3"/>
      <c r="EP424" s="3"/>
      <c r="EQ424" s="3"/>
      <c r="ER424" s="3"/>
      <c r="ES424" s="3"/>
      <c r="ET424" s="3"/>
      <c r="EU424" s="3"/>
      <c r="EV424" s="3"/>
      <c r="EW424" s="3"/>
      <c r="EX424" s="3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</row>
    <row r="425" spans="1:173" x14ac:dyDescent="0.15">
      <c r="A425" s="74">
        <f t="shared" si="142"/>
        <v>43906</v>
      </c>
      <c r="B425" s="75">
        <f t="shared" ca="1" si="129"/>
        <v>95871.694959999993</v>
      </c>
      <c r="C425" s="78">
        <f t="shared" si="130"/>
        <v>94200</v>
      </c>
      <c r="D425" s="77">
        <f ca="1">IF(A425&lt;$B$1,VLOOKUP(A425,[1]DI!$A$4:$B$15000,2),0)</f>
        <v>4.1500000000000002E-2</v>
      </c>
      <c r="E425" s="78">
        <f t="shared" ca="1" si="144"/>
        <v>1.00016137</v>
      </c>
      <c r="F425" s="78">
        <f ca="1">(TRUNC(PRODUCT($E$12:$E424),16))</f>
        <v>1.0637122678965401</v>
      </c>
      <c r="G425" s="78">
        <f t="shared" ca="1" si="145"/>
        <v>1.0534727804887101</v>
      </c>
      <c r="H425" s="78">
        <f t="shared" ca="1" si="146"/>
        <v>1.0097197499999999</v>
      </c>
      <c r="I425" s="77">
        <f t="shared" si="143"/>
        <v>3.5000000000000003E-2</v>
      </c>
      <c r="J425" s="79">
        <f t="shared" si="131"/>
        <v>43818</v>
      </c>
      <c r="K425" s="80">
        <f t="shared" si="132"/>
        <v>58</v>
      </c>
      <c r="L425" s="81">
        <f t="shared" si="133"/>
        <v>58</v>
      </c>
      <c r="M425" s="82">
        <f t="shared" si="134"/>
        <v>1.007949217</v>
      </c>
      <c r="N425" s="82">
        <f t="shared" ca="1" si="135"/>
        <v>1.0177462310000001</v>
      </c>
      <c r="O425" s="81">
        <f t="shared" si="136"/>
        <v>0</v>
      </c>
      <c r="P425" s="76">
        <f t="shared" ca="1" si="137"/>
        <v>1671.69496</v>
      </c>
      <c r="Q425" s="76">
        <f t="shared" si="138"/>
        <v>0</v>
      </c>
      <c r="R425" s="83" t="str">
        <f t="shared" si="139"/>
        <v>A+J=</v>
      </c>
      <c r="S425" s="79">
        <f t="shared" si="140"/>
        <v>43909</v>
      </c>
      <c r="T425" s="84" t="str">
        <f t="shared" si="141"/>
        <v>-</v>
      </c>
      <c r="U425" s="8"/>
      <c r="V425" s="65"/>
      <c r="W425" s="64"/>
      <c r="X425" s="8"/>
      <c r="Y425" s="1"/>
      <c r="Z425" s="8"/>
      <c r="AA425" s="8"/>
      <c r="AB425" s="8"/>
      <c r="AC425" s="8"/>
      <c r="AD425" s="8"/>
      <c r="AE425" s="9"/>
      <c r="AF425" s="8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  <c r="BO425" s="3"/>
      <c r="BP425" s="3"/>
      <c r="BQ425" s="3"/>
      <c r="BR425" s="3"/>
      <c r="BS425" s="3"/>
      <c r="BT425" s="3"/>
      <c r="BU425" s="3"/>
      <c r="BV425" s="3"/>
      <c r="BW425" s="3"/>
      <c r="BX425" s="3"/>
      <c r="BY425" s="3"/>
      <c r="BZ425" s="3"/>
      <c r="CA425" s="3"/>
      <c r="CB425" s="3"/>
      <c r="CC425" s="3"/>
      <c r="CD425" s="3"/>
      <c r="CE425" s="3"/>
      <c r="CF425" s="3"/>
      <c r="CG425" s="3"/>
      <c r="CH425" s="3"/>
      <c r="CI425" s="3"/>
      <c r="CJ425" s="3"/>
      <c r="CK425" s="3"/>
      <c r="CL425" s="3"/>
      <c r="CM425" s="3"/>
      <c r="CN425" s="3"/>
      <c r="CO425" s="3"/>
      <c r="CP425" s="3"/>
      <c r="CQ425" s="3"/>
      <c r="CR425" s="3"/>
      <c r="CS425" s="3"/>
      <c r="CT425" s="3"/>
      <c r="CU425" s="3"/>
      <c r="CV425" s="3"/>
      <c r="CW425" s="3"/>
      <c r="CX425" s="3"/>
      <c r="CY425" s="3"/>
      <c r="CZ425" s="3"/>
      <c r="DA425" s="3"/>
      <c r="DB425" s="3"/>
      <c r="DC425" s="3"/>
      <c r="DD425" s="3"/>
      <c r="DE425" s="3"/>
      <c r="DF425" s="3"/>
      <c r="DG425" s="3"/>
      <c r="DH425" s="3"/>
      <c r="DI425" s="3"/>
      <c r="DJ425" s="3"/>
      <c r="DK425" s="3"/>
      <c r="DL425" s="3"/>
      <c r="DM425" s="3"/>
      <c r="DN425" s="3"/>
      <c r="DO425" s="3"/>
      <c r="DP425" s="3"/>
      <c r="DQ425" s="3"/>
      <c r="DR425" s="3"/>
      <c r="DS425" s="3"/>
      <c r="DT425" s="3"/>
      <c r="DU425" s="3"/>
      <c r="DV425" s="3"/>
      <c r="DW425" s="3"/>
      <c r="DX425" s="3"/>
      <c r="DY425" s="3"/>
      <c r="DZ425" s="3"/>
      <c r="EA425" s="3"/>
      <c r="EB425" s="3"/>
      <c r="EC425" s="3"/>
      <c r="ED425" s="3"/>
      <c r="EE425" s="3"/>
      <c r="EF425" s="3"/>
      <c r="EG425" s="3"/>
      <c r="EH425" s="3"/>
      <c r="EI425" s="3"/>
      <c r="EJ425" s="3"/>
      <c r="EK425" s="3"/>
      <c r="EL425" s="3"/>
      <c r="EM425" s="3"/>
      <c r="EN425" s="3"/>
      <c r="EO425" s="3"/>
      <c r="EP425" s="3"/>
      <c r="EQ425" s="3"/>
      <c r="ER425" s="3"/>
      <c r="ES425" s="3"/>
      <c r="ET425" s="3"/>
      <c r="EU425" s="3"/>
      <c r="EV425" s="3"/>
      <c r="EW425" s="3"/>
      <c r="EX425" s="3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</row>
    <row r="426" spans="1:173" x14ac:dyDescent="0.15">
      <c r="A426" s="74">
        <f t="shared" si="142"/>
        <v>43907</v>
      </c>
      <c r="B426" s="75">
        <f t="shared" ca="1" si="129"/>
        <v>95900.255835000004</v>
      </c>
      <c r="C426" s="78">
        <f t="shared" si="130"/>
        <v>94200</v>
      </c>
      <c r="D426" s="77">
        <f ca="1">IF(A426&lt;$B$1,VLOOKUP(A426,[1]DI!$A$4:$B$15000,2),0)</f>
        <v>4.1500000000000002E-2</v>
      </c>
      <c r="E426" s="78">
        <f t="shared" ca="1" si="144"/>
        <v>1.00016137</v>
      </c>
      <c r="F426" s="78">
        <f ca="1">(TRUNC(PRODUCT($E$12:$E425),16))</f>
        <v>1.0638839191452101</v>
      </c>
      <c r="G426" s="78">
        <f t="shared" ca="1" si="145"/>
        <v>1.0534727804887101</v>
      </c>
      <c r="H426" s="78">
        <f t="shared" ca="1" si="146"/>
        <v>1.00988268</v>
      </c>
      <c r="I426" s="77">
        <f t="shared" si="143"/>
        <v>3.5000000000000003E-2</v>
      </c>
      <c r="J426" s="79">
        <f t="shared" si="131"/>
        <v>43818</v>
      </c>
      <c r="K426" s="80">
        <f t="shared" si="132"/>
        <v>59</v>
      </c>
      <c r="L426" s="81">
        <f t="shared" si="133"/>
        <v>59</v>
      </c>
      <c r="M426" s="82">
        <f t="shared" si="134"/>
        <v>1.0080868249999999</v>
      </c>
      <c r="N426" s="82">
        <f t="shared" ca="1" si="135"/>
        <v>1.0180494250000001</v>
      </c>
      <c r="O426" s="81">
        <f t="shared" si="136"/>
        <v>0</v>
      </c>
      <c r="P426" s="76">
        <f t="shared" ca="1" si="137"/>
        <v>1700.2558349999999</v>
      </c>
      <c r="Q426" s="76">
        <f t="shared" si="138"/>
        <v>0</v>
      </c>
      <c r="R426" s="83" t="str">
        <f t="shared" si="139"/>
        <v>A+J=</v>
      </c>
      <c r="S426" s="79">
        <f t="shared" si="140"/>
        <v>43909</v>
      </c>
      <c r="T426" s="84" t="str">
        <f t="shared" si="141"/>
        <v>-</v>
      </c>
      <c r="U426" s="8"/>
      <c r="V426" s="65"/>
      <c r="W426" s="66"/>
      <c r="X426" s="8"/>
      <c r="Y426" s="1"/>
      <c r="Z426" s="8"/>
      <c r="AA426" s="8"/>
      <c r="AB426" s="8"/>
      <c r="AC426" s="8"/>
      <c r="AD426" s="8"/>
      <c r="AE426" s="9"/>
      <c r="AF426" s="8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  <c r="BO426" s="3"/>
      <c r="BP426" s="3"/>
      <c r="BQ426" s="3"/>
      <c r="BR426" s="3"/>
      <c r="BS426" s="3"/>
      <c r="BT426" s="3"/>
      <c r="BU426" s="3"/>
      <c r="BV426" s="3"/>
      <c r="BW426" s="3"/>
      <c r="BX426" s="3"/>
      <c r="BY426" s="3"/>
      <c r="BZ426" s="3"/>
      <c r="CA426" s="3"/>
      <c r="CB426" s="3"/>
      <c r="CC426" s="3"/>
      <c r="CD426" s="3"/>
      <c r="CE426" s="3"/>
      <c r="CF426" s="3"/>
      <c r="CG426" s="3"/>
      <c r="CH426" s="3"/>
      <c r="CI426" s="3"/>
      <c r="CJ426" s="3"/>
      <c r="CK426" s="3"/>
      <c r="CL426" s="3"/>
      <c r="CM426" s="3"/>
      <c r="CN426" s="3"/>
      <c r="CO426" s="3"/>
      <c r="CP426" s="3"/>
      <c r="CQ426" s="3"/>
      <c r="CR426" s="3"/>
      <c r="CS426" s="3"/>
      <c r="CT426" s="3"/>
      <c r="CU426" s="3"/>
      <c r="CV426" s="3"/>
      <c r="CW426" s="3"/>
      <c r="CX426" s="3"/>
      <c r="CY426" s="3"/>
      <c r="CZ426" s="3"/>
      <c r="DA426" s="3"/>
      <c r="DB426" s="3"/>
      <c r="DC426" s="3"/>
      <c r="DD426" s="3"/>
      <c r="DE426" s="3"/>
      <c r="DF426" s="3"/>
      <c r="DG426" s="3"/>
      <c r="DH426" s="3"/>
      <c r="DI426" s="3"/>
      <c r="DJ426" s="3"/>
      <c r="DK426" s="3"/>
      <c r="DL426" s="3"/>
      <c r="DM426" s="3"/>
      <c r="DN426" s="3"/>
      <c r="DO426" s="3"/>
      <c r="DP426" s="3"/>
      <c r="DQ426" s="3"/>
      <c r="DR426" s="3"/>
      <c r="DS426" s="3"/>
      <c r="DT426" s="3"/>
      <c r="DU426" s="3"/>
      <c r="DV426" s="3"/>
      <c r="DW426" s="3"/>
      <c r="DX426" s="3"/>
      <c r="DY426" s="3"/>
      <c r="DZ426" s="3"/>
      <c r="EA426" s="3"/>
      <c r="EB426" s="3"/>
      <c r="EC426" s="3"/>
      <c r="ED426" s="3"/>
      <c r="EE426" s="3"/>
      <c r="EF426" s="3"/>
      <c r="EG426" s="3"/>
      <c r="EH426" s="3"/>
      <c r="EI426" s="3"/>
      <c r="EJ426" s="3"/>
      <c r="EK426" s="3"/>
      <c r="EL426" s="3"/>
      <c r="EM426" s="3"/>
      <c r="EN426" s="3"/>
      <c r="EO426" s="3"/>
      <c r="EP426" s="3"/>
      <c r="EQ426" s="3"/>
      <c r="ER426" s="3"/>
      <c r="ES426" s="3"/>
      <c r="ET426" s="3"/>
      <c r="EU426" s="3"/>
      <c r="EV426" s="3"/>
      <c r="EW426" s="3"/>
      <c r="EX426" s="3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</row>
    <row r="427" spans="1:173" x14ac:dyDescent="0.15">
      <c r="A427" s="74">
        <f t="shared" si="142"/>
        <v>43908</v>
      </c>
      <c r="B427" s="75">
        <f t="shared" ca="1" si="129"/>
        <v>95928.826411999995</v>
      </c>
      <c r="C427" s="78">
        <f t="shared" si="130"/>
        <v>94200</v>
      </c>
      <c r="D427" s="77">
        <f ca="1">IF(A427&lt;$B$1,VLOOKUP(A427,[1]DI!$A$4:$B$15000,2),0)</f>
        <v>4.1500000000000002E-2</v>
      </c>
      <c r="E427" s="78">
        <f t="shared" ca="1" si="144"/>
        <v>1.00016137</v>
      </c>
      <c r="F427" s="78">
        <f ca="1">(TRUNC(PRODUCT($E$12:$E426),16))</f>
        <v>1.06405559809324</v>
      </c>
      <c r="G427" s="78">
        <f t="shared" ca="1" si="145"/>
        <v>1.0534727804887101</v>
      </c>
      <c r="H427" s="78">
        <f t="shared" ca="1" si="146"/>
        <v>1.0100456499999999</v>
      </c>
      <c r="I427" s="77">
        <f t="shared" si="143"/>
        <v>3.5000000000000003E-2</v>
      </c>
      <c r="J427" s="79">
        <f t="shared" si="131"/>
        <v>43818</v>
      </c>
      <c r="K427" s="80">
        <f t="shared" si="132"/>
        <v>60</v>
      </c>
      <c r="L427" s="81">
        <f t="shared" si="133"/>
        <v>60</v>
      </c>
      <c r="M427" s="82">
        <f t="shared" si="134"/>
        <v>1.0082244520000001</v>
      </c>
      <c r="N427" s="82">
        <f t="shared" ca="1" si="135"/>
        <v>1.0183527219999999</v>
      </c>
      <c r="O427" s="81">
        <f t="shared" si="136"/>
        <v>0</v>
      </c>
      <c r="P427" s="76">
        <f t="shared" ca="1" si="137"/>
        <v>1728.8264119999999</v>
      </c>
      <c r="Q427" s="76">
        <f t="shared" si="138"/>
        <v>0</v>
      </c>
      <c r="R427" s="83" t="str">
        <f t="shared" si="139"/>
        <v>A+J=</v>
      </c>
      <c r="S427" s="79">
        <f t="shared" si="140"/>
        <v>43909</v>
      </c>
      <c r="T427" s="84" t="str">
        <f t="shared" si="141"/>
        <v>-</v>
      </c>
      <c r="U427" s="8"/>
      <c r="V427" s="65"/>
      <c r="W427" s="66"/>
      <c r="X427" s="8"/>
      <c r="Y427" s="1"/>
      <c r="Z427" s="8"/>
      <c r="AA427" s="8"/>
      <c r="AB427" s="8"/>
      <c r="AC427" s="8"/>
      <c r="AD427" s="8"/>
      <c r="AE427" s="9"/>
      <c r="AF427" s="8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  <c r="BO427" s="3"/>
      <c r="BP427" s="3"/>
      <c r="BQ427" s="3"/>
      <c r="BR427" s="3"/>
      <c r="BS427" s="3"/>
      <c r="BT427" s="3"/>
      <c r="BU427" s="3"/>
      <c r="BV427" s="3"/>
      <c r="BW427" s="3"/>
      <c r="BX427" s="3"/>
      <c r="BY427" s="3"/>
      <c r="BZ427" s="3"/>
      <c r="CA427" s="3"/>
      <c r="CB427" s="3"/>
      <c r="CC427" s="3"/>
      <c r="CD427" s="3"/>
      <c r="CE427" s="3"/>
      <c r="CF427" s="3"/>
      <c r="CG427" s="3"/>
      <c r="CH427" s="3"/>
      <c r="CI427" s="3"/>
      <c r="CJ427" s="3"/>
      <c r="CK427" s="3"/>
      <c r="CL427" s="3"/>
      <c r="CM427" s="3"/>
      <c r="CN427" s="3"/>
      <c r="CO427" s="3"/>
      <c r="CP427" s="3"/>
      <c r="CQ427" s="3"/>
      <c r="CR427" s="3"/>
      <c r="CS427" s="3"/>
      <c r="CT427" s="3"/>
      <c r="CU427" s="3"/>
      <c r="CV427" s="3"/>
      <c r="CW427" s="3"/>
      <c r="CX427" s="3"/>
      <c r="CY427" s="3"/>
      <c r="CZ427" s="3"/>
      <c r="DA427" s="3"/>
      <c r="DB427" s="3"/>
      <c r="DC427" s="3"/>
      <c r="DD427" s="3"/>
      <c r="DE427" s="3"/>
      <c r="DF427" s="3"/>
      <c r="DG427" s="3"/>
      <c r="DH427" s="3"/>
      <c r="DI427" s="3"/>
      <c r="DJ427" s="3"/>
      <c r="DK427" s="3"/>
      <c r="DL427" s="3"/>
      <c r="DM427" s="3"/>
      <c r="DN427" s="3"/>
      <c r="DO427" s="3"/>
      <c r="DP427" s="3"/>
      <c r="DQ427" s="3"/>
      <c r="DR427" s="3"/>
      <c r="DS427" s="3"/>
      <c r="DT427" s="3"/>
      <c r="DU427" s="3"/>
      <c r="DV427" s="3"/>
      <c r="DW427" s="3"/>
      <c r="DX427" s="3"/>
      <c r="DY427" s="3"/>
      <c r="DZ427" s="3"/>
      <c r="EA427" s="3"/>
      <c r="EB427" s="3"/>
      <c r="EC427" s="3"/>
      <c r="ED427" s="3"/>
      <c r="EE427" s="3"/>
      <c r="EF427" s="3"/>
      <c r="EG427" s="3"/>
      <c r="EH427" s="3"/>
      <c r="EI427" s="3"/>
      <c r="EJ427" s="3"/>
      <c r="EK427" s="3"/>
      <c r="EL427" s="3"/>
      <c r="EM427" s="3"/>
      <c r="EN427" s="3"/>
      <c r="EO427" s="3"/>
      <c r="EP427" s="3"/>
      <c r="EQ427" s="3"/>
      <c r="ER427" s="3"/>
      <c r="ES427" s="3"/>
      <c r="ET427" s="3"/>
      <c r="EU427" s="3"/>
      <c r="EV427" s="3"/>
      <c r="EW427" s="3"/>
      <c r="EX427" s="3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</row>
    <row r="428" spans="1:173" x14ac:dyDescent="0.15">
      <c r="A428" s="74">
        <f t="shared" si="142"/>
        <v>43909</v>
      </c>
      <c r="B428" s="75">
        <f t="shared" ca="1" si="129"/>
        <v>95957.404995999997</v>
      </c>
      <c r="C428" s="78">
        <f t="shared" si="130"/>
        <v>94200</v>
      </c>
      <c r="D428" s="77">
        <f ca="1">IF(A428&lt;$B$1,VLOOKUP(A428,[1]DI!$A$4:$B$15000,2),0)</f>
        <v>3.6500000000000005E-2</v>
      </c>
      <c r="E428" s="78">
        <f t="shared" ca="1" si="144"/>
        <v>1.00014227</v>
      </c>
      <c r="F428" s="78">
        <f ca="1">(TRUNC(PRODUCT($E$12:$E427),16))</f>
        <v>1.0642273047451101</v>
      </c>
      <c r="G428" s="78">
        <f t="shared" ca="1" si="145"/>
        <v>1.0534727804887101</v>
      </c>
      <c r="H428" s="78">
        <f t="shared" ca="1" si="146"/>
        <v>1.0102086400000001</v>
      </c>
      <c r="I428" s="77">
        <f t="shared" si="143"/>
        <v>3.5000000000000003E-2</v>
      </c>
      <c r="J428" s="79">
        <f t="shared" si="131"/>
        <v>43818</v>
      </c>
      <c r="K428" s="80">
        <f t="shared" si="132"/>
        <v>61</v>
      </c>
      <c r="L428" s="81">
        <f t="shared" si="133"/>
        <v>61</v>
      </c>
      <c r="M428" s="82">
        <f t="shared" si="134"/>
        <v>1.0083620980000001</v>
      </c>
      <c r="N428" s="82">
        <f t="shared" ca="1" si="135"/>
        <v>1.018656104</v>
      </c>
      <c r="O428" s="81">
        <f t="shared" si="136"/>
        <v>5</v>
      </c>
      <c r="P428" s="76">
        <f t="shared" ca="1" si="137"/>
        <v>1757.404996</v>
      </c>
      <c r="Q428" s="76">
        <f t="shared" si="138"/>
        <v>2100</v>
      </c>
      <c r="R428" s="83" t="str">
        <f t="shared" si="139"/>
        <v>A+J=</v>
      </c>
      <c r="S428" s="79">
        <f t="shared" si="140"/>
        <v>43909</v>
      </c>
      <c r="T428" s="84">
        <f t="shared" ca="1" si="141"/>
        <v>3857404.9960000003</v>
      </c>
      <c r="U428" s="8"/>
      <c r="V428" s="65"/>
      <c r="W428" s="66"/>
      <c r="X428" s="8"/>
      <c r="Y428" s="1"/>
      <c r="Z428" s="8"/>
      <c r="AA428" s="8"/>
      <c r="AB428" s="8"/>
      <c r="AC428" s="8"/>
      <c r="AD428" s="8"/>
      <c r="AE428" s="9"/>
      <c r="AF428" s="8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  <c r="BO428" s="3"/>
      <c r="BP428" s="3"/>
      <c r="BQ428" s="3"/>
      <c r="BR428" s="3"/>
      <c r="BS428" s="3"/>
      <c r="BT428" s="3"/>
      <c r="BU428" s="3"/>
      <c r="BV428" s="3"/>
      <c r="BW428" s="3"/>
      <c r="BX428" s="3"/>
      <c r="BY428" s="3"/>
      <c r="BZ428" s="3"/>
      <c r="CA428" s="3"/>
      <c r="CB428" s="3"/>
      <c r="CC428" s="3"/>
      <c r="CD428" s="3"/>
      <c r="CE428" s="3"/>
      <c r="CF428" s="3"/>
      <c r="CG428" s="3"/>
      <c r="CH428" s="3"/>
      <c r="CI428" s="3"/>
      <c r="CJ428" s="3"/>
      <c r="CK428" s="3"/>
      <c r="CL428" s="3"/>
      <c r="CM428" s="3"/>
      <c r="CN428" s="3"/>
      <c r="CO428" s="3"/>
      <c r="CP428" s="3"/>
      <c r="CQ428" s="3"/>
      <c r="CR428" s="3"/>
      <c r="CS428" s="3"/>
      <c r="CT428" s="3"/>
      <c r="CU428" s="3"/>
      <c r="CV428" s="3"/>
      <c r="CW428" s="3"/>
      <c r="CX428" s="3"/>
      <c r="CY428" s="3"/>
      <c r="CZ428" s="3"/>
      <c r="DA428" s="3"/>
      <c r="DB428" s="3"/>
      <c r="DC428" s="3"/>
      <c r="DD428" s="3"/>
      <c r="DE428" s="3"/>
      <c r="DF428" s="3"/>
      <c r="DG428" s="3"/>
      <c r="DH428" s="3"/>
      <c r="DI428" s="3"/>
      <c r="DJ428" s="3"/>
      <c r="DK428" s="3"/>
      <c r="DL428" s="3"/>
      <c r="DM428" s="3"/>
      <c r="DN428" s="3"/>
      <c r="DO428" s="3"/>
      <c r="DP428" s="3"/>
      <c r="DQ428" s="3"/>
      <c r="DR428" s="3"/>
      <c r="DS428" s="3"/>
      <c r="DT428" s="3"/>
      <c r="DU428" s="3"/>
      <c r="DV428" s="3"/>
      <c r="DW428" s="3"/>
      <c r="DX428" s="3"/>
      <c r="DY428" s="3"/>
      <c r="DZ428" s="3"/>
      <c r="EA428" s="3"/>
      <c r="EB428" s="3"/>
      <c r="EC428" s="3"/>
      <c r="ED428" s="3"/>
      <c r="EE428" s="3"/>
      <c r="EF428" s="3"/>
      <c r="EG428" s="3"/>
      <c r="EH428" s="3"/>
      <c r="EI428" s="3"/>
      <c r="EJ428" s="3"/>
      <c r="EK428" s="3"/>
      <c r="EL428" s="3"/>
      <c r="EM428" s="3"/>
      <c r="EN428" s="3"/>
      <c r="EO428" s="3"/>
      <c r="EP428" s="3"/>
      <c r="EQ428" s="3"/>
      <c r="ER428" s="3"/>
      <c r="ES428" s="3"/>
      <c r="ET428" s="3"/>
      <c r="EU428" s="3"/>
      <c r="EV428" s="3"/>
      <c r="EW428" s="3"/>
      <c r="EX428" s="3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</row>
    <row r="429" spans="1:173" x14ac:dyDescent="0.15">
      <c r="A429" s="74">
        <f t="shared" si="142"/>
        <v>43910</v>
      </c>
      <c r="B429" s="75">
        <f t="shared" ca="1" si="129"/>
        <v>92125.678585000001</v>
      </c>
      <c r="C429" s="78">
        <f t="shared" si="130"/>
        <v>92100</v>
      </c>
      <c r="D429" s="77">
        <f ca="1">IF(A429&lt;$B$1,VLOOKUP(A429,[1]DI!$A$4:$B$15000,2),0)</f>
        <v>3.6500000000000005E-2</v>
      </c>
      <c r="E429" s="78">
        <f t="shared" ca="1" si="144"/>
        <v>1.00014227</v>
      </c>
      <c r="F429" s="78">
        <f ca="1">(TRUNC(PRODUCT($E$12:$E428),16))</f>
        <v>1.06437871236375</v>
      </c>
      <c r="G429" s="78">
        <f t="shared" ca="1" si="145"/>
        <v>1.0642273047451101</v>
      </c>
      <c r="H429" s="78">
        <f t="shared" ca="1" si="146"/>
        <v>1.00014227</v>
      </c>
      <c r="I429" s="77">
        <f t="shared" si="143"/>
        <v>3.5000000000000003E-2</v>
      </c>
      <c r="J429" s="79">
        <f t="shared" si="131"/>
        <v>43909</v>
      </c>
      <c r="K429" s="80">
        <f t="shared" si="132"/>
        <v>1</v>
      </c>
      <c r="L429" s="81">
        <f t="shared" si="133"/>
        <v>1</v>
      </c>
      <c r="M429" s="82">
        <f t="shared" si="134"/>
        <v>1.0001365230000001</v>
      </c>
      <c r="N429" s="82">
        <f t="shared" ca="1" si="135"/>
        <v>1.0002788119999999</v>
      </c>
      <c r="O429" s="81">
        <f t="shared" si="136"/>
        <v>0</v>
      </c>
      <c r="P429" s="76">
        <f t="shared" ca="1" si="137"/>
        <v>25.678585000000002</v>
      </c>
      <c r="Q429" s="76">
        <f t="shared" si="138"/>
        <v>0</v>
      </c>
      <c r="R429" s="83" t="str">
        <f t="shared" si="139"/>
        <v>A+J=</v>
      </c>
      <c r="S429" s="79">
        <f t="shared" si="140"/>
        <v>44001</v>
      </c>
      <c r="T429" s="84" t="str">
        <f t="shared" si="141"/>
        <v>-</v>
      </c>
      <c r="U429" s="8"/>
      <c r="V429" s="65"/>
      <c r="W429" s="66"/>
      <c r="X429" s="8"/>
      <c r="Y429" s="1"/>
      <c r="Z429" s="8"/>
      <c r="AA429" s="8"/>
      <c r="AB429" s="8"/>
      <c r="AC429" s="8"/>
      <c r="AD429" s="8"/>
      <c r="AE429" s="9"/>
      <c r="AF429" s="8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  <c r="BO429" s="3"/>
      <c r="BP429" s="3"/>
      <c r="BQ429" s="3"/>
      <c r="BR429" s="3"/>
      <c r="BS429" s="3"/>
      <c r="BT429" s="3"/>
      <c r="BU429" s="3"/>
      <c r="BV429" s="3"/>
      <c r="BW429" s="3"/>
      <c r="BX429" s="3"/>
      <c r="BY429" s="3"/>
      <c r="BZ429" s="3"/>
      <c r="CA429" s="3"/>
      <c r="CB429" s="3"/>
      <c r="CC429" s="3"/>
      <c r="CD429" s="3"/>
      <c r="CE429" s="3"/>
      <c r="CF429" s="3"/>
      <c r="CG429" s="3"/>
      <c r="CH429" s="3"/>
      <c r="CI429" s="3"/>
      <c r="CJ429" s="3"/>
      <c r="CK429" s="3"/>
      <c r="CL429" s="3"/>
      <c r="CM429" s="3"/>
      <c r="CN429" s="3"/>
      <c r="CO429" s="3"/>
      <c r="CP429" s="3"/>
      <c r="CQ429" s="3"/>
      <c r="CR429" s="3"/>
      <c r="CS429" s="3"/>
      <c r="CT429" s="3"/>
      <c r="CU429" s="3"/>
      <c r="CV429" s="3"/>
      <c r="CW429" s="3"/>
      <c r="CX429" s="3"/>
      <c r="CY429" s="3"/>
      <c r="CZ429" s="3"/>
      <c r="DA429" s="3"/>
      <c r="DB429" s="3"/>
      <c r="DC429" s="3"/>
      <c r="DD429" s="3"/>
      <c r="DE429" s="3"/>
      <c r="DF429" s="3"/>
      <c r="DG429" s="3"/>
      <c r="DH429" s="3"/>
      <c r="DI429" s="3"/>
      <c r="DJ429" s="3"/>
      <c r="DK429" s="3"/>
      <c r="DL429" s="3"/>
      <c r="DM429" s="3"/>
      <c r="DN429" s="3"/>
      <c r="DO429" s="3"/>
      <c r="DP429" s="3"/>
      <c r="DQ429" s="3"/>
      <c r="DR429" s="3"/>
      <c r="DS429" s="3"/>
      <c r="DT429" s="3"/>
      <c r="DU429" s="3"/>
      <c r="DV429" s="3"/>
      <c r="DW429" s="3"/>
      <c r="DX429" s="3"/>
      <c r="DY429" s="3"/>
      <c r="DZ429" s="3"/>
      <c r="EA429" s="3"/>
      <c r="EB429" s="3"/>
      <c r="EC429" s="3"/>
      <c r="ED429" s="3"/>
      <c r="EE429" s="3"/>
      <c r="EF429" s="3"/>
      <c r="EG429" s="3"/>
      <c r="EH429" s="3"/>
      <c r="EI429" s="3"/>
      <c r="EJ429" s="3"/>
      <c r="EK429" s="3"/>
      <c r="EL429" s="3"/>
      <c r="EM429" s="3"/>
      <c r="EN429" s="3"/>
      <c r="EO429" s="3"/>
      <c r="EP429" s="3"/>
      <c r="EQ429" s="3"/>
      <c r="ER429" s="3"/>
      <c r="ES429" s="3"/>
      <c r="ET429" s="3"/>
      <c r="EU429" s="3"/>
      <c r="EV429" s="3"/>
      <c r="EW429" s="3"/>
      <c r="EX429" s="3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</row>
    <row r="430" spans="1:173" x14ac:dyDescent="0.15">
      <c r="A430" s="74">
        <f t="shared" si="142"/>
        <v>43911</v>
      </c>
      <c r="B430" s="75">
        <f t="shared" ca="1" si="129"/>
        <v>92138.785336000001</v>
      </c>
      <c r="C430" s="78">
        <f t="shared" si="130"/>
        <v>92100</v>
      </c>
      <c r="D430" s="77">
        <f ca="1">IF(A430&lt;$B$1,VLOOKUP(A430,[1]DI!$A$4:$B$15000,2),0)</f>
        <v>0</v>
      </c>
      <c r="E430" s="78">
        <f t="shared" ca="1" si="144"/>
        <v>1</v>
      </c>
      <c r="F430" s="78">
        <f ca="1">(TRUNC(PRODUCT($E$12:$E429),16))</f>
        <v>1.0645301415231601</v>
      </c>
      <c r="G430" s="78">
        <f t="shared" ca="1" si="145"/>
        <v>1.0642273047451101</v>
      </c>
      <c r="H430" s="78">
        <f t="shared" ca="1" si="146"/>
        <v>1.0002845600000001</v>
      </c>
      <c r="I430" s="77">
        <f t="shared" si="143"/>
        <v>3.5000000000000003E-2</v>
      </c>
      <c r="J430" s="79">
        <f t="shared" si="131"/>
        <v>43909</v>
      </c>
      <c r="K430" s="80">
        <f t="shared" si="132"/>
        <v>1</v>
      </c>
      <c r="L430" s="81">
        <f t="shared" si="133"/>
        <v>1</v>
      </c>
      <c r="M430" s="82">
        <f t="shared" si="134"/>
        <v>1.0001365230000001</v>
      </c>
      <c r="N430" s="82">
        <f t="shared" ca="1" si="135"/>
        <v>1.0004211220000001</v>
      </c>
      <c r="O430" s="81">
        <f t="shared" si="136"/>
        <v>0</v>
      </c>
      <c r="P430" s="76">
        <f t="shared" ca="1" si="137"/>
        <v>38.785336000000001</v>
      </c>
      <c r="Q430" s="76">
        <f t="shared" si="138"/>
        <v>0</v>
      </c>
      <c r="R430" s="83" t="str">
        <f t="shared" si="139"/>
        <v>A+J=</v>
      </c>
      <c r="S430" s="79">
        <f t="shared" si="140"/>
        <v>44001</v>
      </c>
      <c r="T430" s="84" t="str">
        <f t="shared" si="141"/>
        <v>-</v>
      </c>
      <c r="U430" s="8"/>
      <c r="V430" s="65"/>
      <c r="W430" s="66"/>
      <c r="X430" s="8"/>
      <c r="Y430" s="1"/>
      <c r="Z430" s="8"/>
      <c r="AA430" s="8"/>
      <c r="AB430" s="8"/>
      <c r="AC430" s="8"/>
      <c r="AD430" s="8"/>
      <c r="AE430" s="9"/>
      <c r="AF430" s="8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</row>
    <row r="431" spans="1:173" x14ac:dyDescent="0.15">
      <c r="A431" s="74">
        <f t="shared" si="142"/>
        <v>43912</v>
      </c>
      <c r="B431" s="75">
        <f t="shared" ca="1" si="129"/>
        <v>92138.785336000001</v>
      </c>
      <c r="C431" s="78">
        <f t="shared" si="130"/>
        <v>92100</v>
      </c>
      <c r="D431" s="77">
        <f ca="1">IF(A431&lt;$B$1,VLOOKUP(A431,[1]DI!$A$4:$B$15000,2),0)</f>
        <v>0</v>
      </c>
      <c r="E431" s="78">
        <f t="shared" ca="1" si="144"/>
        <v>1</v>
      </c>
      <c r="F431" s="78">
        <f ca="1">(TRUNC(PRODUCT($E$12:$E430),16))</f>
        <v>1.0645301415231601</v>
      </c>
      <c r="G431" s="78">
        <f t="shared" ca="1" si="145"/>
        <v>1.0642273047451101</v>
      </c>
      <c r="H431" s="78">
        <f t="shared" ca="1" si="146"/>
        <v>1.0002845600000001</v>
      </c>
      <c r="I431" s="77">
        <f t="shared" si="143"/>
        <v>3.5000000000000003E-2</v>
      </c>
      <c r="J431" s="79">
        <f t="shared" si="131"/>
        <v>43909</v>
      </c>
      <c r="K431" s="80">
        <f t="shared" si="132"/>
        <v>1</v>
      </c>
      <c r="L431" s="81">
        <f t="shared" si="133"/>
        <v>1</v>
      </c>
      <c r="M431" s="82">
        <f t="shared" si="134"/>
        <v>1.0001365230000001</v>
      </c>
      <c r="N431" s="82">
        <f t="shared" ca="1" si="135"/>
        <v>1.0004211220000001</v>
      </c>
      <c r="O431" s="81">
        <f t="shared" si="136"/>
        <v>0</v>
      </c>
      <c r="P431" s="76">
        <f t="shared" ca="1" si="137"/>
        <v>38.785336000000001</v>
      </c>
      <c r="Q431" s="76">
        <f t="shared" si="138"/>
        <v>0</v>
      </c>
      <c r="R431" s="83" t="str">
        <f t="shared" si="139"/>
        <v>A+J=</v>
      </c>
      <c r="S431" s="79">
        <f t="shared" si="140"/>
        <v>44001</v>
      </c>
      <c r="T431" s="84" t="str">
        <f t="shared" si="141"/>
        <v>-</v>
      </c>
      <c r="U431" s="8"/>
      <c r="V431" s="65"/>
      <c r="W431" s="66"/>
      <c r="X431" s="8"/>
      <c r="Y431" s="1"/>
      <c r="Z431" s="8"/>
      <c r="AA431" s="8"/>
      <c r="AB431" s="8"/>
      <c r="AC431" s="8"/>
      <c r="AD431" s="8"/>
      <c r="AE431" s="9"/>
      <c r="AF431" s="8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  <c r="BO431" s="3"/>
      <c r="BP431" s="3"/>
      <c r="BQ431" s="3"/>
      <c r="BR431" s="3"/>
      <c r="BS431" s="3"/>
      <c r="BT431" s="3"/>
      <c r="BU431" s="3"/>
      <c r="BV431" s="3"/>
      <c r="BW431" s="3"/>
      <c r="BX431" s="3"/>
      <c r="BY431" s="3"/>
      <c r="BZ431" s="3"/>
      <c r="CA431" s="3"/>
      <c r="CB431" s="3"/>
      <c r="CC431" s="3"/>
      <c r="CD431" s="3"/>
      <c r="CE431" s="3"/>
      <c r="CF431" s="3"/>
      <c r="CG431" s="3"/>
      <c r="CH431" s="3"/>
      <c r="CI431" s="3"/>
      <c r="CJ431" s="3"/>
      <c r="CK431" s="3"/>
      <c r="CL431" s="3"/>
      <c r="CM431" s="3"/>
      <c r="CN431" s="3"/>
      <c r="CO431" s="3"/>
      <c r="CP431" s="3"/>
      <c r="CQ431" s="3"/>
      <c r="CR431" s="3"/>
      <c r="CS431" s="3"/>
      <c r="CT431" s="3"/>
      <c r="CU431" s="3"/>
      <c r="CV431" s="3"/>
      <c r="CW431" s="3"/>
      <c r="CX431" s="3"/>
      <c r="CY431" s="3"/>
      <c r="CZ431" s="3"/>
      <c r="DA431" s="3"/>
      <c r="DB431" s="3"/>
      <c r="DC431" s="3"/>
      <c r="DD431" s="3"/>
      <c r="DE431" s="3"/>
      <c r="DF431" s="3"/>
      <c r="DG431" s="3"/>
      <c r="DH431" s="3"/>
      <c r="DI431" s="3"/>
      <c r="DJ431" s="3"/>
      <c r="DK431" s="3"/>
      <c r="DL431" s="3"/>
      <c r="DM431" s="3"/>
      <c r="DN431" s="3"/>
      <c r="DO431" s="3"/>
      <c r="DP431" s="3"/>
      <c r="DQ431" s="3"/>
      <c r="DR431" s="3"/>
      <c r="DS431" s="3"/>
      <c r="DT431" s="3"/>
      <c r="DU431" s="3"/>
      <c r="DV431" s="3"/>
      <c r="DW431" s="3"/>
      <c r="DX431" s="3"/>
      <c r="DY431" s="3"/>
      <c r="DZ431" s="3"/>
      <c r="EA431" s="3"/>
      <c r="EB431" s="3"/>
      <c r="EC431" s="3"/>
      <c r="ED431" s="3"/>
      <c r="EE431" s="3"/>
      <c r="EF431" s="3"/>
      <c r="EG431" s="3"/>
      <c r="EH431" s="3"/>
      <c r="EI431" s="3"/>
      <c r="EJ431" s="3"/>
      <c r="EK431" s="3"/>
      <c r="EL431" s="3"/>
      <c r="EM431" s="3"/>
      <c r="EN431" s="3"/>
      <c r="EO431" s="3"/>
      <c r="EP431" s="3"/>
      <c r="EQ431" s="3"/>
      <c r="ER431" s="3"/>
      <c r="ES431" s="3"/>
      <c r="ET431" s="3"/>
      <c r="EU431" s="3"/>
      <c r="EV431" s="3"/>
      <c r="EW431" s="3"/>
      <c r="EX431" s="3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</row>
    <row r="432" spans="1:173" x14ac:dyDescent="0.15">
      <c r="A432" s="74">
        <f t="shared" si="142"/>
        <v>43913</v>
      </c>
      <c r="B432" s="75">
        <f t="shared" ca="1" si="129"/>
        <v>92151.364354000005</v>
      </c>
      <c r="C432" s="78">
        <f t="shared" si="130"/>
        <v>92100</v>
      </c>
      <c r="D432" s="77">
        <f ca="1">IF(A432&lt;$B$1,VLOOKUP(A432,[1]DI!$A$4:$B$15000,2),0)</f>
        <v>3.6500000000000005E-2</v>
      </c>
      <c r="E432" s="78">
        <f t="shared" ca="1" si="144"/>
        <v>1.00014227</v>
      </c>
      <c r="F432" s="78">
        <f ca="1">(TRUNC(PRODUCT($E$12:$E431),16))</f>
        <v>1.0645301415231601</v>
      </c>
      <c r="G432" s="78">
        <f t="shared" ca="1" si="145"/>
        <v>1.0642273047451101</v>
      </c>
      <c r="H432" s="78">
        <f t="shared" ca="1" si="146"/>
        <v>1.0002845600000001</v>
      </c>
      <c r="I432" s="77">
        <f t="shared" si="143"/>
        <v>3.5000000000000003E-2</v>
      </c>
      <c r="J432" s="79">
        <f t="shared" si="131"/>
        <v>43909</v>
      </c>
      <c r="K432" s="80">
        <f t="shared" si="132"/>
        <v>2</v>
      </c>
      <c r="L432" s="81">
        <f t="shared" si="133"/>
        <v>2</v>
      </c>
      <c r="M432" s="82">
        <f t="shared" si="134"/>
        <v>1.0002730639999999</v>
      </c>
      <c r="N432" s="82">
        <f t="shared" ca="1" si="135"/>
        <v>1.000557702</v>
      </c>
      <c r="O432" s="81">
        <f t="shared" si="136"/>
        <v>0</v>
      </c>
      <c r="P432" s="76">
        <f t="shared" ca="1" si="137"/>
        <v>51.364353999999999</v>
      </c>
      <c r="Q432" s="76">
        <f t="shared" si="138"/>
        <v>0</v>
      </c>
      <c r="R432" s="83" t="str">
        <f t="shared" si="139"/>
        <v>A+J=</v>
      </c>
      <c r="S432" s="79">
        <f t="shared" si="140"/>
        <v>44001</v>
      </c>
      <c r="T432" s="84" t="str">
        <f t="shared" si="141"/>
        <v>-</v>
      </c>
      <c r="U432" s="8"/>
      <c r="V432" s="65"/>
      <c r="W432" s="66"/>
      <c r="X432" s="8"/>
      <c r="Y432" s="1"/>
      <c r="Z432" s="8"/>
      <c r="AA432" s="8"/>
      <c r="AB432" s="8"/>
      <c r="AC432" s="8"/>
      <c r="AD432" s="8"/>
      <c r="AE432" s="9"/>
      <c r="AF432" s="8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  <c r="BO432" s="3"/>
      <c r="BP432" s="3"/>
      <c r="BQ432" s="3"/>
      <c r="BR432" s="3"/>
      <c r="BS432" s="3"/>
      <c r="BT432" s="3"/>
      <c r="BU432" s="3"/>
      <c r="BV432" s="3"/>
      <c r="BW432" s="3"/>
      <c r="BX432" s="3"/>
      <c r="BY432" s="3"/>
      <c r="BZ432" s="3"/>
      <c r="CA432" s="3"/>
      <c r="CB432" s="3"/>
      <c r="CC432" s="3"/>
      <c r="CD432" s="3"/>
      <c r="CE432" s="3"/>
      <c r="CF432" s="3"/>
      <c r="CG432" s="3"/>
      <c r="CH432" s="3"/>
      <c r="CI432" s="3"/>
      <c r="CJ432" s="3"/>
      <c r="CK432" s="3"/>
      <c r="CL432" s="3"/>
      <c r="CM432" s="3"/>
      <c r="CN432" s="3"/>
      <c r="CO432" s="3"/>
      <c r="CP432" s="3"/>
      <c r="CQ432" s="3"/>
      <c r="CR432" s="3"/>
      <c r="CS432" s="3"/>
      <c r="CT432" s="3"/>
      <c r="CU432" s="3"/>
      <c r="CV432" s="3"/>
      <c r="CW432" s="3"/>
      <c r="CX432" s="3"/>
      <c r="CY432" s="3"/>
      <c r="CZ432" s="3"/>
      <c r="DA432" s="3"/>
      <c r="DB432" s="3"/>
      <c r="DC432" s="3"/>
      <c r="DD432" s="3"/>
      <c r="DE432" s="3"/>
      <c r="DF432" s="3"/>
      <c r="DG432" s="3"/>
      <c r="DH432" s="3"/>
      <c r="DI432" s="3"/>
      <c r="DJ432" s="3"/>
      <c r="DK432" s="3"/>
      <c r="DL432" s="3"/>
      <c r="DM432" s="3"/>
      <c r="DN432" s="3"/>
      <c r="DO432" s="3"/>
      <c r="DP432" s="3"/>
      <c r="DQ432" s="3"/>
      <c r="DR432" s="3"/>
      <c r="DS432" s="3"/>
      <c r="DT432" s="3"/>
      <c r="DU432" s="3"/>
      <c r="DV432" s="3"/>
      <c r="DW432" s="3"/>
      <c r="DX432" s="3"/>
      <c r="DY432" s="3"/>
      <c r="DZ432" s="3"/>
      <c r="EA432" s="3"/>
      <c r="EB432" s="3"/>
      <c r="EC432" s="3"/>
      <c r="ED432" s="3"/>
      <c r="EE432" s="3"/>
      <c r="EF432" s="3"/>
      <c r="EG432" s="3"/>
      <c r="EH432" s="3"/>
      <c r="EI432" s="3"/>
      <c r="EJ432" s="3"/>
      <c r="EK432" s="3"/>
      <c r="EL432" s="3"/>
      <c r="EM432" s="3"/>
      <c r="EN432" s="3"/>
      <c r="EO432" s="3"/>
      <c r="EP432" s="3"/>
      <c r="EQ432" s="3"/>
      <c r="ER432" s="3"/>
      <c r="ES432" s="3"/>
      <c r="ET432" s="3"/>
      <c r="EU432" s="3"/>
      <c r="EV432" s="3"/>
      <c r="EW432" s="3"/>
      <c r="EX432" s="3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</row>
    <row r="433" spans="1:173" x14ac:dyDescent="0.15">
      <c r="A433" s="74">
        <f t="shared" si="142"/>
        <v>43914</v>
      </c>
      <c r="B433" s="75">
        <f t="shared" ca="1" si="129"/>
        <v>92177.057306000002</v>
      </c>
      <c r="C433" s="78">
        <f t="shared" si="130"/>
        <v>92100</v>
      </c>
      <c r="D433" s="77">
        <f ca="1">IF(A433&lt;$B$1,VLOOKUP(A433,[1]DI!$A$4:$B$15000,2),0)</f>
        <v>3.6500000000000005E-2</v>
      </c>
      <c r="E433" s="78">
        <f t="shared" ca="1" si="144"/>
        <v>1.00014227</v>
      </c>
      <c r="F433" s="78">
        <f ca="1">(TRUNC(PRODUCT($E$12:$E432),16))</f>
        <v>1.0646815922263899</v>
      </c>
      <c r="G433" s="78">
        <f t="shared" ca="1" si="145"/>
        <v>1.0642273047451101</v>
      </c>
      <c r="H433" s="78">
        <f t="shared" ca="1" si="146"/>
        <v>1.0004268700000001</v>
      </c>
      <c r="I433" s="77">
        <f t="shared" si="143"/>
        <v>3.5000000000000003E-2</v>
      </c>
      <c r="J433" s="79">
        <f t="shared" si="131"/>
        <v>43909</v>
      </c>
      <c r="K433" s="80">
        <f t="shared" si="132"/>
        <v>3</v>
      </c>
      <c r="L433" s="81">
        <f t="shared" si="133"/>
        <v>3</v>
      </c>
      <c r="M433" s="82">
        <f t="shared" si="134"/>
        <v>1.0004096250000001</v>
      </c>
      <c r="N433" s="82">
        <f t="shared" ca="1" si="135"/>
        <v>1.00083667</v>
      </c>
      <c r="O433" s="81">
        <f t="shared" si="136"/>
        <v>0</v>
      </c>
      <c r="P433" s="76">
        <f t="shared" ca="1" si="137"/>
        <v>77.057305999999997</v>
      </c>
      <c r="Q433" s="76">
        <f t="shared" si="138"/>
        <v>0</v>
      </c>
      <c r="R433" s="83" t="str">
        <f t="shared" si="139"/>
        <v>A+J=</v>
      </c>
      <c r="S433" s="79">
        <f t="shared" si="140"/>
        <v>44001</v>
      </c>
      <c r="T433" s="84" t="str">
        <f t="shared" si="141"/>
        <v>-</v>
      </c>
      <c r="U433" s="8"/>
      <c r="V433" s="65"/>
      <c r="W433" s="66"/>
      <c r="X433" s="8"/>
      <c r="Y433" s="1"/>
      <c r="Z433" s="8"/>
      <c r="AA433" s="8"/>
      <c r="AB433" s="8"/>
      <c r="AC433" s="8"/>
      <c r="AD433" s="8"/>
      <c r="AE433" s="9"/>
      <c r="AF433" s="8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  <c r="BO433" s="3"/>
      <c r="BP433" s="3"/>
      <c r="BQ433" s="3"/>
      <c r="BR433" s="3"/>
      <c r="BS433" s="3"/>
      <c r="BT433" s="3"/>
      <c r="BU433" s="3"/>
      <c r="BV433" s="3"/>
      <c r="BW433" s="3"/>
      <c r="BX433" s="3"/>
      <c r="BY433" s="3"/>
      <c r="BZ433" s="3"/>
      <c r="CA433" s="3"/>
      <c r="CB433" s="3"/>
      <c r="CC433" s="3"/>
      <c r="CD433" s="3"/>
      <c r="CE433" s="3"/>
      <c r="CF433" s="3"/>
      <c r="CG433" s="3"/>
      <c r="CH433" s="3"/>
      <c r="CI433" s="3"/>
      <c r="CJ433" s="3"/>
      <c r="CK433" s="3"/>
      <c r="CL433" s="3"/>
      <c r="CM433" s="3"/>
      <c r="CN433" s="3"/>
      <c r="CO433" s="3"/>
      <c r="CP433" s="3"/>
      <c r="CQ433" s="3"/>
      <c r="CR433" s="3"/>
      <c r="CS433" s="3"/>
      <c r="CT433" s="3"/>
      <c r="CU433" s="3"/>
      <c r="CV433" s="3"/>
      <c r="CW433" s="3"/>
      <c r="CX433" s="3"/>
      <c r="CY433" s="3"/>
      <c r="CZ433" s="3"/>
      <c r="DA433" s="3"/>
      <c r="DB433" s="3"/>
      <c r="DC433" s="3"/>
      <c r="DD433" s="3"/>
      <c r="DE433" s="3"/>
      <c r="DF433" s="3"/>
      <c r="DG433" s="3"/>
      <c r="DH433" s="3"/>
      <c r="DI433" s="3"/>
      <c r="DJ433" s="3"/>
      <c r="DK433" s="3"/>
      <c r="DL433" s="3"/>
      <c r="DM433" s="3"/>
      <c r="DN433" s="3"/>
      <c r="DO433" s="3"/>
      <c r="DP433" s="3"/>
      <c r="DQ433" s="3"/>
      <c r="DR433" s="3"/>
      <c r="DS433" s="3"/>
      <c r="DT433" s="3"/>
      <c r="DU433" s="3"/>
      <c r="DV433" s="3"/>
      <c r="DW433" s="3"/>
      <c r="DX433" s="3"/>
      <c r="DY433" s="3"/>
      <c r="DZ433" s="3"/>
      <c r="EA433" s="3"/>
      <c r="EB433" s="3"/>
      <c r="EC433" s="3"/>
      <c r="ED433" s="3"/>
      <c r="EE433" s="3"/>
      <c r="EF433" s="3"/>
      <c r="EG433" s="3"/>
      <c r="EH433" s="3"/>
      <c r="EI433" s="3"/>
      <c r="EJ433" s="3"/>
      <c r="EK433" s="3"/>
      <c r="EL433" s="3"/>
      <c r="EM433" s="3"/>
      <c r="EN433" s="3"/>
      <c r="EO433" s="3"/>
      <c r="EP433" s="3"/>
      <c r="EQ433" s="3"/>
      <c r="ER433" s="3"/>
      <c r="ES433" s="3"/>
      <c r="ET433" s="3"/>
      <c r="EU433" s="3"/>
      <c r="EV433" s="3"/>
      <c r="EW433" s="3"/>
      <c r="EX433" s="3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</row>
    <row r="434" spans="1:173" x14ac:dyDescent="0.15">
      <c r="A434" s="74">
        <f t="shared" si="142"/>
        <v>43915</v>
      </c>
      <c r="B434" s="75">
        <f t="shared" ca="1" si="129"/>
        <v>92202.757350999993</v>
      </c>
      <c r="C434" s="78">
        <f t="shared" si="130"/>
        <v>92100</v>
      </c>
      <c r="D434" s="77">
        <f ca="1">IF(A434&lt;$B$1,VLOOKUP(A434,[1]DI!$A$4:$B$15000,2),0)</f>
        <v>3.6500000000000005E-2</v>
      </c>
      <c r="E434" s="78">
        <f t="shared" ca="1" si="144"/>
        <v>1.00014227</v>
      </c>
      <c r="F434" s="78">
        <f ca="1">(TRUNC(PRODUCT($E$12:$E433),16))</f>
        <v>1.06483306447652</v>
      </c>
      <c r="G434" s="78">
        <f t="shared" ca="1" si="145"/>
        <v>1.0642273047451101</v>
      </c>
      <c r="H434" s="78">
        <f t="shared" ca="1" si="146"/>
        <v>1.0005691999999999</v>
      </c>
      <c r="I434" s="77">
        <f t="shared" si="143"/>
        <v>3.5000000000000003E-2</v>
      </c>
      <c r="J434" s="79">
        <f t="shared" si="131"/>
        <v>43909</v>
      </c>
      <c r="K434" s="80">
        <f t="shared" si="132"/>
        <v>4</v>
      </c>
      <c r="L434" s="81">
        <f t="shared" si="133"/>
        <v>4</v>
      </c>
      <c r="M434" s="82">
        <f t="shared" si="134"/>
        <v>1.0005462039999999</v>
      </c>
      <c r="N434" s="82">
        <f t="shared" ca="1" si="135"/>
        <v>1.0011157150000001</v>
      </c>
      <c r="O434" s="81">
        <f t="shared" si="136"/>
        <v>0</v>
      </c>
      <c r="P434" s="76">
        <f t="shared" ca="1" si="137"/>
        <v>102.757351</v>
      </c>
      <c r="Q434" s="76">
        <f t="shared" si="138"/>
        <v>0</v>
      </c>
      <c r="R434" s="83" t="str">
        <f t="shared" si="139"/>
        <v>A+J=</v>
      </c>
      <c r="S434" s="79">
        <f t="shared" si="140"/>
        <v>44001</v>
      </c>
      <c r="T434" s="84" t="str">
        <f t="shared" si="141"/>
        <v>-</v>
      </c>
      <c r="U434" s="8"/>
      <c r="V434" s="65"/>
      <c r="W434" s="64"/>
      <c r="X434" s="8"/>
      <c r="Y434" s="1"/>
      <c r="Z434" s="8"/>
      <c r="AA434" s="8"/>
      <c r="AB434" s="8"/>
      <c r="AC434" s="8"/>
      <c r="AD434" s="8"/>
      <c r="AE434" s="9"/>
      <c r="AF434" s="8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  <c r="BO434" s="3"/>
      <c r="BP434" s="3"/>
      <c r="BQ434" s="3"/>
      <c r="BR434" s="3"/>
      <c r="BS434" s="3"/>
      <c r="BT434" s="3"/>
      <c r="BU434" s="3"/>
      <c r="BV434" s="3"/>
      <c r="BW434" s="3"/>
      <c r="BX434" s="3"/>
      <c r="BY434" s="3"/>
      <c r="BZ434" s="3"/>
      <c r="CA434" s="3"/>
      <c r="CB434" s="3"/>
      <c r="CC434" s="3"/>
      <c r="CD434" s="3"/>
      <c r="CE434" s="3"/>
      <c r="CF434" s="3"/>
      <c r="CG434" s="3"/>
      <c r="CH434" s="3"/>
      <c r="CI434" s="3"/>
      <c r="CJ434" s="3"/>
      <c r="CK434" s="3"/>
      <c r="CL434" s="3"/>
      <c r="CM434" s="3"/>
      <c r="CN434" s="3"/>
      <c r="CO434" s="3"/>
      <c r="CP434" s="3"/>
      <c r="CQ434" s="3"/>
      <c r="CR434" s="3"/>
      <c r="CS434" s="3"/>
      <c r="CT434" s="3"/>
      <c r="CU434" s="3"/>
      <c r="CV434" s="3"/>
      <c r="CW434" s="3"/>
      <c r="CX434" s="3"/>
      <c r="CY434" s="3"/>
      <c r="CZ434" s="3"/>
      <c r="DA434" s="3"/>
      <c r="DB434" s="3"/>
      <c r="DC434" s="3"/>
      <c r="DD434" s="3"/>
      <c r="DE434" s="3"/>
      <c r="DF434" s="3"/>
      <c r="DG434" s="3"/>
      <c r="DH434" s="3"/>
      <c r="DI434" s="3"/>
      <c r="DJ434" s="3"/>
      <c r="DK434" s="3"/>
      <c r="DL434" s="3"/>
      <c r="DM434" s="3"/>
      <c r="DN434" s="3"/>
      <c r="DO434" s="3"/>
      <c r="DP434" s="3"/>
      <c r="DQ434" s="3"/>
      <c r="DR434" s="3"/>
      <c r="DS434" s="3"/>
      <c r="DT434" s="3"/>
      <c r="DU434" s="3"/>
      <c r="DV434" s="3"/>
      <c r="DW434" s="3"/>
      <c r="DX434" s="3"/>
      <c r="DY434" s="3"/>
      <c r="DZ434" s="3"/>
      <c r="EA434" s="3"/>
      <c r="EB434" s="3"/>
      <c r="EC434" s="3"/>
      <c r="ED434" s="3"/>
      <c r="EE434" s="3"/>
      <c r="EF434" s="3"/>
      <c r="EG434" s="3"/>
      <c r="EH434" s="3"/>
      <c r="EI434" s="3"/>
      <c r="EJ434" s="3"/>
      <c r="EK434" s="3"/>
      <c r="EL434" s="3"/>
      <c r="EM434" s="3"/>
      <c r="EN434" s="3"/>
      <c r="EO434" s="3"/>
      <c r="EP434" s="3"/>
      <c r="EQ434" s="3"/>
      <c r="ER434" s="3"/>
      <c r="ES434" s="3"/>
      <c r="ET434" s="3"/>
      <c r="EU434" s="3"/>
      <c r="EV434" s="3"/>
      <c r="EW434" s="3"/>
      <c r="EX434" s="3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</row>
    <row r="435" spans="1:173" x14ac:dyDescent="0.15">
      <c r="A435" s="74">
        <f t="shared" si="142"/>
        <v>43916</v>
      </c>
      <c r="B435" s="75">
        <f t="shared" ca="1" si="129"/>
        <v>92228.464487000005</v>
      </c>
      <c r="C435" s="78">
        <f t="shared" si="130"/>
        <v>92100</v>
      </c>
      <c r="D435" s="77">
        <f ca="1">IF(A435&lt;$B$1,VLOOKUP(A435,[1]DI!$A$4:$B$15000,2),0)</f>
        <v>3.6500000000000005E-2</v>
      </c>
      <c r="E435" s="78">
        <f t="shared" ca="1" si="144"/>
        <v>1.00014227</v>
      </c>
      <c r="F435" s="78">
        <f ca="1">(TRUNC(PRODUCT($E$12:$E434),16))</f>
        <v>1.0649845582766</v>
      </c>
      <c r="G435" s="78">
        <f t="shared" ca="1" si="145"/>
        <v>1.0642273047451101</v>
      </c>
      <c r="H435" s="78">
        <f t="shared" ca="1" si="146"/>
        <v>1.0007115499999999</v>
      </c>
      <c r="I435" s="77">
        <f t="shared" si="143"/>
        <v>3.5000000000000003E-2</v>
      </c>
      <c r="J435" s="79">
        <f t="shared" si="131"/>
        <v>43909</v>
      </c>
      <c r="K435" s="80">
        <f t="shared" si="132"/>
        <v>5</v>
      </c>
      <c r="L435" s="81">
        <f t="shared" si="133"/>
        <v>5</v>
      </c>
      <c r="M435" s="82">
        <f t="shared" si="134"/>
        <v>1.000682801</v>
      </c>
      <c r="N435" s="82">
        <f t="shared" ca="1" si="135"/>
        <v>1.0013948370000001</v>
      </c>
      <c r="O435" s="81">
        <f t="shared" si="136"/>
        <v>0</v>
      </c>
      <c r="P435" s="76">
        <f t="shared" ca="1" si="137"/>
        <v>128.46448699999999</v>
      </c>
      <c r="Q435" s="76">
        <f t="shared" si="138"/>
        <v>0</v>
      </c>
      <c r="R435" s="83" t="str">
        <f t="shared" si="139"/>
        <v>A+J=</v>
      </c>
      <c r="S435" s="79">
        <f t="shared" si="140"/>
        <v>44001</v>
      </c>
      <c r="T435" s="84" t="str">
        <f t="shared" si="141"/>
        <v>-</v>
      </c>
      <c r="U435" s="8"/>
      <c r="V435" s="65"/>
      <c r="W435" s="66"/>
      <c r="X435" s="8"/>
      <c r="Y435" s="1"/>
      <c r="Z435" s="8"/>
      <c r="AA435" s="8"/>
      <c r="AB435" s="8"/>
      <c r="AC435" s="8"/>
      <c r="AD435" s="8"/>
      <c r="AE435" s="9"/>
      <c r="AF435" s="8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  <c r="BO435" s="3"/>
      <c r="BP435" s="3"/>
      <c r="BQ435" s="3"/>
      <c r="BR435" s="3"/>
      <c r="BS435" s="3"/>
      <c r="BT435" s="3"/>
      <c r="BU435" s="3"/>
      <c r="BV435" s="3"/>
      <c r="BW435" s="3"/>
      <c r="BX435" s="3"/>
      <c r="BY435" s="3"/>
      <c r="BZ435" s="3"/>
      <c r="CA435" s="3"/>
      <c r="CB435" s="3"/>
      <c r="CC435" s="3"/>
      <c r="CD435" s="3"/>
      <c r="CE435" s="3"/>
      <c r="CF435" s="3"/>
      <c r="CG435" s="3"/>
      <c r="CH435" s="3"/>
      <c r="CI435" s="3"/>
      <c r="CJ435" s="3"/>
      <c r="CK435" s="3"/>
      <c r="CL435" s="3"/>
      <c r="CM435" s="3"/>
      <c r="CN435" s="3"/>
      <c r="CO435" s="3"/>
      <c r="CP435" s="3"/>
      <c r="CQ435" s="3"/>
      <c r="CR435" s="3"/>
      <c r="CS435" s="3"/>
      <c r="CT435" s="3"/>
      <c r="CU435" s="3"/>
      <c r="CV435" s="3"/>
      <c r="CW435" s="3"/>
      <c r="CX435" s="3"/>
      <c r="CY435" s="3"/>
      <c r="CZ435" s="3"/>
      <c r="DA435" s="3"/>
      <c r="DB435" s="3"/>
      <c r="DC435" s="3"/>
      <c r="DD435" s="3"/>
      <c r="DE435" s="3"/>
      <c r="DF435" s="3"/>
      <c r="DG435" s="3"/>
      <c r="DH435" s="3"/>
      <c r="DI435" s="3"/>
      <c r="DJ435" s="3"/>
      <c r="DK435" s="3"/>
      <c r="DL435" s="3"/>
      <c r="DM435" s="3"/>
      <c r="DN435" s="3"/>
      <c r="DO435" s="3"/>
      <c r="DP435" s="3"/>
      <c r="DQ435" s="3"/>
      <c r="DR435" s="3"/>
      <c r="DS435" s="3"/>
      <c r="DT435" s="3"/>
      <c r="DU435" s="3"/>
      <c r="DV435" s="3"/>
      <c r="DW435" s="3"/>
      <c r="DX435" s="3"/>
      <c r="DY435" s="3"/>
      <c r="DZ435" s="3"/>
      <c r="EA435" s="3"/>
      <c r="EB435" s="3"/>
      <c r="EC435" s="3"/>
      <c r="ED435" s="3"/>
      <c r="EE435" s="3"/>
      <c r="EF435" s="3"/>
      <c r="EG435" s="3"/>
      <c r="EH435" s="3"/>
      <c r="EI435" s="3"/>
      <c r="EJ435" s="3"/>
      <c r="EK435" s="3"/>
      <c r="EL435" s="3"/>
      <c r="EM435" s="3"/>
      <c r="EN435" s="3"/>
      <c r="EO435" s="3"/>
      <c r="EP435" s="3"/>
      <c r="EQ435" s="3"/>
      <c r="ER435" s="3"/>
      <c r="ES435" s="3"/>
      <c r="ET435" s="3"/>
      <c r="EU435" s="3"/>
      <c r="EV435" s="3"/>
      <c r="EW435" s="3"/>
      <c r="EX435" s="3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</row>
    <row r="436" spans="1:173" x14ac:dyDescent="0.15">
      <c r="A436" s="74">
        <f t="shared" si="142"/>
        <v>43917</v>
      </c>
      <c r="B436" s="75">
        <f t="shared" ca="1" si="129"/>
        <v>92254.178807000004</v>
      </c>
      <c r="C436" s="78">
        <f t="shared" si="130"/>
        <v>92100</v>
      </c>
      <c r="D436" s="77">
        <f ca="1">IF(A436&lt;$B$1,VLOOKUP(A436,[1]DI!$A$4:$B$15000,2),0)</f>
        <v>3.6500000000000005E-2</v>
      </c>
      <c r="E436" s="78">
        <f t="shared" ca="1" si="144"/>
        <v>1.00014227</v>
      </c>
      <c r="F436" s="78">
        <f ca="1">(TRUNC(PRODUCT($E$12:$E435),16))</f>
        <v>1.06513607362971</v>
      </c>
      <c r="G436" s="78">
        <f t="shared" ca="1" si="145"/>
        <v>1.0642273047451101</v>
      </c>
      <c r="H436" s="78">
        <f t="shared" ca="1" si="146"/>
        <v>1.00085392</v>
      </c>
      <c r="I436" s="77">
        <f t="shared" si="143"/>
        <v>3.5000000000000003E-2</v>
      </c>
      <c r="J436" s="79">
        <f t="shared" si="131"/>
        <v>43909</v>
      </c>
      <c r="K436" s="80">
        <f t="shared" si="132"/>
        <v>6</v>
      </c>
      <c r="L436" s="81">
        <f t="shared" si="133"/>
        <v>6</v>
      </c>
      <c r="M436" s="82">
        <f t="shared" si="134"/>
        <v>1.000819417</v>
      </c>
      <c r="N436" s="82">
        <f t="shared" ca="1" si="135"/>
        <v>1.0016740369999999</v>
      </c>
      <c r="O436" s="81">
        <f t="shared" si="136"/>
        <v>0</v>
      </c>
      <c r="P436" s="76">
        <f t="shared" ca="1" si="137"/>
        <v>154.17880700000001</v>
      </c>
      <c r="Q436" s="76">
        <f t="shared" si="138"/>
        <v>0</v>
      </c>
      <c r="R436" s="83" t="str">
        <f t="shared" si="139"/>
        <v>A+J=</v>
      </c>
      <c r="S436" s="79">
        <f t="shared" si="140"/>
        <v>44001</v>
      </c>
      <c r="T436" s="84" t="str">
        <f t="shared" si="141"/>
        <v>-</v>
      </c>
      <c r="U436" s="8"/>
      <c r="V436" s="65"/>
      <c r="W436" s="66"/>
      <c r="X436" s="8"/>
      <c r="Y436" s="1"/>
      <c r="Z436" s="8"/>
      <c r="AA436" s="8"/>
      <c r="AB436" s="8"/>
      <c r="AC436" s="8"/>
      <c r="AD436" s="8"/>
      <c r="AE436" s="9"/>
      <c r="AF436" s="8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  <c r="BO436" s="3"/>
      <c r="BP436" s="3"/>
      <c r="BQ436" s="3"/>
      <c r="BR436" s="3"/>
      <c r="BS436" s="3"/>
      <c r="BT436" s="3"/>
      <c r="BU436" s="3"/>
      <c r="BV436" s="3"/>
      <c r="BW436" s="3"/>
      <c r="BX436" s="3"/>
      <c r="BY436" s="3"/>
      <c r="BZ436" s="3"/>
      <c r="CA436" s="3"/>
      <c r="CB436" s="3"/>
      <c r="CC436" s="3"/>
      <c r="CD436" s="3"/>
      <c r="CE436" s="3"/>
      <c r="CF436" s="3"/>
      <c r="CG436" s="3"/>
      <c r="CH436" s="3"/>
      <c r="CI436" s="3"/>
      <c r="CJ436" s="3"/>
      <c r="CK436" s="3"/>
      <c r="CL436" s="3"/>
      <c r="CM436" s="3"/>
      <c r="CN436" s="3"/>
      <c r="CO436" s="3"/>
      <c r="CP436" s="3"/>
      <c r="CQ436" s="3"/>
      <c r="CR436" s="3"/>
      <c r="CS436" s="3"/>
      <c r="CT436" s="3"/>
      <c r="CU436" s="3"/>
      <c r="CV436" s="3"/>
      <c r="CW436" s="3"/>
      <c r="CX436" s="3"/>
      <c r="CY436" s="3"/>
      <c r="CZ436" s="3"/>
      <c r="DA436" s="3"/>
      <c r="DB436" s="3"/>
      <c r="DC436" s="3"/>
      <c r="DD436" s="3"/>
      <c r="DE436" s="3"/>
      <c r="DF436" s="3"/>
      <c r="DG436" s="3"/>
      <c r="DH436" s="3"/>
      <c r="DI436" s="3"/>
      <c r="DJ436" s="3"/>
      <c r="DK436" s="3"/>
      <c r="DL436" s="3"/>
      <c r="DM436" s="3"/>
      <c r="DN436" s="3"/>
      <c r="DO436" s="3"/>
      <c r="DP436" s="3"/>
      <c r="DQ436" s="3"/>
      <c r="DR436" s="3"/>
      <c r="DS436" s="3"/>
      <c r="DT436" s="3"/>
      <c r="DU436" s="3"/>
      <c r="DV436" s="3"/>
      <c r="DW436" s="3"/>
      <c r="DX436" s="3"/>
      <c r="DY436" s="3"/>
      <c r="DZ436" s="3"/>
      <c r="EA436" s="3"/>
      <c r="EB436" s="3"/>
      <c r="EC436" s="3"/>
      <c r="ED436" s="3"/>
      <c r="EE436" s="3"/>
      <c r="EF436" s="3"/>
      <c r="EG436" s="3"/>
      <c r="EH436" s="3"/>
      <c r="EI436" s="3"/>
      <c r="EJ436" s="3"/>
      <c r="EK436" s="3"/>
      <c r="EL436" s="3"/>
      <c r="EM436" s="3"/>
      <c r="EN436" s="3"/>
      <c r="EO436" s="3"/>
      <c r="EP436" s="3"/>
      <c r="EQ436" s="3"/>
      <c r="ER436" s="3"/>
      <c r="ES436" s="3"/>
      <c r="ET436" s="3"/>
      <c r="EU436" s="3"/>
      <c r="EV436" s="3"/>
      <c r="EW436" s="3"/>
      <c r="EX436" s="3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</row>
    <row r="437" spans="1:173" x14ac:dyDescent="0.15">
      <c r="A437" s="74">
        <f t="shared" si="142"/>
        <v>43918</v>
      </c>
      <c r="B437" s="75">
        <f t="shared" ca="1" si="129"/>
        <v>92279.901232000004</v>
      </c>
      <c r="C437" s="78">
        <f t="shared" si="130"/>
        <v>92100</v>
      </c>
      <c r="D437" s="77">
        <f ca="1">IF(A437&lt;$B$1,VLOOKUP(A437,[1]DI!$A$4:$B$15000,2),0)</f>
        <v>0</v>
      </c>
      <c r="E437" s="78">
        <f t="shared" ca="1" si="144"/>
        <v>1</v>
      </c>
      <c r="F437" s="78">
        <f ca="1">(TRUNC(PRODUCT($E$12:$E436),16))</f>
        <v>1.0652876105389</v>
      </c>
      <c r="G437" s="78">
        <f t="shared" ca="1" si="145"/>
        <v>1.0642273047451101</v>
      </c>
      <c r="H437" s="78">
        <f t="shared" ca="1" si="146"/>
        <v>1.0009963200000001</v>
      </c>
      <c r="I437" s="77">
        <f t="shared" si="143"/>
        <v>3.5000000000000003E-2</v>
      </c>
      <c r="J437" s="79">
        <f t="shared" si="131"/>
        <v>43909</v>
      </c>
      <c r="K437" s="80">
        <f t="shared" si="132"/>
        <v>6</v>
      </c>
      <c r="L437" s="81">
        <f t="shared" si="133"/>
        <v>7</v>
      </c>
      <c r="M437" s="82">
        <f t="shared" si="134"/>
        <v>1.000956052</v>
      </c>
      <c r="N437" s="82">
        <f t="shared" ca="1" si="135"/>
        <v>1.0019533249999999</v>
      </c>
      <c r="O437" s="81">
        <f t="shared" si="136"/>
        <v>0</v>
      </c>
      <c r="P437" s="76">
        <f t="shared" ca="1" si="137"/>
        <v>179.90123199999999</v>
      </c>
      <c r="Q437" s="76">
        <f t="shared" si="138"/>
        <v>0</v>
      </c>
      <c r="R437" s="83" t="str">
        <f t="shared" si="139"/>
        <v>A+J=</v>
      </c>
      <c r="S437" s="79">
        <f t="shared" si="140"/>
        <v>44001</v>
      </c>
      <c r="T437" s="84" t="str">
        <f t="shared" si="141"/>
        <v>-</v>
      </c>
      <c r="U437" s="8"/>
      <c r="V437" s="8"/>
      <c r="W437" s="8"/>
      <c r="X437" s="8"/>
      <c r="Y437" s="1"/>
      <c r="Z437" s="8"/>
      <c r="AA437" s="8"/>
      <c r="AB437" s="8"/>
      <c r="AC437" s="8"/>
      <c r="AD437" s="8"/>
      <c r="AE437" s="9"/>
      <c r="AF437" s="8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  <c r="BO437" s="3"/>
      <c r="BP437" s="3"/>
      <c r="BQ437" s="3"/>
      <c r="BR437" s="3"/>
      <c r="BS437" s="3"/>
      <c r="BT437" s="3"/>
      <c r="BU437" s="3"/>
      <c r="BV437" s="3"/>
      <c r="BW437" s="3"/>
      <c r="BX437" s="3"/>
      <c r="BY437" s="3"/>
      <c r="BZ437" s="3"/>
      <c r="CA437" s="3"/>
      <c r="CB437" s="3"/>
      <c r="CC437" s="3"/>
      <c r="CD437" s="3"/>
      <c r="CE437" s="3"/>
      <c r="CF437" s="3"/>
      <c r="CG437" s="3"/>
      <c r="CH437" s="3"/>
      <c r="CI437" s="3"/>
      <c r="CJ437" s="3"/>
      <c r="CK437" s="3"/>
      <c r="CL437" s="3"/>
      <c r="CM437" s="3"/>
      <c r="CN437" s="3"/>
      <c r="CO437" s="3"/>
      <c r="CP437" s="3"/>
      <c r="CQ437" s="3"/>
      <c r="CR437" s="3"/>
      <c r="CS437" s="3"/>
      <c r="CT437" s="3"/>
      <c r="CU437" s="3"/>
      <c r="CV437" s="3"/>
      <c r="CW437" s="3"/>
      <c r="CX437" s="3"/>
      <c r="CY437" s="3"/>
      <c r="CZ437" s="3"/>
      <c r="DA437" s="3"/>
      <c r="DB437" s="3"/>
      <c r="DC437" s="3"/>
      <c r="DD437" s="3"/>
      <c r="DE437" s="3"/>
      <c r="DF437" s="3"/>
      <c r="DG437" s="3"/>
      <c r="DH437" s="3"/>
      <c r="DI437" s="3"/>
      <c r="DJ437" s="3"/>
      <c r="DK437" s="3"/>
      <c r="DL437" s="3"/>
      <c r="DM437" s="3"/>
      <c r="DN437" s="3"/>
      <c r="DO437" s="3"/>
      <c r="DP437" s="3"/>
      <c r="DQ437" s="3"/>
      <c r="DR437" s="3"/>
      <c r="DS437" s="3"/>
      <c r="DT437" s="3"/>
      <c r="DU437" s="3"/>
      <c r="DV437" s="3"/>
      <c r="DW437" s="3"/>
      <c r="DX437" s="3"/>
      <c r="DY437" s="3"/>
      <c r="DZ437" s="3"/>
      <c r="EA437" s="3"/>
      <c r="EB437" s="3"/>
      <c r="EC437" s="3"/>
      <c r="ED437" s="3"/>
      <c r="EE437" s="3"/>
      <c r="EF437" s="3"/>
      <c r="EG437" s="3"/>
      <c r="EH437" s="3"/>
      <c r="EI437" s="3"/>
      <c r="EJ437" s="3"/>
      <c r="EK437" s="3"/>
      <c r="EL437" s="3"/>
      <c r="EM437" s="3"/>
      <c r="EN437" s="3"/>
      <c r="EO437" s="3"/>
      <c r="EP437" s="3"/>
      <c r="EQ437" s="3"/>
      <c r="ER437" s="3"/>
      <c r="ES437" s="3"/>
      <c r="ET437" s="3"/>
      <c r="EU437" s="3"/>
      <c r="EV437" s="3"/>
      <c r="EW437" s="3"/>
      <c r="EX437" s="3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</row>
    <row r="438" spans="1:173" x14ac:dyDescent="0.15">
      <c r="A438" s="74">
        <f t="shared" si="142"/>
        <v>43919</v>
      </c>
      <c r="B438" s="75">
        <f t="shared" ca="1" si="129"/>
        <v>92279.901232000004</v>
      </c>
      <c r="C438" s="78">
        <f t="shared" si="130"/>
        <v>92100</v>
      </c>
      <c r="D438" s="77">
        <f ca="1">IF(A438&lt;$B$1,VLOOKUP(A438,[1]DI!$A$4:$B$15000,2),0)</f>
        <v>0</v>
      </c>
      <c r="E438" s="78">
        <f t="shared" ca="1" si="144"/>
        <v>1</v>
      </c>
      <c r="F438" s="78">
        <f ca="1">(TRUNC(PRODUCT($E$12:$E437),16))</f>
        <v>1.0652876105389</v>
      </c>
      <c r="G438" s="78">
        <f t="shared" ca="1" si="145"/>
        <v>1.0642273047451101</v>
      </c>
      <c r="H438" s="78">
        <f t="shared" ca="1" si="146"/>
        <v>1.0009963200000001</v>
      </c>
      <c r="I438" s="77">
        <f t="shared" si="143"/>
        <v>3.5000000000000003E-2</v>
      </c>
      <c r="J438" s="79">
        <f t="shared" si="131"/>
        <v>43909</v>
      </c>
      <c r="K438" s="80">
        <f t="shared" si="132"/>
        <v>6</v>
      </c>
      <c r="L438" s="81">
        <f t="shared" si="133"/>
        <v>7</v>
      </c>
      <c r="M438" s="82">
        <f t="shared" si="134"/>
        <v>1.000956052</v>
      </c>
      <c r="N438" s="82">
        <f t="shared" ca="1" si="135"/>
        <v>1.0019533249999999</v>
      </c>
      <c r="O438" s="81">
        <f t="shared" si="136"/>
        <v>0</v>
      </c>
      <c r="P438" s="76">
        <f t="shared" ca="1" si="137"/>
        <v>179.90123199999999</v>
      </c>
      <c r="Q438" s="76">
        <f t="shared" si="138"/>
        <v>0</v>
      </c>
      <c r="R438" s="83" t="str">
        <f t="shared" si="139"/>
        <v>A+J=</v>
      </c>
      <c r="S438" s="79">
        <f t="shared" si="140"/>
        <v>44001</v>
      </c>
      <c r="T438" s="84" t="str">
        <f t="shared" si="141"/>
        <v>-</v>
      </c>
      <c r="U438" s="8"/>
      <c r="V438" s="8"/>
      <c r="W438" s="8"/>
      <c r="X438" s="8"/>
      <c r="Y438" s="1"/>
      <c r="Z438" s="8"/>
      <c r="AA438" s="8"/>
      <c r="AB438" s="8"/>
      <c r="AC438" s="8"/>
      <c r="AD438" s="8"/>
      <c r="AE438" s="9"/>
      <c r="AF438" s="8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  <c r="BO438" s="3"/>
      <c r="BP438" s="3"/>
      <c r="BQ438" s="3"/>
      <c r="BR438" s="3"/>
      <c r="BS438" s="3"/>
      <c r="BT438" s="3"/>
      <c r="BU438" s="3"/>
      <c r="BV438" s="3"/>
      <c r="BW438" s="3"/>
      <c r="BX438" s="3"/>
      <c r="BY438" s="3"/>
      <c r="BZ438" s="3"/>
      <c r="CA438" s="3"/>
      <c r="CB438" s="3"/>
      <c r="CC438" s="3"/>
      <c r="CD438" s="3"/>
      <c r="CE438" s="3"/>
      <c r="CF438" s="3"/>
      <c r="CG438" s="3"/>
      <c r="CH438" s="3"/>
      <c r="CI438" s="3"/>
      <c r="CJ438" s="3"/>
      <c r="CK438" s="3"/>
      <c r="CL438" s="3"/>
      <c r="CM438" s="3"/>
      <c r="CN438" s="3"/>
      <c r="CO438" s="3"/>
      <c r="CP438" s="3"/>
      <c r="CQ438" s="3"/>
      <c r="CR438" s="3"/>
      <c r="CS438" s="3"/>
      <c r="CT438" s="3"/>
      <c r="CU438" s="3"/>
      <c r="CV438" s="3"/>
      <c r="CW438" s="3"/>
      <c r="CX438" s="3"/>
      <c r="CY438" s="3"/>
      <c r="CZ438" s="3"/>
      <c r="DA438" s="3"/>
      <c r="DB438" s="3"/>
      <c r="DC438" s="3"/>
      <c r="DD438" s="3"/>
      <c r="DE438" s="3"/>
      <c r="DF438" s="3"/>
      <c r="DG438" s="3"/>
      <c r="DH438" s="3"/>
      <c r="DI438" s="3"/>
      <c r="DJ438" s="3"/>
      <c r="DK438" s="3"/>
      <c r="DL438" s="3"/>
      <c r="DM438" s="3"/>
      <c r="DN438" s="3"/>
      <c r="DO438" s="3"/>
      <c r="DP438" s="3"/>
      <c r="DQ438" s="3"/>
      <c r="DR438" s="3"/>
      <c r="DS438" s="3"/>
      <c r="DT438" s="3"/>
      <c r="DU438" s="3"/>
      <c r="DV438" s="3"/>
      <c r="DW438" s="3"/>
      <c r="DX438" s="3"/>
      <c r="DY438" s="3"/>
      <c r="DZ438" s="3"/>
      <c r="EA438" s="3"/>
      <c r="EB438" s="3"/>
      <c r="EC438" s="3"/>
      <c r="ED438" s="3"/>
      <c r="EE438" s="3"/>
      <c r="EF438" s="3"/>
      <c r="EG438" s="3"/>
      <c r="EH438" s="3"/>
      <c r="EI438" s="3"/>
      <c r="EJ438" s="3"/>
      <c r="EK438" s="3"/>
      <c r="EL438" s="3"/>
      <c r="EM438" s="3"/>
      <c r="EN438" s="3"/>
      <c r="EO438" s="3"/>
      <c r="EP438" s="3"/>
      <c r="EQ438" s="3"/>
      <c r="ER438" s="3"/>
      <c r="ES438" s="3"/>
      <c r="ET438" s="3"/>
      <c r="EU438" s="3"/>
      <c r="EV438" s="3"/>
      <c r="EW438" s="3"/>
      <c r="EX438" s="3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</row>
    <row r="439" spans="1:173" x14ac:dyDescent="0.15">
      <c r="A439" s="74">
        <f t="shared" si="142"/>
        <v>43920</v>
      </c>
      <c r="B439" s="75">
        <f t="shared" ca="1" si="129"/>
        <v>92279.901232000004</v>
      </c>
      <c r="C439" s="78">
        <f t="shared" si="130"/>
        <v>92100</v>
      </c>
      <c r="D439" s="77">
        <f ca="1">IF(A439&lt;$B$1,VLOOKUP(A439,[1]DI!$A$4:$B$15000,2),0)</f>
        <v>3.6500000000000005E-2</v>
      </c>
      <c r="E439" s="78">
        <f t="shared" ca="1" si="144"/>
        <v>1.00014227</v>
      </c>
      <c r="F439" s="78">
        <f ca="1">(TRUNC(PRODUCT($E$12:$E438),16))</f>
        <v>1.0652876105389</v>
      </c>
      <c r="G439" s="78">
        <f t="shared" ca="1" si="145"/>
        <v>1.0642273047451101</v>
      </c>
      <c r="H439" s="78">
        <f t="shared" ca="1" si="146"/>
        <v>1.0009963200000001</v>
      </c>
      <c r="I439" s="77">
        <f t="shared" si="143"/>
        <v>3.5000000000000003E-2</v>
      </c>
      <c r="J439" s="79">
        <f t="shared" si="131"/>
        <v>43909</v>
      </c>
      <c r="K439" s="80">
        <f t="shared" si="132"/>
        <v>7</v>
      </c>
      <c r="L439" s="81">
        <f t="shared" si="133"/>
        <v>7</v>
      </c>
      <c r="M439" s="82">
        <f t="shared" si="134"/>
        <v>1.000956052</v>
      </c>
      <c r="N439" s="82">
        <f t="shared" ca="1" si="135"/>
        <v>1.0019533249999999</v>
      </c>
      <c r="O439" s="81">
        <f t="shared" si="136"/>
        <v>0</v>
      </c>
      <c r="P439" s="76">
        <f t="shared" ca="1" si="137"/>
        <v>179.90123199999999</v>
      </c>
      <c r="Q439" s="76">
        <f t="shared" si="138"/>
        <v>0</v>
      </c>
      <c r="R439" s="83" t="str">
        <f t="shared" si="139"/>
        <v>A+J=</v>
      </c>
      <c r="S439" s="79">
        <f t="shared" si="140"/>
        <v>44001</v>
      </c>
      <c r="T439" s="84" t="str">
        <f t="shared" si="141"/>
        <v>-</v>
      </c>
      <c r="U439" s="8"/>
      <c r="V439" s="8"/>
      <c r="W439" s="8"/>
      <c r="X439" s="8"/>
      <c r="Y439" s="1"/>
      <c r="Z439" s="8"/>
      <c r="AA439" s="8"/>
      <c r="AB439" s="8"/>
      <c r="AC439" s="8"/>
      <c r="AD439" s="8"/>
      <c r="AE439" s="9"/>
      <c r="AF439" s="8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  <c r="BO439" s="3"/>
      <c r="BP439" s="3"/>
      <c r="BQ439" s="3"/>
      <c r="BR439" s="3"/>
      <c r="BS439" s="3"/>
      <c r="BT439" s="3"/>
      <c r="BU439" s="3"/>
      <c r="BV439" s="3"/>
      <c r="BW439" s="3"/>
      <c r="BX439" s="3"/>
      <c r="BY439" s="3"/>
      <c r="BZ439" s="3"/>
      <c r="CA439" s="3"/>
      <c r="CB439" s="3"/>
      <c r="CC439" s="3"/>
      <c r="CD439" s="3"/>
      <c r="CE439" s="3"/>
      <c r="CF439" s="3"/>
      <c r="CG439" s="3"/>
      <c r="CH439" s="3"/>
      <c r="CI439" s="3"/>
      <c r="CJ439" s="3"/>
      <c r="CK439" s="3"/>
      <c r="CL439" s="3"/>
      <c r="CM439" s="3"/>
      <c r="CN439" s="3"/>
      <c r="CO439" s="3"/>
      <c r="CP439" s="3"/>
      <c r="CQ439" s="3"/>
      <c r="CR439" s="3"/>
      <c r="CS439" s="3"/>
      <c r="CT439" s="3"/>
      <c r="CU439" s="3"/>
      <c r="CV439" s="3"/>
      <c r="CW439" s="3"/>
      <c r="CX439" s="3"/>
      <c r="CY439" s="3"/>
      <c r="CZ439" s="3"/>
      <c r="DA439" s="3"/>
      <c r="DB439" s="3"/>
      <c r="DC439" s="3"/>
      <c r="DD439" s="3"/>
      <c r="DE439" s="3"/>
      <c r="DF439" s="3"/>
      <c r="DG439" s="3"/>
      <c r="DH439" s="3"/>
      <c r="DI439" s="3"/>
      <c r="DJ439" s="3"/>
      <c r="DK439" s="3"/>
      <c r="DL439" s="3"/>
      <c r="DM439" s="3"/>
      <c r="DN439" s="3"/>
      <c r="DO439" s="3"/>
      <c r="DP439" s="3"/>
      <c r="DQ439" s="3"/>
      <c r="DR439" s="3"/>
      <c r="DS439" s="3"/>
      <c r="DT439" s="3"/>
      <c r="DU439" s="3"/>
      <c r="DV439" s="3"/>
      <c r="DW439" s="3"/>
      <c r="DX439" s="3"/>
      <c r="DY439" s="3"/>
      <c r="DZ439" s="3"/>
      <c r="EA439" s="3"/>
      <c r="EB439" s="3"/>
      <c r="EC439" s="3"/>
      <c r="ED439" s="3"/>
      <c r="EE439" s="3"/>
      <c r="EF439" s="3"/>
      <c r="EG439" s="3"/>
      <c r="EH439" s="3"/>
      <c r="EI439" s="3"/>
      <c r="EJ439" s="3"/>
      <c r="EK439" s="3"/>
      <c r="EL439" s="3"/>
      <c r="EM439" s="3"/>
      <c r="EN439" s="3"/>
      <c r="EO439" s="3"/>
      <c r="EP439" s="3"/>
      <c r="EQ439" s="3"/>
      <c r="ER439" s="3"/>
      <c r="ES439" s="3"/>
      <c r="ET439" s="3"/>
      <c r="EU439" s="3"/>
      <c r="EV439" s="3"/>
      <c r="EW439" s="3"/>
      <c r="EX439" s="3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</row>
    <row r="440" spans="1:173" x14ac:dyDescent="0.15">
      <c r="A440" s="74">
        <f t="shared" si="142"/>
        <v>43921</v>
      </c>
      <c r="B440" s="75">
        <f t="shared" ca="1" si="129"/>
        <v>92305.629734999995</v>
      </c>
      <c r="C440" s="78">
        <f t="shared" si="130"/>
        <v>92100</v>
      </c>
      <c r="D440" s="77">
        <f ca="1">IF(A440&lt;$B$1,VLOOKUP(A440,[1]DI!$A$4:$B$15000,2),0)</f>
        <v>3.6500000000000005E-2</v>
      </c>
      <c r="E440" s="78">
        <f t="shared" ca="1" si="144"/>
        <v>1.00014227</v>
      </c>
      <c r="F440" s="78">
        <f ca="1">(TRUNC(PRODUCT($E$12:$E439),16))</f>
        <v>1.06543916900726</v>
      </c>
      <c r="G440" s="78">
        <f t="shared" ca="1" si="145"/>
        <v>1.0642273047451101</v>
      </c>
      <c r="H440" s="78">
        <f t="shared" ca="1" si="146"/>
        <v>1.0011387300000001</v>
      </c>
      <c r="I440" s="77">
        <f t="shared" si="143"/>
        <v>3.5000000000000003E-2</v>
      </c>
      <c r="J440" s="79">
        <f t="shared" si="131"/>
        <v>43909</v>
      </c>
      <c r="K440" s="80">
        <f t="shared" si="132"/>
        <v>8</v>
      </c>
      <c r="L440" s="81">
        <f t="shared" si="133"/>
        <v>8</v>
      </c>
      <c r="M440" s="82">
        <f t="shared" si="134"/>
        <v>1.001092705</v>
      </c>
      <c r="N440" s="82">
        <f t="shared" ca="1" si="135"/>
        <v>1.002232679</v>
      </c>
      <c r="O440" s="81">
        <f t="shared" si="136"/>
        <v>0</v>
      </c>
      <c r="P440" s="76">
        <f t="shared" ca="1" si="137"/>
        <v>205.62973500000001</v>
      </c>
      <c r="Q440" s="76">
        <f t="shared" si="138"/>
        <v>0</v>
      </c>
      <c r="R440" s="83" t="str">
        <f t="shared" si="139"/>
        <v>A+J=</v>
      </c>
      <c r="S440" s="79">
        <f t="shared" si="140"/>
        <v>44001</v>
      </c>
      <c r="T440" s="84" t="str">
        <f t="shared" si="141"/>
        <v>-</v>
      </c>
      <c r="U440" s="8"/>
      <c r="V440" s="8"/>
      <c r="W440" s="8"/>
      <c r="X440" s="8"/>
      <c r="Y440" s="1"/>
      <c r="Z440" s="8"/>
      <c r="AA440" s="8"/>
      <c r="AB440" s="8"/>
      <c r="AC440" s="8"/>
      <c r="AD440" s="8"/>
      <c r="AE440" s="9"/>
      <c r="AF440" s="8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  <c r="BO440" s="3"/>
      <c r="BP440" s="3"/>
      <c r="BQ440" s="3"/>
      <c r="BR440" s="3"/>
      <c r="BS440" s="3"/>
      <c r="BT440" s="3"/>
      <c r="BU440" s="3"/>
      <c r="BV440" s="3"/>
      <c r="BW440" s="3"/>
      <c r="BX440" s="3"/>
      <c r="BY440" s="3"/>
      <c r="BZ440" s="3"/>
      <c r="CA440" s="3"/>
      <c r="CB440" s="3"/>
      <c r="CC440" s="3"/>
      <c r="CD440" s="3"/>
      <c r="CE440" s="3"/>
      <c r="CF440" s="3"/>
      <c r="CG440" s="3"/>
      <c r="CH440" s="3"/>
      <c r="CI440" s="3"/>
      <c r="CJ440" s="3"/>
      <c r="CK440" s="3"/>
      <c r="CL440" s="3"/>
      <c r="CM440" s="3"/>
      <c r="CN440" s="3"/>
      <c r="CO440" s="3"/>
      <c r="CP440" s="3"/>
      <c r="CQ440" s="3"/>
      <c r="CR440" s="3"/>
      <c r="CS440" s="3"/>
      <c r="CT440" s="3"/>
      <c r="CU440" s="3"/>
      <c r="CV440" s="3"/>
      <c r="CW440" s="3"/>
      <c r="CX440" s="3"/>
      <c r="CY440" s="3"/>
      <c r="CZ440" s="3"/>
      <c r="DA440" s="3"/>
      <c r="DB440" s="3"/>
      <c r="DC440" s="3"/>
      <c r="DD440" s="3"/>
      <c r="DE440" s="3"/>
      <c r="DF440" s="3"/>
      <c r="DG440" s="3"/>
      <c r="DH440" s="3"/>
      <c r="DI440" s="3"/>
      <c r="DJ440" s="3"/>
      <c r="DK440" s="3"/>
      <c r="DL440" s="3"/>
      <c r="DM440" s="3"/>
      <c r="DN440" s="3"/>
      <c r="DO440" s="3"/>
      <c r="DP440" s="3"/>
      <c r="DQ440" s="3"/>
      <c r="DR440" s="3"/>
      <c r="DS440" s="3"/>
      <c r="DT440" s="3"/>
      <c r="DU440" s="3"/>
      <c r="DV440" s="3"/>
      <c r="DW440" s="3"/>
      <c r="DX440" s="3"/>
      <c r="DY440" s="3"/>
      <c r="DZ440" s="3"/>
      <c r="EA440" s="3"/>
      <c r="EB440" s="3"/>
      <c r="EC440" s="3"/>
      <c r="ED440" s="3"/>
      <c r="EE440" s="3"/>
      <c r="EF440" s="3"/>
      <c r="EG440" s="3"/>
      <c r="EH440" s="3"/>
      <c r="EI440" s="3"/>
      <c r="EJ440" s="3"/>
      <c r="EK440" s="3"/>
      <c r="EL440" s="3"/>
      <c r="EM440" s="3"/>
      <c r="EN440" s="3"/>
      <c r="EO440" s="3"/>
      <c r="EP440" s="3"/>
      <c r="EQ440" s="3"/>
      <c r="ER440" s="3"/>
      <c r="ES440" s="3"/>
      <c r="ET440" s="3"/>
      <c r="EU440" s="3"/>
      <c r="EV440" s="3"/>
      <c r="EW440" s="3"/>
      <c r="EX440" s="3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</row>
    <row r="441" spans="1:173" x14ac:dyDescent="0.15">
      <c r="A441" s="74">
        <f t="shared" si="142"/>
        <v>43922</v>
      </c>
      <c r="B441" s="75">
        <f t="shared" ca="1" si="129"/>
        <v>92331.365514999998</v>
      </c>
      <c r="C441" s="78">
        <f t="shared" si="130"/>
        <v>92100</v>
      </c>
      <c r="D441" s="77">
        <f ca="1">IF(A441&lt;$B$1,VLOOKUP(A441,[1]DI!$A$4:$B$15000,2),0)</f>
        <v>3.6500000000000005E-2</v>
      </c>
      <c r="E441" s="78">
        <f t="shared" ca="1" si="144"/>
        <v>1.00014227</v>
      </c>
      <c r="F441" s="78">
        <f ca="1">(TRUNC(PRODUCT($E$12:$E440),16))</f>
        <v>1.06559074903783</v>
      </c>
      <c r="G441" s="78">
        <f t="shared" ca="1" si="145"/>
        <v>1.0642273047451101</v>
      </c>
      <c r="H441" s="78">
        <f t="shared" ca="1" si="146"/>
        <v>1.00128116</v>
      </c>
      <c r="I441" s="77">
        <f t="shared" si="143"/>
        <v>3.5000000000000003E-2</v>
      </c>
      <c r="J441" s="79">
        <f t="shared" si="131"/>
        <v>43909</v>
      </c>
      <c r="K441" s="80">
        <f t="shared" si="132"/>
        <v>9</v>
      </c>
      <c r="L441" s="81">
        <f t="shared" si="133"/>
        <v>9</v>
      </c>
      <c r="M441" s="82">
        <f t="shared" si="134"/>
        <v>1.001229377</v>
      </c>
      <c r="N441" s="82">
        <f t="shared" ca="1" si="135"/>
        <v>1.002512112</v>
      </c>
      <c r="O441" s="81">
        <f t="shared" si="136"/>
        <v>0</v>
      </c>
      <c r="P441" s="76">
        <f t="shared" ca="1" si="137"/>
        <v>231.36551499999999</v>
      </c>
      <c r="Q441" s="76">
        <f t="shared" si="138"/>
        <v>0</v>
      </c>
      <c r="R441" s="83" t="str">
        <f t="shared" si="139"/>
        <v>A+J=</v>
      </c>
      <c r="S441" s="79">
        <f t="shared" si="140"/>
        <v>44001</v>
      </c>
      <c r="T441" s="84" t="str">
        <f t="shared" si="141"/>
        <v>-</v>
      </c>
      <c r="U441" s="8"/>
      <c r="V441" s="8"/>
      <c r="W441" s="8"/>
      <c r="X441" s="8"/>
      <c r="Y441" s="1"/>
      <c r="Z441" s="8"/>
      <c r="AA441" s="8"/>
      <c r="AB441" s="8"/>
      <c r="AC441" s="8"/>
      <c r="AD441" s="8"/>
      <c r="AE441" s="9"/>
      <c r="AF441" s="8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  <c r="BO441" s="3"/>
      <c r="BP441" s="3"/>
      <c r="BQ441" s="3"/>
      <c r="BR441" s="3"/>
      <c r="BS441" s="3"/>
      <c r="BT441" s="3"/>
      <c r="BU441" s="3"/>
      <c r="BV441" s="3"/>
      <c r="BW441" s="3"/>
      <c r="BX441" s="3"/>
      <c r="BY441" s="3"/>
      <c r="BZ441" s="3"/>
      <c r="CA441" s="3"/>
      <c r="CB441" s="3"/>
      <c r="CC441" s="3"/>
      <c r="CD441" s="3"/>
      <c r="CE441" s="3"/>
      <c r="CF441" s="3"/>
      <c r="CG441" s="3"/>
      <c r="CH441" s="3"/>
      <c r="CI441" s="3"/>
      <c r="CJ441" s="3"/>
      <c r="CK441" s="3"/>
      <c r="CL441" s="3"/>
      <c r="CM441" s="3"/>
      <c r="CN441" s="3"/>
      <c r="CO441" s="3"/>
      <c r="CP441" s="3"/>
      <c r="CQ441" s="3"/>
      <c r="CR441" s="3"/>
      <c r="CS441" s="3"/>
      <c r="CT441" s="3"/>
      <c r="CU441" s="3"/>
      <c r="CV441" s="3"/>
      <c r="CW441" s="3"/>
      <c r="CX441" s="3"/>
      <c r="CY441" s="3"/>
      <c r="CZ441" s="3"/>
      <c r="DA441" s="3"/>
      <c r="DB441" s="3"/>
      <c r="DC441" s="3"/>
      <c r="DD441" s="3"/>
      <c r="DE441" s="3"/>
      <c r="DF441" s="3"/>
      <c r="DG441" s="3"/>
      <c r="DH441" s="3"/>
      <c r="DI441" s="3"/>
      <c r="DJ441" s="3"/>
      <c r="DK441" s="3"/>
      <c r="DL441" s="3"/>
      <c r="DM441" s="3"/>
      <c r="DN441" s="3"/>
      <c r="DO441" s="3"/>
      <c r="DP441" s="3"/>
      <c r="DQ441" s="3"/>
      <c r="DR441" s="3"/>
      <c r="DS441" s="3"/>
      <c r="DT441" s="3"/>
      <c r="DU441" s="3"/>
      <c r="DV441" s="3"/>
      <c r="DW441" s="3"/>
      <c r="DX441" s="3"/>
      <c r="DY441" s="3"/>
      <c r="DZ441" s="3"/>
      <c r="EA441" s="3"/>
      <c r="EB441" s="3"/>
      <c r="EC441" s="3"/>
      <c r="ED441" s="3"/>
      <c r="EE441" s="3"/>
      <c r="EF441" s="3"/>
      <c r="EG441" s="3"/>
      <c r="EH441" s="3"/>
      <c r="EI441" s="3"/>
      <c r="EJ441" s="3"/>
      <c r="EK441" s="3"/>
      <c r="EL441" s="3"/>
      <c r="EM441" s="3"/>
      <c r="EN441" s="3"/>
      <c r="EO441" s="3"/>
      <c r="EP441" s="3"/>
      <c r="EQ441" s="3"/>
      <c r="ER441" s="3"/>
      <c r="ES441" s="3"/>
      <c r="ET441" s="3"/>
      <c r="EU441" s="3"/>
      <c r="EV441" s="3"/>
      <c r="EW441" s="3"/>
      <c r="EX441" s="3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</row>
    <row r="442" spans="1:173" x14ac:dyDescent="0.15">
      <c r="A442" s="74">
        <f t="shared" si="142"/>
        <v>43923</v>
      </c>
      <c r="B442" s="75">
        <f t="shared" ref="B442:B505" ca="1" si="147">IF(A442&lt;=TODAY(),C442+P442,IF(AND(A442&gt;TODAY(),A442&lt;=$B$1),IF(VLOOKUP(TODAY(),$A$10:$D$10000,4,FALSE)=0,"n.d",C442+P442),"n.d"))</f>
        <v>92357.108477999995</v>
      </c>
      <c r="C442" s="78">
        <f t="shared" ref="C442:C505" si="148">(C441-Q441)</f>
        <v>92100</v>
      </c>
      <c r="D442" s="77">
        <f ca="1">IF(A442&lt;$B$1,VLOOKUP(A442,[1]DI!$A$4:$B$15000,2),0)</f>
        <v>3.6500000000000005E-2</v>
      </c>
      <c r="E442" s="78">
        <f t="shared" ca="1" si="144"/>
        <v>1.00014227</v>
      </c>
      <c r="F442" s="78">
        <f ca="1">(TRUNC(PRODUCT($E$12:$E441),16))</f>
        <v>1.0657423506337</v>
      </c>
      <c r="G442" s="78">
        <f t="shared" ca="1" si="145"/>
        <v>1.0642273047451101</v>
      </c>
      <c r="H442" s="78">
        <f t="shared" ca="1" si="146"/>
        <v>1.00142361</v>
      </c>
      <c r="I442" s="77">
        <f t="shared" si="143"/>
        <v>3.5000000000000003E-2</v>
      </c>
      <c r="J442" s="79">
        <f t="shared" ref="J442:J505" si="149">IF(O441&gt;0,VLOOKUP(O441,V$12:AF$48,2),J441)</f>
        <v>43909</v>
      </c>
      <c r="K442" s="80">
        <f t="shared" ref="K442:K505" si="150">IF(A442&gt;J442,IF(NETWORKDAYS(J442,A442,$V$52:$V$436)-1=0,1,NETWORKDAYS(J442,A442,$V$52:$V$436)-1),0)</f>
        <v>10</v>
      </c>
      <c r="L442" s="81">
        <f t="shared" ref="L442:L505" si="151">IF(AND(K442=1,K441=1),1,IF(K442&gt;0,IF(K442=K441,K442+1,K442),0))</f>
        <v>10</v>
      </c>
      <c r="M442" s="82">
        <f t="shared" ref="M442:M505" si="152">ROUND((I442+1)^(L442/252),9)</f>
        <v>1.0013660680000001</v>
      </c>
      <c r="N442" s="82">
        <f t="shared" ref="N442:N505" ca="1" si="153">ROUND(H442*M442,9)</f>
        <v>1.002791623</v>
      </c>
      <c r="O442" s="81">
        <f t="shared" ref="O442:O505" si="154">IF(VLOOKUP(A442,W$12:AD$48,8)=VLOOKUP(A441,W$12:AD$48,8),0,VLOOKUP(A442,W$12:AD$48,8))</f>
        <v>0</v>
      </c>
      <c r="P442" s="76">
        <f t="shared" ref="P442:P505" ca="1" si="155">TRUNC(((N442-1)*C442),6)</f>
        <v>257.10847799999999</v>
      </c>
      <c r="Q442" s="76">
        <f t="shared" ref="Q442:Q505" si="156">IF(O442&gt;0,VLOOKUP(O442,$V$12:$AA$48,6),0)</f>
        <v>0</v>
      </c>
      <c r="R442" s="83" t="str">
        <f t="shared" ref="R442:R505" si="157">IF(O441&gt;0,VLOOKUP(O441,V$12:AF$48,10),R441)</f>
        <v>A+J=</v>
      </c>
      <c r="S442" s="79">
        <f t="shared" ref="S442:S505" si="158">IF(O441&gt;0,VLOOKUP(O441,V$12:AF$48,11),S441)</f>
        <v>44001</v>
      </c>
      <c r="T442" s="84" t="str">
        <f t="shared" ref="T442:T505" si="159">IF(O442&gt;0,(P442+Q442)*T$9,"-")</f>
        <v>-</v>
      </c>
      <c r="U442" s="8"/>
      <c r="V442" s="8"/>
      <c r="W442" s="8"/>
      <c r="X442" s="8"/>
      <c r="Y442" s="1"/>
      <c r="Z442" s="8"/>
      <c r="AA442" s="8"/>
      <c r="AB442" s="8"/>
      <c r="AC442" s="8"/>
      <c r="AD442" s="8"/>
      <c r="AE442" s="9"/>
      <c r="AF442" s="8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  <c r="BO442" s="3"/>
      <c r="BP442" s="3"/>
      <c r="BQ442" s="3"/>
      <c r="BR442" s="3"/>
      <c r="BS442" s="3"/>
      <c r="BT442" s="3"/>
      <c r="BU442" s="3"/>
      <c r="BV442" s="3"/>
      <c r="BW442" s="3"/>
      <c r="BX442" s="3"/>
      <c r="BY442" s="3"/>
      <c r="BZ442" s="3"/>
      <c r="CA442" s="3"/>
      <c r="CB442" s="3"/>
      <c r="CC442" s="3"/>
      <c r="CD442" s="3"/>
      <c r="CE442" s="3"/>
      <c r="CF442" s="3"/>
      <c r="CG442" s="3"/>
      <c r="CH442" s="3"/>
      <c r="CI442" s="3"/>
      <c r="CJ442" s="3"/>
      <c r="CK442" s="3"/>
      <c r="CL442" s="3"/>
      <c r="CM442" s="3"/>
      <c r="CN442" s="3"/>
      <c r="CO442" s="3"/>
      <c r="CP442" s="3"/>
      <c r="CQ442" s="3"/>
      <c r="CR442" s="3"/>
      <c r="CS442" s="3"/>
      <c r="CT442" s="3"/>
      <c r="CU442" s="3"/>
      <c r="CV442" s="3"/>
      <c r="CW442" s="3"/>
      <c r="CX442" s="3"/>
      <c r="CY442" s="3"/>
      <c r="CZ442" s="3"/>
      <c r="DA442" s="3"/>
      <c r="DB442" s="3"/>
      <c r="DC442" s="3"/>
      <c r="DD442" s="3"/>
      <c r="DE442" s="3"/>
      <c r="DF442" s="3"/>
      <c r="DG442" s="3"/>
      <c r="DH442" s="3"/>
      <c r="DI442" s="3"/>
      <c r="DJ442" s="3"/>
      <c r="DK442" s="3"/>
      <c r="DL442" s="3"/>
      <c r="DM442" s="3"/>
      <c r="DN442" s="3"/>
      <c r="DO442" s="3"/>
      <c r="DP442" s="3"/>
      <c r="DQ442" s="3"/>
      <c r="DR442" s="3"/>
      <c r="DS442" s="3"/>
      <c r="DT442" s="3"/>
      <c r="DU442" s="3"/>
      <c r="DV442" s="3"/>
      <c r="DW442" s="3"/>
      <c r="DX442" s="3"/>
      <c r="DY442" s="3"/>
      <c r="DZ442" s="3"/>
      <c r="EA442" s="3"/>
      <c r="EB442" s="3"/>
      <c r="EC442" s="3"/>
      <c r="ED442" s="3"/>
      <c r="EE442" s="3"/>
      <c r="EF442" s="3"/>
      <c r="EG442" s="3"/>
      <c r="EH442" s="3"/>
      <c r="EI442" s="3"/>
      <c r="EJ442" s="3"/>
      <c r="EK442" s="3"/>
      <c r="EL442" s="3"/>
      <c r="EM442" s="3"/>
      <c r="EN442" s="3"/>
      <c r="EO442" s="3"/>
      <c r="EP442" s="3"/>
      <c r="EQ442" s="3"/>
      <c r="ER442" s="3"/>
      <c r="ES442" s="3"/>
      <c r="ET442" s="3"/>
      <c r="EU442" s="3"/>
      <c r="EV442" s="3"/>
      <c r="EW442" s="3"/>
      <c r="EX442" s="3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</row>
    <row r="443" spans="1:173" x14ac:dyDescent="0.15">
      <c r="A443" s="74">
        <f t="shared" si="142"/>
        <v>43924</v>
      </c>
      <c r="B443" s="75">
        <f t="shared" ca="1" si="147"/>
        <v>92382.858533000006</v>
      </c>
      <c r="C443" s="78">
        <f t="shared" si="148"/>
        <v>92100</v>
      </c>
      <c r="D443" s="77">
        <f ca="1">IF(A443&lt;$B$1,VLOOKUP(A443,[1]DI!$A$4:$B$15000,2),0)</f>
        <v>3.6500000000000005E-2</v>
      </c>
      <c r="E443" s="78">
        <f t="shared" ca="1" si="144"/>
        <v>1.00014227</v>
      </c>
      <c r="F443" s="78">
        <f ca="1">(TRUNC(PRODUCT($E$12:$E442),16))</f>
        <v>1.0658939737979201</v>
      </c>
      <c r="G443" s="78">
        <f t="shared" ca="1" si="145"/>
        <v>1.0642273047451101</v>
      </c>
      <c r="H443" s="78">
        <f t="shared" ca="1" si="146"/>
        <v>1.0015660799999999</v>
      </c>
      <c r="I443" s="77">
        <f t="shared" si="143"/>
        <v>3.5000000000000003E-2</v>
      </c>
      <c r="J443" s="79">
        <f t="shared" si="149"/>
        <v>43909</v>
      </c>
      <c r="K443" s="80">
        <f t="shared" si="150"/>
        <v>11</v>
      </c>
      <c r="L443" s="81">
        <f t="shared" si="151"/>
        <v>11</v>
      </c>
      <c r="M443" s="82">
        <f t="shared" si="152"/>
        <v>1.0015027780000001</v>
      </c>
      <c r="N443" s="82">
        <f t="shared" ca="1" si="153"/>
        <v>1.003071211</v>
      </c>
      <c r="O443" s="81">
        <f t="shared" si="154"/>
        <v>0</v>
      </c>
      <c r="P443" s="76">
        <f t="shared" ca="1" si="155"/>
        <v>282.85853300000002</v>
      </c>
      <c r="Q443" s="76">
        <f t="shared" si="156"/>
        <v>0</v>
      </c>
      <c r="R443" s="83" t="str">
        <f t="shared" si="157"/>
        <v>A+J=</v>
      </c>
      <c r="S443" s="79">
        <f t="shared" si="158"/>
        <v>44001</v>
      </c>
      <c r="T443" s="84" t="str">
        <f t="shared" si="159"/>
        <v>-</v>
      </c>
      <c r="U443" s="8"/>
      <c r="V443" s="8"/>
      <c r="W443" s="8"/>
      <c r="X443" s="8"/>
      <c r="Y443" s="1"/>
      <c r="Z443" s="8"/>
      <c r="AA443" s="8"/>
      <c r="AB443" s="8"/>
      <c r="AC443" s="8"/>
      <c r="AD443" s="8"/>
      <c r="AE443" s="9"/>
      <c r="AF443" s="8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  <c r="BO443" s="3"/>
      <c r="BP443" s="3"/>
      <c r="BQ443" s="3"/>
      <c r="BR443" s="3"/>
      <c r="BS443" s="3"/>
      <c r="BT443" s="3"/>
      <c r="BU443" s="3"/>
      <c r="BV443" s="3"/>
      <c r="BW443" s="3"/>
      <c r="BX443" s="3"/>
      <c r="BY443" s="3"/>
      <c r="BZ443" s="3"/>
      <c r="CA443" s="3"/>
      <c r="CB443" s="3"/>
      <c r="CC443" s="3"/>
      <c r="CD443" s="3"/>
      <c r="CE443" s="3"/>
      <c r="CF443" s="3"/>
      <c r="CG443" s="3"/>
      <c r="CH443" s="3"/>
      <c r="CI443" s="3"/>
      <c r="CJ443" s="3"/>
      <c r="CK443" s="3"/>
      <c r="CL443" s="3"/>
      <c r="CM443" s="3"/>
      <c r="CN443" s="3"/>
      <c r="CO443" s="3"/>
      <c r="CP443" s="3"/>
      <c r="CQ443" s="3"/>
      <c r="CR443" s="3"/>
      <c r="CS443" s="3"/>
      <c r="CT443" s="3"/>
      <c r="CU443" s="3"/>
      <c r="CV443" s="3"/>
      <c r="CW443" s="3"/>
      <c r="CX443" s="3"/>
      <c r="CY443" s="3"/>
      <c r="CZ443" s="3"/>
      <c r="DA443" s="3"/>
      <c r="DB443" s="3"/>
      <c r="DC443" s="3"/>
      <c r="DD443" s="3"/>
      <c r="DE443" s="3"/>
      <c r="DF443" s="3"/>
      <c r="DG443" s="3"/>
      <c r="DH443" s="3"/>
      <c r="DI443" s="3"/>
      <c r="DJ443" s="3"/>
      <c r="DK443" s="3"/>
      <c r="DL443" s="3"/>
      <c r="DM443" s="3"/>
      <c r="DN443" s="3"/>
      <c r="DO443" s="3"/>
      <c r="DP443" s="3"/>
      <c r="DQ443" s="3"/>
      <c r="DR443" s="3"/>
      <c r="DS443" s="3"/>
      <c r="DT443" s="3"/>
      <c r="DU443" s="3"/>
      <c r="DV443" s="3"/>
      <c r="DW443" s="3"/>
      <c r="DX443" s="3"/>
      <c r="DY443" s="3"/>
      <c r="DZ443" s="3"/>
      <c r="EA443" s="3"/>
      <c r="EB443" s="3"/>
      <c r="EC443" s="3"/>
      <c r="ED443" s="3"/>
      <c r="EE443" s="3"/>
      <c r="EF443" s="3"/>
      <c r="EG443" s="3"/>
      <c r="EH443" s="3"/>
      <c r="EI443" s="3"/>
      <c r="EJ443" s="3"/>
      <c r="EK443" s="3"/>
      <c r="EL443" s="3"/>
      <c r="EM443" s="3"/>
      <c r="EN443" s="3"/>
      <c r="EO443" s="3"/>
      <c r="EP443" s="3"/>
      <c r="EQ443" s="3"/>
      <c r="ER443" s="3"/>
      <c r="ES443" s="3"/>
      <c r="ET443" s="3"/>
      <c r="EU443" s="3"/>
      <c r="EV443" s="3"/>
      <c r="EW443" s="3"/>
      <c r="EX443" s="3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</row>
    <row r="444" spans="1:173" x14ac:dyDescent="0.15">
      <c r="A444" s="74">
        <f t="shared" si="142"/>
        <v>43925</v>
      </c>
      <c r="B444" s="75">
        <f t="shared" ca="1" si="147"/>
        <v>92408.616691999996</v>
      </c>
      <c r="C444" s="78">
        <f t="shared" si="148"/>
        <v>92100</v>
      </c>
      <c r="D444" s="77">
        <f ca="1">IF(A444&lt;$B$1,VLOOKUP(A444,[1]DI!$A$4:$B$15000,2),0)</f>
        <v>0</v>
      </c>
      <c r="E444" s="78">
        <f t="shared" ca="1" si="144"/>
        <v>1</v>
      </c>
      <c r="F444" s="78">
        <f ca="1">(TRUNC(PRODUCT($E$12:$E443),16))</f>
        <v>1.06604561853357</v>
      </c>
      <c r="G444" s="78">
        <f t="shared" ca="1" si="145"/>
        <v>1.0642273047451101</v>
      </c>
      <c r="H444" s="78">
        <f t="shared" ca="1" si="146"/>
        <v>1.0017085800000001</v>
      </c>
      <c r="I444" s="77">
        <f t="shared" si="143"/>
        <v>3.5000000000000003E-2</v>
      </c>
      <c r="J444" s="79">
        <f t="shared" si="149"/>
        <v>43909</v>
      </c>
      <c r="K444" s="80">
        <f t="shared" si="150"/>
        <v>11</v>
      </c>
      <c r="L444" s="81">
        <f t="shared" si="151"/>
        <v>12</v>
      </c>
      <c r="M444" s="82">
        <f t="shared" si="152"/>
        <v>1.0016395060000001</v>
      </c>
      <c r="N444" s="82">
        <f t="shared" ca="1" si="153"/>
        <v>1.0033508870000001</v>
      </c>
      <c r="O444" s="81">
        <f t="shared" si="154"/>
        <v>0</v>
      </c>
      <c r="P444" s="76">
        <f t="shared" ca="1" si="155"/>
        <v>308.616692</v>
      </c>
      <c r="Q444" s="76">
        <f t="shared" si="156"/>
        <v>0</v>
      </c>
      <c r="R444" s="83" t="str">
        <f t="shared" si="157"/>
        <v>A+J=</v>
      </c>
      <c r="S444" s="79">
        <f t="shared" si="158"/>
        <v>44001</v>
      </c>
      <c r="T444" s="84" t="str">
        <f t="shared" si="159"/>
        <v>-</v>
      </c>
      <c r="U444" s="8"/>
      <c r="V444" s="8"/>
      <c r="W444" s="8"/>
      <c r="X444" s="8"/>
      <c r="Y444" s="1"/>
      <c r="Z444" s="8"/>
      <c r="AA444" s="8"/>
      <c r="AB444" s="8"/>
      <c r="AC444" s="8"/>
      <c r="AD444" s="8"/>
      <c r="AE444" s="9"/>
      <c r="AF444" s="8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  <c r="BO444" s="3"/>
      <c r="BP444" s="3"/>
      <c r="BQ444" s="3"/>
      <c r="BR444" s="3"/>
      <c r="BS444" s="3"/>
      <c r="BT444" s="3"/>
      <c r="BU444" s="3"/>
      <c r="BV444" s="3"/>
      <c r="BW444" s="3"/>
      <c r="BX444" s="3"/>
      <c r="BY444" s="3"/>
      <c r="BZ444" s="3"/>
      <c r="CA444" s="3"/>
      <c r="CB444" s="3"/>
      <c r="CC444" s="3"/>
      <c r="CD444" s="3"/>
      <c r="CE444" s="3"/>
      <c r="CF444" s="3"/>
      <c r="CG444" s="3"/>
      <c r="CH444" s="3"/>
      <c r="CI444" s="3"/>
      <c r="CJ444" s="3"/>
      <c r="CK444" s="3"/>
      <c r="CL444" s="3"/>
      <c r="CM444" s="3"/>
      <c r="CN444" s="3"/>
      <c r="CO444" s="3"/>
      <c r="CP444" s="3"/>
      <c r="CQ444" s="3"/>
      <c r="CR444" s="3"/>
      <c r="CS444" s="3"/>
      <c r="CT444" s="3"/>
      <c r="CU444" s="3"/>
      <c r="CV444" s="3"/>
      <c r="CW444" s="3"/>
      <c r="CX444" s="3"/>
      <c r="CY444" s="3"/>
      <c r="CZ444" s="3"/>
      <c r="DA444" s="3"/>
      <c r="DB444" s="3"/>
      <c r="DC444" s="3"/>
      <c r="DD444" s="3"/>
      <c r="DE444" s="3"/>
      <c r="DF444" s="3"/>
      <c r="DG444" s="3"/>
      <c r="DH444" s="3"/>
      <c r="DI444" s="3"/>
      <c r="DJ444" s="3"/>
      <c r="DK444" s="3"/>
      <c r="DL444" s="3"/>
      <c r="DM444" s="3"/>
      <c r="DN444" s="3"/>
      <c r="DO444" s="3"/>
      <c r="DP444" s="3"/>
      <c r="DQ444" s="3"/>
      <c r="DR444" s="3"/>
      <c r="DS444" s="3"/>
      <c r="DT444" s="3"/>
      <c r="DU444" s="3"/>
      <c r="DV444" s="3"/>
      <c r="DW444" s="3"/>
      <c r="DX444" s="3"/>
      <c r="DY444" s="3"/>
      <c r="DZ444" s="3"/>
      <c r="EA444" s="3"/>
      <c r="EB444" s="3"/>
      <c r="EC444" s="3"/>
      <c r="ED444" s="3"/>
      <c r="EE444" s="3"/>
      <c r="EF444" s="3"/>
      <c r="EG444" s="3"/>
      <c r="EH444" s="3"/>
      <c r="EI444" s="3"/>
      <c r="EJ444" s="3"/>
      <c r="EK444" s="3"/>
      <c r="EL444" s="3"/>
      <c r="EM444" s="3"/>
      <c r="EN444" s="3"/>
      <c r="EO444" s="3"/>
      <c r="EP444" s="3"/>
      <c r="EQ444" s="3"/>
      <c r="ER444" s="3"/>
      <c r="ES444" s="3"/>
      <c r="ET444" s="3"/>
      <c r="EU444" s="3"/>
      <c r="EV444" s="3"/>
      <c r="EW444" s="3"/>
      <c r="EX444" s="3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</row>
    <row r="445" spans="1:173" x14ac:dyDescent="0.15">
      <c r="A445" s="74">
        <f t="shared" si="142"/>
        <v>43926</v>
      </c>
      <c r="B445" s="75">
        <f t="shared" ca="1" si="147"/>
        <v>92408.616691999996</v>
      </c>
      <c r="C445" s="78">
        <f t="shared" si="148"/>
        <v>92100</v>
      </c>
      <c r="D445" s="77">
        <f ca="1">IF(A445&lt;$B$1,VLOOKUP(A445,[1]DI!$A$4:$B$15000,2),0)</f>
        <v>0</v>
      </c>
      <c r="E445" s="78">
        <f t="shared" ca="1" si="144"/>
        <v>1</v>
      </c>
      <c r="F445" s="78">
        <f ca="1">(TRUNC(PRODUCT($E$12:$E444),16))</f>
        <v>1.06604561853357</v>
      </c>
      <c r="G445" s="78">
        <f t="shared" ca="1" si="145"/>
        <v>1.0642273047451101</v>
      </c>
      <c r="H445" s="78">
        <f t="shared" ca="1" si="146"/>
        <v>1.0017085800000001</v>
      </c>
      <c r="I445" s="77">
        <f t="shared" si="143"/>
        <v>3.5000000000000003E-2</v>
      </c>
      <c r="J445" s="79">
        <f t="shared" si="149"/>
        <v>43909</v>
      </c>
      <c r="K445" s="80">
        <f t="shared" si="150"/>
        <v>11</v>
      </c>
      <c r="L445" s="81">
        <f t="shared" si="151"/>
        <v>12</v>
      </c>
      <c r="M445" s="82">
        <f t="shared" si="152"/>
        <v>1.0016395060000001</v>
      </c>
      <c r="N445" s="82">
        <f t="shared" ca="1" si="153"/>
        <v>1.0033508870000001</v>
      </c>
      <c r="O445" s="81">
        <f t="shared" si="154"/>
        <v>0</v>
      </c>
      <c r="P445" s="76">
        <f t="shared" ca="1" si="155"/>
        <v>308.616692</v>
      </c>
      <c r="Q445" s="76">
        <f t="shared" si="156"/>
        <v>0</v>
      </c>
      <c r="R445" s="83" t="str">
        <f t="shared" si="157"/>
        <v>A+J=</v>
      </c>
      <c r="S445" s="79">
        <f t="shared" si="158"/>
        <v>44001</v>
      </c>
      <c r="T445" s="84" t="str">
        <f t="shared" si="159"/>
        <v>-</v>
      </c>
      <c r="U445" s="8"/>
      <c r="V445" s="8"/>
      <c r="W445" s="8"/>
      <c r="X445" s="8"/>
      <c r="Y445" s="1"/>
      <c r="Z445" s="8"/>
      <c r="AA445" s="8"/>
      <c r="AB445" s="8"/>
      <c r="AC445" s="8"/>
      <c r="AD445" s="8"/>
      <c r="AE445" s="9"/>
      <c r="AF445" s="8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  <c r="BO445" s="3"/>
      <c r="BP445" s="3"/>
      <c r="BQ445" s="3"/>
      <c r="BR445" s="3"/>
      <c r="BS445" s="3"/>
      <c r="BT445" s="3"/>
      <c r="BU445" s="3"/>
      <c r="BV445" s="3"/>
      <c r="BW445" s="3"/>
      <c r="BX445" s="3"/>
      <c r="BY445" s="3"/>
      <c r="BZ445" s="3"/>
      <c r="CA445" s="3"/>
      <c r="CB445" s="3"/>
      <c r="CC445" s="3"/>
      <c r="CD445" s="3"/>
      <c r="CE445" s="3"/>
      <c r="CF445" s="3"/>
      <c r="CG445" s="3"/>
      <c r="CH445" s="3"/>
      <c r="CI445" s="3"/>
      <c r="CJ445" s="3"/>
      <c r="CK445" s="3"/>
      <c r="CL445" s="3"/>
      <c r="CM445" s="3"/>
      <c r="CN445" s="3"/>
      <c r="CO445" s="3"/>
      <c r="CP445" s="3"/>
      <c r="CQ445" s="3"/>
      <c r="CR445" s="3"/>
      <c r="CS445" s="3"/>
      <c r="CT445" s="3"/>
      <c r="CU445" s="3"/>
      <c r="CV445" s="3"/>
      <c r="CW445" s="3"/>
      <c r="CX445" s="3"/>
      <c r="CY445" s="3"/>
      <c r="CZ445" s="3"/>
      <c r="DA445" s="3"/>
      <c r="DB445" s="3"/>
      <c r="DC445" s="3"/>
      <c r="DD445" s="3"/>
      <c r="DE445" s="3"/>
      <c r="DF445" s="3"/>
      <c r="DG445" s="3"/>
      <c r="DH445" s="3"/>
      <c r="DI445" s="3"/>
      <c r="DJ445" s="3"/>
      <c r="DK445" s="3"/>
      <c r="DL445" s="3"/>
      <c r="DM445" s="3"/>
      <c r="DN445" s="3"/>
      <c r="DO445" s="3"/>
      <c r="DP445" s="3"/>
      <c r="DQ445" s="3"/>
      <c r="DR445" s="3"/>
      <c r="DS445" s="3"/>
      <c r="DT445" s="3"/>
      <c r="DU445" s="3"/>
      <c r="DV445" s="3"/>
      <c r="DW445" s="3"/>
      <c r="DX445" s="3"/>
      <c r="DY445" s="3"/>
      <c r="DZ445" s="3"/>
      <c r="EA445" s="3"/>
      <c r="EB445" s="3"/>
      <c r="EC445" s="3"/>
      <c r="ED445" s="3"/>
      <c r="EE445" s="3"/>
      <c r="EF445" s="3"/>
      <c r="EG445" s="3"/>
      <c r="EH445" s="3"/>
      <c r="EI445" s="3"/>
      <c r="EJ445" s="3"/>
      <c r="EK445" s="3"/>
      <c r="EL445" s="3"/>
      <c r="EM445" s="3"/>
      <c r="EN445" s="3"/>
      <c r="EO445" s="3"/>
      <c r="EP445" s="3"/>
      <c r="EQ445" s="3"/>
      <c r="ER445" s="3"/>
      <c r="ES445" s="3"/>
      <c r="ET445" s="3"/>
      <c r="EU445" s="3"/>
      <c r="EV445" s="3"/>
      <c r="EW445" s="3"/>
      <c r="EX445" s="3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</row>
    <row r="446" spans="1:173" x14ac:dyDescent="0.15">
      <c r="A446" s="74">
        <f t="shared" si="142"/>
        <v>43927</v>
      </c>
      <c r="B446" s="75">
        <f t="shared" ca="1" si="147"/>
        <v>92408.616691999996</v>
      </c>
      <c r="C446" s="78">
        <f t="shared" si="148"/>
        <v>92100</v>
      </c>
      <c r="D446" s="77">
        <f ca="1">IF(A446&lt;$B$1,VLOOKUP(A446,[1]DI!$A$4:$B$15000,2),0)</f>
        <v>3.6500000000000005E-2</v>
      </c>
      <c r="E446" s="78">
        <f t="shared" ca="1" si="144"/>
        <v>1.00014227</v>
      </c>
      <c r="F446" s="78">
        <f ca="1">(TRUNC(PRODUCT($E$12:$E445),16))</f>
        <v>1.06604561853357</v>
      </c>
      <c r="G446" s="78">
        <f t="shared" ca="1" si="145"/>
        <v>1.0642273047451101</v>
      </c>
      <c r="H446" s="78">
        <f t="shared" ca="1" si="146"/>
        <v>1.0017085800000001</v>
      </c>
      <c r="I446" s="77">
        <f t="shared" si="143"/>
        <v>3.5000000000000003E-2</v>
      </c>
      <c r="J446" s="79">
        <f t="shared" si="149"/>
        <v>43909</v>
      </c>
      <c r="K446" s="80">
        <f t="shared" si="150"/>
        <v>12</v>
      </c>
      <c r="L446" s="81">
        <f t="shared" si="151"/>
        <v>12</v>
      </c>
      <c r="M446" s="82">
        <f t="shared" si="152"/>
        <v>1.0016395060000001</v>
      </c>
      <c r="N446" s="82">
        <f t="shared" ca="1" si="153"/>
        <v>1.0033508870000001</v>
      </c>
      <c r="O446" s="81">
        <f t="shared" si="154"/>
        <v>0</v>
      </c>
      <c r="P446" s="76">
        <f t="shared" ca="1" si="155"/>
        <v>308.616692</v>
      </c>
      <c r="Q446" s="76">
        <f t="shared" si="156"/>
        <v>0</v>
      </c>
      <c r="R446" s="83" t="str">
        <f t="shared" si="157"/>
        <v>A+J=</v>
      </c>
      <c r="S446" s="79">
        <f t="shared" si="158"/>
        <v>44001</v>
      </c>
      <c r="T446" s="84" t="str">
        <f t="shared" si="159"/>
        <v>-</v>
      </c>
      <c r="U446" s="8"/>
      <c r="V446" s="8"/>
      <c r="W446" s="8"/>
      <c r="X446" s="8"/>
      <c r="Y446" s="1"/>
      <c r="Z446" s="8"/>
      <c r="AA446" s="8"/>
      <c r="AB446" s="8"/>
      <c r="AC446" s="8"/>
      <c r="AD446" s="8"/>
      <c r="AE446" s="9"/>
      <c r="AF446" s="8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  <c r="BO446" s="3"/>
      <c r="BP446" s="3"/>
      <c r="BQ446" s="3"/>
      <c r="BR446" s="3"/>
      <c r="BS446" s="3"/>
      <c r="BT446" s="3"/>
      <c r="BU446" s="3"/>
      <c r="BV446" s="3"/>
      <c r="BW446" s="3"/>
      <c r="BX446" s="3"/>
      <c r="BY446" s="3"/>
      <c r="BZ446" s="3"/>
      <c r="CA446" s="3"/>
      <c r="CB446" s="3"/>
      <c r="CC446" s="3"/>
      <c r="CD446" s="3"/>
      <c r="CE446" s="3"/>
      <c r="CF446" s="3"/>
      <c r="CG446" s="3"/>
      <c r="CH446" s="3"/>
      <c r="CI446" s="3"/>
      <c r="CJ446" s="3"/>
      <c r="CK446" s="3"/>
      <c r="CL446" s="3"/>
      <c r="CM446" s="3"/>
      <c r="CN446" s="3"/>
      <c r="CO446" s="3"/>
      <c r="CP446" s="3"/>
      <c r="CQ446" s="3"/>
      <c r="CR446" s="3"/>
      <c r="CS446" s="3"/>
      <c r="CT446" s="3"/>
      <c r="CU446" s="3"/>
      <c r="CV446" s="3"/>
      <c r="CW446" s="3"/>
      <c r="CX446" s="3"/>
      <c r="CY446" s="3"/>
      <c r="CZ446" s="3"/>
      <c r="DA446" s="3"/>
      <c r="DB446" s="3"/>
      <c r="DC446" s="3"/>
      <c r="DD446" s="3"/>
      <c r="DE446" s="3"/>
      <c r="DF446" s="3"/>
      <c r="DG446" s="3"/>
      <c r="DH446" s="3"/>
      <c r="DI446" s="3"/>
      <c r="DJ446" s="3"/>
      <c r="DK446" s="3"/>
      <c r="DL446" s="3"/>
      <c r="DM446" s="3"/>
      <c r="DN446" s="3"/>
      <c r="DO446" s="3"/>
      <c r="DP446" s="3"/>
      <c r="DQ446" s="3"/>
      <c r="DR446" s="3"/>
      <c r="DS446" s="3"/>
      <c r="DT446" s="3"/>
      <c r="DU446" s="3"/>
      <c r="DV446" s="3"/>
      <c r="DW446" s="3"/>
      <c r="DX446" s="3"/>
      <c r="DY446" s="3"/>
      <c r="DZ446" s="3"/>
      <c r="EA446" s="3"/>
      <c r="EB446" s="3"/>
      <c r="EC446" s="3"/>
      <c r="ED446" s="3"/>
      <c r="EE446" s="3"/>
      <c r="EF446" s="3"/>
      <c r="EG446" s="3"/>
      <c r="EH446" s="3"/>
      <c r="EI446" s="3"/>
      <c r="EJ446" s="3"/>
      <c r="EK446" s="3"/>
      <c r="EL446" s="3"/>
      <c r="EM446" s="3"/>
      <c r="EN446" s="3"/>
      <c r="EO446" s="3"/>
      <c r="EP446" s="3"/>
      <c r="EQ446" s="3"/>
      <c r="ER446" s="3"/>
      <c r="ES446" s="3"/>
      <c r="ET446" s="3"/>
      <c r="EU446" s="3"/>
      <c r="EV446" s="3"/>
      <c r="EW446" s="3"/>
      <c r="EX446" s="3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</row>
    <row r="447" spans="1:173" x14ac:dyDescent="0.15">
      <c r="A447" s="74">
        <f t="shared" si="142"/>
        <v>43928</v>
      </c>
      <c r="B447" s="75">
        <f t="shared" ca="1" si="147"/>
        <v>92434.381022000001</v>
      </c>
      <c r="C447" s="78">
        <f t="shared" si="148"/>
        <v>92100</v>
      </c>
      <c r="D447" s="77">
        <f ca="1">IF(A447&lt;$B$1,VLOOKUP(A447,[1]DI!$A$4:$B$15000,2),0)</f>
        <v>3.6500000000000005E-2</v>
      </c>
      <c r="E447" s="78">
        <f t="shared" ca="1" si="144"/>
        <v>1.00014227</v>
      </c>
      <c r="F447" s="78">
        <f ca="1">(TRUNC(PRODUCT($E$12:$E446),16))</f>
        <v>1.06619728484372</v>
      </c>
      <c r="G447" s="78">
        <f t="shared" ca="1" si="145"/>
        <v>1.0642273047451101</v>
      </c>
      <c r="H447" s="78">
        <f t="shared" ca="1" si="146"/>
        <v>1.0018510899999999</v>
      </c>
      <c r="I447" s="77">
        <f t="shared" si="143"/>
        <v>3.5000000000000003E-2</v>
      </c>
      <c r="J447" s="79">
        <f t="shared" si="149"/>
        <v>43909</v>
      </c>
      <c r="K447" s="80">
        <f t="shared" si="150"/>
        <v>13</v>
      </c>
      <c r="L447" s="81">
        <f t="shared" si="151"/>
        <v>13</v>
      </c>
      <c r="M447" s="82">
        <f t="shared" si="152"/>
        <v>1.001776252</v>
      </c>
      <c r="N447" s="82">
        <f t="shared" ca="1" si="153"/>
        <v>1.00363063</v>
      </c>
      <c r="O447" s="81">
        <f t="shared" si="154"/>
        <v>0</v>
      </c>
      <c r="P447" s="76">
        <f t="shared" ca="1" si="155"/>
        <v>334.38102199999997</v>
      </c>
      <c r="Q447" s="76">
        <f t="shared" si="156"/>
        <v>0</v>
      </c>
      <c r="R447" s="83" t="str">
        <f t="shared" si="157"/>
        <v>A+J=</v>
      </c>
      <c r="S447" s="79">
        <f t="shared" si="158"/>
        <v>44001</v>
      </c>
      <c r="T447" s="84" t="str">
        <f t="shared" si="159"/>
        <v>-</v>
      </c>
      <c r="U447" s="8"/>
      <c r="V447" s="8"/>
      <c r="W447" s="8"/>
      <c r="X447" s="8"/>
      <c r="Y447" s="1"/>
      <c r="Z447" s="8"/>
      <c r="AA447" s="8"/>
      <c r="AB447" s="8"/>
      <c r="AC447" s="8"/>
      <c r="AD447" s="8"/>
      <c r="AE447" s="9"/>
      <c r="AF447" s="8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  <c r="BO447" s="3"/>
      <c r="BP447" s="3"/>
      <c r="BQ447" s="3"/>
      <c r="BR447" s="3"/>
      <c r="BS447" s="3"/>
      <c r="BT447" s="3"/>
      <c r="BU447" s="3"/>
      <c r="BV447" s="3"/>
      <c r="BW447" s="3"/>
      <c r="BX447" s="3"/>
      <c r="BY447" s="3"/>
      <c r="BZ447" s="3"/>
      <c r="CA447" s="3"/>
      <c r="CB447" s="3"/>
      <c r="CC447" s="3"/>
      <c r="CD447" s="3"/>
      <c r="CE447" s="3"/>
      <c r="CF447" s="3"/>
      <c r="CG447" s="3"/>
      <c r="CH447" s="3"/>
      <c r="CI447" s="3"/>
      <c r="CJ447" s="3"/>
      <c r="CK447" s="3"/>
      <c r="CL447" s="3"/>
      <c r="CM447" s="3"/>
      <c r="CN447" s="3"/>
      <c r="CO447" s="3"/>
      <c r="CP447" s="3"/>
      <c r="CQ447" s="3"/>
      <c r="CR447" s="3"/>
      <c r="CS447" s="3"/>
      <c r="CT447" s="3"/>
      <c r="CU447" s="3"/>
      <c r="CV447" s="3"/>
      <c r="CW447" s="3"/>
      <c r="CX447" s="3"/>
      <c r="CY447" s="3"/>
      <c r="CZ447" s="3"/>
      <c r="DA447" s="3"/>
      <c r="DB447" s="3"/>
      <c r="DC447" s="3"/>
      <c r="DD447" s="3"/>
      <c r="DE447" s="3"/>
      <c r="DF447" s="3"/>
      <c r="DG447" s="3"/>
      <c r="DH447" s="3"/>
      <c r="DI447" s="3"/>
      <c r="DJ447" s="3"/>
      <c r="DK447" s="3"/>
      <c r="DL447" s="3"/>
      <c r="DM447" s="3"/>
      <c r="DN447" s="3"/>
      <c r="DO447" s="3"/>
      <c r="DP447" s="3"/>
      <c r="DQ447" s="3"/>
      <c r="DR447" s="3"/>
      <c r="DS447" s="3"/>
      <c r="DT447" s="3"/>
      <c r="DU447" s="3"/>
      <c r="DV447" s="3"/>
      <c r="DW447" s="3"/>
      <c r="DX447" s="3"/>
      <c r="DY447" s="3"/>
      <c r="DZ447" s="3"/>
      <c r="EA447" s="3"/>
      <c r="EB447" s="3"/>
      <c r="EC447" s="3"/>
      <c r="ED447" s="3"/>
      <c r="EE447" s="3"/>
      <c r="EF447" s="3"/>
      <c r="EG447" s="3"/>
      <c r="EH447" s="3"/>
      <c r="EI447" s="3"/>
      <c r="EJ447" s="3"/>
      <c r="EK447" s="3"/>
      <c r="EL447" s="3"/>
      <c r="EM447" s="3"/>
      <c r="EN447" s="3"/>
      <c r="EO447" s="3"/>
      <c r="EP447" s="3"/>
      <c r="EQ447" s="3"/>
      <c r="ER447" s="3"/>
      <c r="ES447" s="3"/>
      <c r="ET447" s="3"/>
      <c r="EU447" s="3"/>
      <c r="EV447" s="3"/>
      <c r="EW447" s="3"/>
      <c r="EX447" s="3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</row>
    <row r="448" spans="1:173" x14ac:dyDescent="0.15">
      <c r="A448" s="74">
        <f t="shared" si="142"/>
        <v>43929</v>
      </c>
      <c r="B448" s="75">
        <f t="shared" ca="1" si="147"/>
        <v>92460.152629000004</v>
      </c>
      <c r="C448" s="78">
        <f t="shared" si="148"/>
        <v>92100</v>
      </c>
      <c r="D448" s="77">
        <f ca="1">IF(A448&lt;$B$1,VLOOKUP(A448,[1]DI!$A$4:$B$15000,2),0)</f>
        <v>3.6500000000000005E-2</v>
      </c>
      <c r="E448" s="78">
        <f t="shared" ca="1" si="144"/>
        <v>1.00014227</v>
      </c>
      <c r="F448" s="78">
        <f ca="1">(TRUNC(PRODUCT($E$12:$E447),16))</f>
        <v>1.0663489727314399</v>
      </c>
      <c r="G448" s="78">
        <f t="shared" ca="1" si="145"/>
        <v>1.0642273047451101</v>
      </c>
      <c r="H448" s="78">
        <f t="shared" ca="1" si="146"/>
        <v>1.0019936199999999</v>
      </c>
      <c r="I448" s="77">
        <f t="shared" si="143"/>
        <v>3.5000000000000003E-2</v>
      </c>
      <c r="J448" s="79">
        <f t="shared" si="149"/>
        <v>43909</v>
      </c>
      <c r="K448" s="80">
        <f t="shared" si="150"/>
        <v>14</v>
      </c>
      <c r="L448" s="81">
        <f t="shared" si="151"/>
        <v>14</v>
      </c>
      <c r="M448" s="82">
        <f t="shared" si="152"/>
        <v>1.001913018</v>
      </c>
      <c r="N448" s="82">
        <f t="shared" ca="1" si="153"/>
        <v>1.003910452</v>
      </c>
      <c r="O448" s="81">
        <f t="shared" si="154"/>
        <v>0</v>
      </c>
      <c r="P448" s="76">
        <f t="shared" ca="1" si="155"/>
        <v>360.15262899999999</v>
      </c>
      <c r="Q448" s="76">
        <f t="shared" si="156"/>
        <v>0</v>
      </c>
      <c r="R448" s="83" t="str">
        <f t="shared" si="157"/>
        <v>A+J=</v>
      </c>
      <c r="S448" s="79">
        <f t="shared" si="158"/>
        <v>44001</v>
      </c>
      <c r="T448" s="84" t="str">
        <f t="shared" si="159"/>
        <v>-</v>
      </c>
      <c r="U448" s="8"/>
      <c r="V448" s="8"/>
      <c r="W448" s="8"/>
      <c r="X448" s="8"/>
      <c r="Y448" s="1"/>
      <c r="Z448" s="8"/>
      <c r="AA448" s="8"/>
      <c r="AB448" s="8"/>
      <c r="AC448" s="8"/>
      <c r="AD448" s="8"/>
      <c r="AE448" s="9"/>
      <c r="AF448" s="8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  <c r="BO448" s="3"/>
      <c r="BP448" s="3"/>
      <c r="BQ448" s="3"/>
      <c r="BR448" s="3"/>
      <c r="BS448" s="3"/>
      <c r="BT448" s="3"/>
      <c r="BU448" s="3"/>
      <c r="BV448" s="3"/>
      <c r="BW448" s="3"/>
      <c r="BX448" s="3"/>
      <c r="BY448" s="3"/>
      <c r="BZ448" s="3"/>
      <c r="CA448" s="3"/>
      <c r="CB448" s="3"/>
      <c r="CC448" s="3"/>
      <c r="CD448" s="3"/>
      <c r="CE448" s="3"/>
      <c r="CF448" s="3"/>
      <c r="CG448" s="3"/>
      <c r="CH448" s="3"/>
      <c r="CI448" s="3"/>
      <c r="CJ448" s="3"/>
      <c r="CK448" s="3"/>
      <c r="CL448" s="3"/>
      <c r="CM448" s="3"/>
      <c r="CN448" s="3"/>
      <c r="CO448" s="3"/>
      <c r="CP448" s="3"/>
      <c r="CQ448" s="3"/>
      <c r="CR448" s="3"/>
      <c r="CS448" s="3"/>
      <c r="CT448" s="3"/>
      <c r="CU448" s="3"/>
      <c r="CV448" s="3"/>
      <c r="CW448" s="3"/>
      <c r="CX448" s="3"/>
      <c r="CY448" s="3"/>
      <c r="CZ448" s="3"/>
      <c r="DA448" s="3"/>
      <c r="DB448" s="3"/>
      <c r="DC448" s="3"/>
      <c r="DD448" s="3"/>
      <c r="DE448" s="3"/>
      <c r="DF448" s="3"/>
      <c r="DG448" s="3"/>
      <c r="DH448" s="3"/>
      <c r="DI448" s="3"/>
      <c r="DJ448" s="3"/>
      <c r="DK448" s="3"/>
      <c r="DL448" s="3"/>
      <c r="DM448" s="3"/>
      <c r="DN448" s="3"/>
      <c r="DO448" s="3"/>
      <c r="DP448" s="3"/>
      <c r="DQ448" s="3"/>
      <c r="DR448" s="3"/>
      <c r="DS448" s="3"/>
      <c r="DT448" s="3"/>
      <c r="DU448" s="3"/>
      <c r="DV448" s="3"/>
      <c r="DW448" s="3"/>
      <c r="DX448" s="3"/>
      <c r="DY448" s="3"/>
      <c r="DZ448" s="3"/>
      <c r="EA448" s="3"/>
      <c r="EB448" s="3"/>
      <c r="EC448" s="3"/>
      <c r="ED448" s="3"/>
      <c r="EE448" s="3"/>
      <c r="EF448" s="3"/>
      <c r="EG448" s="3"/>
      <c r="EH448" s="3"/>
      <c r="EI448" s="3"/>
      <c r="EJ448" s="3"/>
      <c r="EK448" s="3"/>
      <c r="EL448" s="3"/>
      <c r="EM448" s="3"/>
      <c r="EN448" s="3"/>
      <c r="EO448" s="3"/>
      <c r="EP448" s="3"/>
      <c r="EQ448" s="3"/>
      <c r="ER448" s="3"/>
      <c r="ES448" s="3"/>
      <c r="ET448" s="3"/>
      <c r="EU448" s="3"/>
      <c r="EV448" s="3"/>
      <c r="EW448" s="3"/>
      <c r="EX448" s="3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</row>
    <row r="449" spans="1:173" x14ac:dyDescent="0.15">
      <c r="A449" s="74">
        <f t="shared" si="142"/>
        <v>43930</v>
      </c>
      <c r="B449" s="75">
        <f t="shared" ca="1" si="147"/>
        <v>92485.932247999997</v>
      </c>
      <c r="C449" s="78">
        <f t="shared" si="148"/>
        <v>92100</v>
      </c>
      <c r="D449" s="77">
        <f ca="1">IF(A449&lt;$B$1,VLOOKUP(A449,[1]DI!$A$4:$B$15000,2),0)</f>
        <v>3.6500000000000005E-2</v>
      </c>
      <c r="E449" s="78">
        <f t="shared" ca="1" si="144"/>
        <v>1.00014227</v>
      </c>
      <c r="F449" s="78">
        <f ca="1">(TRUNC(PRODUCT($E$12:$E448),16))</f>
        <v>1.06650068219979</v>
      </c>
      <c r="G449" s="78">
        <f t="shared" ca="1" si="145"/>
        <v>1.0642273047451101</v>
      </c>
      <c r="H449" s="78">
        <f t="shared" ca="1" si="146"/>
        <v>1.0021361799999999</v>
      </c>
      <c r="I449" s="77">
        <f t="shared" si="143"/>
        <v>3.5000000000000003E-2</v>
      </c>
      <c r="J449" s="79">
        <f t="shared" si="149"/>
        <v>43909</v>
      </c>
      <c r="K449" s="80">
        <f t="shared" si="150"/>
        <v>15</v>
      </c>
      <c r="L449" s="81">
        <f t="shared" si="151"/>
        <v>15</v>
      </c>
      <c r="M449" s="82">
        <f t="shared" si="152"/>
        <v>1.0020498019999999</v>
      </c>
      <c r="N449" s="82">
        <f t="shared" ca="1" si="153"/>
        <v>1.004190361</v>
      </c>
      <c r="O449" s="81">
        <f t="shared" si="154"/>
        <v>0</v>
      </c>
      <c r="P449" s="76">
        <f t="shared" ca="1" si="155"/>
        <v>385.93224800000002</v>
      </c>
      <c r="Q449" s="76">
        <f t="shared" si="156"/>
        <v>0</v>
      </c>
      <c r="R449" s="83" t="str">
        <f t="shared" si="157"/>
        <v>A+J=</v>
      </c>
      <c r="S449" s="79">
        <f t="shared" si="158"/>
        <v>44001</v>
      </c>
      <c r="T449" s="84" t="str">
        <f t="shared" si="159"/>
        <v>-</v>
      </c>
      <c r="U449" s="8"/>
      <c r="V449" s="8"/>
      <c r="W449" s="8"/>
      <c r="X449" s="8"/>
      <c r="Y449" s="1"/>
      <c r="Z449" s="8"/>
      <c r="AA449" s="8"/>
      <c r="AB449" s="8"/>
      <c r="AC449" s="8"/>
      <c r="AD449" s="8"/>
      <c r="AE449" s="9"/>
      <c r="AF449" s="8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  <c r="BO449" s="3"/>
      <c r="BP449" s="3"/>
      <c r="BQ449" s="3"/>
      <c r="BR449" s="3"/>
      <c r="BS449" s="3"/>
      <c r="BT449" s="3"/>
      <c r="BU449" s="3"/>
      <c r="BV449" s="3"/>
      <c r="BW449" s="3"/>
      <c r="BX449" s="3"/>
      <c r="BY449" s="3"/>
      <c r="BZ449" s="3"/>
      <c r="CA449" s="3"/>
      <c r="CB449" s="3"/>
      <c r="CC449" s="3"/>
      <c r="CD449" s="3"/>
      <c r="CE449" s="3"/>
      <c r="CF449" s="3"/>
      <c r="CG449" s="3"/>
      <c r="CH449" s="3"/>
      <c r="CI449" s="3"/>
      <c r="CJ449" s="3"/>
      <c r="CK449" s="3"/>
      <c r="CL449" s="3"/>
      <c r="CM449" s="3"/>
      <c r="CN449" s="3"/>
      <c r="CO449" s="3"/>
      <c r="CP449" s="3"/>
      <c r="CQ449" s="3"/>
      <c r="CR449" s="3"/>
      <c r="CS449" s="3"/>
      <c r="CT449" s="3"/>
      <c r="CU449" s="3"/>
      <c r="CV449" s="3"/>
      <c r="CW449" s="3"/>
      <c r="CX449" s="3"/>
      <c r="CY449" s="3"/>
      <c r="CZ449" s="3"/>
      <c r="DA449" s="3"/>
      <c r="DB449" s="3"/>
      <c r="DC449" s="3"/>
      <c r="DD449" s="3"/>
      <c r="DE449" s="3"/>
      <c r="DF449" s="3"/>
      <c r="DG449" s="3"/>
      <c r="DH449" s="3"/>
      <c r="DI449" s="3"/>
      <c r="DJ449" s="3"/>
      <c r="DK449" s="3"/>
      <c r="DL449" s="3"/>
      <c r="DM449" s="3"/>
      <c r="DN449" s="3"/>
      <c r="DO449" s="3"/>
      <c r="DP449" s="3"/>
      <c r="DQ449" s="3"/>
      <c r="DR449" s="3"/>
      <c r="DS449" s="3"/>
      <c r="DT449" s="3"/>
      <c r="DU449" s="3"/>
      <c r="DV449" s="3"/>
      <c r="DW449" s="3"/>
      <c r="DX449" s="3"/>
      <c r="DY449" s="3"/>
      <c r="DZ449" s="3"/>
      <c r="EA449" s="3"/>
      <c r="EB449" s="3"/>
      <c r="EC449" s="3"/>
      <c r="ED449" s="3"/>
      <c r="EE449" s="3"/>
      <c r="EF449" s="3"/>
      <c r="EG449" s="3"/>
      <c r="EH449" s="3"/>
      <c r="EI449" s="3"/>
      <c r="EJ449" s="3"/>
      <c r="EK449" s="3"/>
      <c r="EL449" s="3"/>
      <c r="EM449" s="3"/>
      <c r="EN449" s="3"/>
      <c r="EO449" s="3"/>
      <c r="EP449" s="3"/>
      <c r="EQ449" s="3"/>
      <c r="ER449" s="3"/>
      <c r="ES449" s="3"/>
      <c r="ET449" s="3"/>
      <c r="EU449" s="3"/>
      <c r="EV449" s="3"/>
      <c r="EW449" s="3"/>
      <c r="EX449" s="3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</row>
    <row r="450" spans="1:173" x14ac:dyDescent="0.15">
      <c r="A450" s="74">
        <f t="shared" si="142"/>
        <v>43931</v>
      </c>
      <c r="B450" s="75">
        <f t="shared" ca="1" si="147"/>
        <v>92511.718129000001</v>
      </c>
      <c r="C450" s="78">
        <f t="shared" si="148"/>
        <v>92100</v>
      </c>
      <c r="D450" s="77">
        <f ca="1">IF(A450&lt;$B$1,VLOOKUP(A450,[1]DI!$A$4:$B$15000,2),0)</f>
        <v>0</v>
      </c>
      <c r="E450" s="78">
        <f t="shared" ca="1" si="144"/>
        <v>1</v>
      </c>
      <c r="F450" s="78">
        <f ca="1">(TRUNC(PRODUCT($E$12:$E449),16))</f>
        <v>1.06665241325184</v>
      </c>
      <c r="G450" s="78">
        <f t="shared" ca="1" si="145"/>
        <v>1.0642273047451101</v>
      </c>
      <c r="H450" s="78">
        <f t="shared" ca="1" si="146"/>
        <v>1.0022787500000001</v>
      </c>
      <c r="I450" s="77">
        <f t="shared" si="143"/>
        <v>3.5000000000000003E-2</v>
      </c>
      <c r="J450" s="79">
        <f t="shared" si="149"/>
        <v>43909</v>
      </c>
      <c r="K450" s="80">
        <f t="shared" si="150"/>
        <v>15</v>
      </c>
      <c r="L450" s="81">
        <f t="shared" si="151"/>
        <v>16</v>
      </c>
      <c r="M450" s="82">
        <f t="shared" si="152"/>
        <v>1.0021866049999999</v>
      </c>
      <c r="N450" s="82">
        <f t="shared" ca="1" si="153"/>
        <v>1.004470338</v>
      </c>
      <c r="O450" s="81">
        <f t="shared" si="154"/>
        <v>0</v>
      </c>
      <c r="P450" s="76">
        <f t="shared" ca="1" si="155"/>
        <v>411.71812899999998</v>
      </c>
      <c r="Q450" s="76">
        <f t="shared" si="156"/>
        <v>0</v>
      </c>
      <c r="R450" s="83" t="str">
        <f t="shared" si="157"/>
        <v>A+J=</v>
      </c>
      <c r="S450" s="79">
        <f t="shared" si="158"/>
        <v>44001</v>
      </c>
      <c r="T450" s="84" t="str">
        <f t="shared" si="159"/>
        <v>-</v>
      </c>
      <c r="U450" s="8"/>
      <c r="V450" s="8"/>
      <c r="W450" s="8"/>
      <c r="X450" s="8"/>
      <c r="Y450" s="1"/>
      <c r="Z450" s="8"/>
      <c r="AA450" s="8"/>
      <c r="AB450" s="8"/>
      <c r="AC450" s="8"/>
      <c r="AD450" s="8"/>
      <c r="AE450" s="9"/>
      <c r="AF450" s="8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  <c r="BO450" s="3"/>
      <c r="BP450" s="3"/>
      <c r="BQ450" s="3"/>
      <c r="BR450" s="3"/>
      <c r="BS450" s="3"/>
      <c r="BT450" s="3"/>
      <c r="BU450" s="3"/>
      <c r="BV450" s="3"/>
      <c r="BW450" s="3"/>
      <c r="BX450" s="3"/>
      <c r="BY450" s="3"/>
      <c r="BZ450" s="3"/>
      <c r="CA450" s="3"/>
      <c r="CB450" s="3"/>
      <c r="CC450" s="3"/>
      <c r="CD450" s="3"/>
      <c r="CE450" s="3"/>
      <c r="CF450" s="3"/>
      <c r="CG450" s="3"/>
      <c r="CH450" s="3"/>
      <c r="CI450" s="3"/>
      <c r="CJ450" s="3"/>
      <c r="CK450" s="3"/>
      <c r="CL450" s="3"/>
      <c r="CM450" s="3"/>
      <c r="CN450" s="3"/>
      <c r="CO450" s="3"/>
      <c r="CP450" s="3"/>
      <c r="CQ450" s="3"/>
      <c r="CR450" s="3"/>
      <c r="CS450" s="3"/>
      <c r="CT450" s="3"/>
      <c r="CU450" s="3"/>
      <c r="CV450" s="3"/>
      <c r="CW450" s="3"/>
      <c r="CX450" s="3"/>
      <c r="CY450" s="3"/>
      <c r="CZ450" s="3"/>
      <c r="DA450" s="3"/>
      <c r="DB450" s="3"/>
      <c r="DC450" s="3"/>
      <c r="DD450" s="3"/>
      <c r="DE450" s="3"/>
      <c r="DF450" s="3"/>
      <c r="DG450" s="3"/>
      <c r="DH450" s="3"/>
      <c r="DI450" s="3"/>
      <c r="DJ450" s="3"/>
      <c r="DK450" s="3"/>
      <c r="DL450" s="3"/>
      <c r="DM450" s="3"/>
      <c r="DN450" s="3"/>
      <c r="DO450" s="3"/>
      <c r="DP450" s="3"/>
      <c r="DQ450" s="3"/>
      <c r="DR450" s="3"/>
      <c r="DS450" s="3"/>
      <c r="DT450" s="3"/>
      <c r="DU450" s="3"/>
      <c r="DV450" s="3"/>
      <c r="DW450" s="3"/>
      <c r="DX450" s="3"/>
      <c r="DY450" s="3"/>
      <c r="DZ450" s="3"/>
      <c r="EA450" s="3"/>
      <c r="EB450" s="3"/>
      <c r="EC450" s="3"/>
      <c r="ED450" s="3"/>
      <c r="EE450" s="3"/>
      <c r="EF450" s="3"/>
      <c r="EG450" s="3"/>
      <c r="EH450" s="3"/>
      <c r="EI450" s="3"/>
      <c r="EJ450" s="3"/>
      <c r="EK450" s="3"/>
      <c r="EL450" s="3"/>
      <c r="EM450" s="3"/>
      <c r="EN450" s="3"/>
      <c r="EO450" s="3"/>
      <c r="EP450" s="3"/>
      <c r="EQ450" s="3"/>
      <c r="ER450" s="3"/>
      <c r="ES450" s="3"/>
      <c r="ET450" s="3"/>
      <c r="EU450" s="3"/>
      <c r="EV450" s="3"/>
      <c r="EW450" s="3"/>
      <c r="EX450" s="3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</row>
    <row r="451" spans="1:173" x14ac:dyDescent="0.15">
      <c r="A451" s="74">
        <f t="shared" si="142"/>
        <v>43932</v>
      </c>
      <c r="B451" s="75">
        <f t="shared" ca="1" si="147"/>
        <v>92511.718129000001</v>
      </c>
      <c r="C451" s="78">
        <f t="shared" si="148"/>
        <v>92100</v>
      </c>
      <c r="D451" s="77">
        <f ca="1">IF(A451&lt;$B$1,VLOOKUP(A451,[1]DI!$A$4:$B$15000,2),0)</f>
        <v>0</v>
      </c>
      <c r="E451" s="78">
        <f t="shared" ca="1" si="144"/>
        <v>1</v>
      </c>
      <c r="F451" s="78">
        <f ca="1">(TRUNC(PRODUCT($E$12:$E450),16))</f>
        <v>1.06665241325184</v>
      </c>
      <c r="G451" s="78">
        <f t="shared" ca="1" si="145"/>
        <v>1.0642273047451101</v>
      </c>
      <c r="H451" s="78">
        <f t="shared" ca="1" si="146"/>
        <v>1.0022787500000001</v>
      </c>
      <c r="I451" s="77">
        <f t="shared" si="143"/>
        <v>3.5000000000000003E-2</v>
      </c>
      <c r="J451" s="79">
        <f t="shared" si="149"/>
        <v>43909</v>
      </c>
      <c r="K451" s="80">
        <f t="shared" si="150"/>
        <v>15</v>
      </c>
      <c r="L451" s="81">
        <f t="shared" si="151"/>
        <v>16</v>
      </c>
      <c r="M451" s="82">
        <f t="shared" si="152"/>
        <v>1.0021866049999999</v>
      </c>
      <c r="N451" s="82">
        <f t="shared" ca="1" si="153"/>
        <v>1.004470338</v>
      </c>
      <c r="O451" s="81">
        <f t="shared" si="154"/>
        <v>0</v>
      </c>
      <c r="P451" s="76">
        <f t="shared" ca="1" si="155"/>
        <v>411.71812899999998</v>
      </c>
      <c r="Q451" s="76">
        <f t="shared" si="156"/>
        <v>0</v>
      </c>
      <c r="R451" s="83" t="str">
        <f t="shared" si="157"/>
        <v>A+J=</v>
      </c>
      <c r="S451" s="79">
        <f t="shared" si="158"/>
        <v>44001</v>
      </c>
      <c r="T451" s="84" t="str">
        <f t="shared" si="159"/>
        <v>-</v>
      </c>
      <c r="U451" s="8"/>
      <c r="V451" s="8"/>
      <c r="W451" s="8"/>
      <c r="X451" s="8"/>
      <c r="Y451" s="1"/>
      <c r="Z451" s="8"/>
      <c r="AA451" s="8"/>
      <c r="AB451" s="8"/>
      <c r="AC451" s="8"/>
      <c r="AD451" s="8"/>
      <c r="AE451" s="9"/>
      <c r="AF451" s="8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  <c r="BO451" s="3"/>
      <c r="BP451" s="3"/>
      <c r="BQ451" s="3"/>
      <c r="BR451" s="3"/>
      <c r="BS451" s="3"/>
      <c r="BT451" s="3"/>
      <c r="BU451" s="3"/>
      <c r="BV451" s="3"/>
      <c r="BW451" s="3"/>
      <c r="BX451" s="3"/>
      <c r="BY451" s="3"/>
      <c r="BZ451" s="3"/>
      <c r="CA451" s="3"/>
      <c r="CB451" s="3"/>
      <c r="CC451" s="3"/>
      <c r="CD451" s="3"/>
      <c r="CE451" s="3"/>
      <c r="CF451" s="3"/>
      <c r="CG451" s="3"/>
      <c r="CH451" s="3"/>
      <c r="CI451" s="3"/>
      <c r="CJ451" s="3"/>
      <c r="CK451" s="3"/>
      <c r="CL451" s="3"/>
      <c r="CM451" s="3"/>
      <c r="CN451" s="3"/>
      <c r="CO451" s="3"/>
      <c r="CP451" s="3"/>
      <c r="CQ451" s="3"/>
      <c r="CR451" s="3"/>
      <c r="CS451" s="3"/>
      <c r="CT451" s="3"/>
      <c r="CU451" s="3"/>
      <c r="CV451" s="3"/>
      <c r="CW451" s="3"/>
      <c r="CX451" s="3"/>
      <c r="CY451" s="3"/>
      <c r="CZ451" s="3"/>
      <c r="DA451" s="3"/>
      <c r="DB451" s="3"/>
      <c r="DC451" s="3"/>
      <c r="DD451" s="3"/>
      <c r="DE451" s="3"/>
      <c r="DF451" s="3"/>
      <c r="DG451" s="3"/>
      <c r="DH451" s="3"/>
      <c r="DI451" s="3"/>
      <c r="DJ451" s="3"/>
      <c r="DK451" s="3"/>
      <c r="DL451" s="3"/>
      <c r="DM451" s="3"/>
      <c r="DN451" s="3"/>
      <c r="DO451" s="3"/>
      <c r="DP451" s="3"/>
      <c r="DQ451" s="3"/>
      <c r="DR451" s="3"/>
      <c r="DS451" s="3"/>
      <c r="DT451" s="3"/>
      <c r="DU451" s="3"/>
      <c r="DV451" s="3"/>
      <c r="DW451" s="3"/>
      <c r="DX451" s="3"/>
      <c r="DY451" s="3"/>
      <c r="DZ451" s="3"/>
      <c r="EA451" s="3"/>
      <c r="EB451" s="3"/>
      <c r="EC451" s="3"/>
      <c r="ED451" s="3"/>
      <c r="EE451" s="3"/>
      <c r="EF451" s="3"/>
      <c r="EG451" s="3"/>
      <c r="EH451" s="3"/>
      <c r="EI451" s="3"/>
      <c r="EJ451" s="3"/>
      <c r="EK451" s="3"/>
      <c r="EL451" s="3"/>
      <c r="EM451" s="3"/>
      <c r="EN451" s="3"/>
      <c r="EO451" s="3"/>
      <c r="EP451" s="3"/>
      <c r="EQ451" s="3"/>
      <c r="ER451" s="3"/>
      <c r="ES451" s="3"/>
      <c r="ET451" s="3"/>
      <c r="EU451" s="3"/>
      <c r="EV451" s="3"/>
      <c r="EW451" s="3"/>
      <c r="EX451" s="3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</row>
    <row r="452" spans="1:173" x14ac:dyDescent="0.15">
      <c r="A452" s="74">
        <f t="shared" si="142"/>
        <v>43933</v>
      </c>
      <c r="B452" s="75">
        <f t="shared" ca="1" si="147"/>
        <v>92511.718129000001</v>
      </c>
      <c r="C452" s="78">
        <f t="shared" si="148"/>
        <v>92100</v>
      </c>
      <c r="D452" s="77">
        <f ca="1">IF(A452&lt;$B$1,VLOOKUP(A452,[1]DI!$A$4:$B$15000,2),0)</f>
        <v>0</v>
      </c>
      <c r="E452" s="78">
        <f t="shared" ca="1" si="144"/>
        <v>1</v>
      </c>
      <c r="F452" s="78">
        <f ca="1">(TRUNC(PRODUCT($E$12:$E451),16))</f>
        <v>1.06665241325184</v>
      </c>
      <c r="G452" s="78">
        <f t="shared" ca="1" si="145"/>
        <v>1.0642273047451101</v>
      </c>
      <c r="H452" s="78">
        <f t="shared" ca="1" si="146"/>
        <v>1.0022787500000001</v>
      </c>
      <c r="I452" s="77">
        <f t="shared" si="143"/>
        <v>3.5000000000000003E-2</v>
      </c>
      <c r="J452" s="79">
        <f t="shared" si="149"/>
        <v>43909</v>
      </c>
      <c r="K452" s="80">
        <f t="shared" si="150"/>
        <v>15</v>
      </c>
      <c r="L452" s="81">
        <f t="shared" si="151"/>
        <v>16</v>
      </c>
      <c r="M452" s="82">
        <f t="shared" si="152"/>
        <v>1.0021866049999999</v>
      </c>
      <c r="N452" s="82">
        <f t="shared" ca="1" si="153"/>
        <v>1.004470338</v>
      </c>
      <c r="O452" s="81">
        <f t="shared" si="154"/>
        <v>0</v>
      </c>
      <c r="P452" s="76">
        <f t="shared" ca="1" si="155"/>
        <v>411.71812899999998</v>
      </c>
      <c r="Q452" s="76">
        <f t="shared" si="156"/>
        <v>0</v>
      </c>
      <c r="R452" s="83" t="str">
        <f t="shared" si="157"/>
        <v>A+J=</v>
      </c>
      <c r="S452" s="79">
        <f t="shared" si="158"/>
        <v>44001</v>
      </c>
      <c r="T452" s="84" t="str">
        <f t="shared" si="159"/>
        <v>-</v>
      </c>
      <c r="U452" s="8"/>
      <c r="V452" s="8"/>
      <c r="W452" s="8"/>
      <c r="X452" s="8"/>
      <c r="Y452" s="1"/>
      <c r="Z452" s="8"/>
      <c r="AA452" s="8"/>
      <c r="AB452" s="8"/>
      <c r="AC452" s="8"/>
      <c r="AD452" s="8"/>
      <c r="AE452" s="9"/>
      <c r="AF452" s="8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  <c r="BO452" s="3"/>
      <c r="BP452" s="3"/>
      <c r="BQ452" s="3"/>
      <c r="BR452" s="3"/>
      <c r="BS452" s="3"/>
      <c r="BT452" s="3"/>
      <c r="BU452" s="3"/>
      <c r="BV452" s="3"/>
      <c r="BW452" s="3"/>
      <c r="BX452" s="3"/>
      <c r="BY452" s="3"/>
      <c r="BZ452" s="3"/>
      <c r="CA452" s="3"/>
      <c r="CB452" s="3"/>
      <c r="CC452" s="3"/>
      <c r="CD452" s="3"/>
      <c r="CE452" s="3"/>
      <c r="CF452" s="3"/>
      <c r="CG452" s="3"/>
      <c r="CH452" s="3"/>
      <c r="CI452" s="3"/>
      <c r="CJ452" s="3"/>
      <c r="CK452" s="3"/>
      <c r="CL452" s="3"/>
      <c r="CM452" s="3"/>
      <c r="CN452" s="3"/>
      <c r="CO452" s="3"/>
      <c r="CP452" s="3"/>
      <c r="CQ452" s="3"/>
      <c r="CR452" s="3"/>
      <c r="CS452" s="3"/>
      <c r="CT452" s="3"/>
      <c r="CU452" s="3"/>
      <c r="CV452" s="3"/>
      <c r="CW452" s="3"/>
      <c r="CX452" s="3"/>
      <c r="CY452" s="3"/>
      <c r="CZ452" s="3"/>
      <c r="DA452" s="3"/>
      <c r="DB452" s="3"/>
      <c r="DC452" s="3"/>
      <c r="DD452" s="3"/>
      <c r="DE452" s="3"/>
      <c r="DF452" s="3"/>
      <c r="DG452" s="3"/>
      <c r="DH452" s="3"/>
      <c r="DI452" s="3"/>
      <c r="DJ452" s="3"/>
      <c r="DK452" s="3"/>
      <c r="DL452" s="3"/>
      <c r="DM452" s="3"/>
      <c r="DN452" s="3"/>
      <c r="DO452" s="3"/>
      <c r="DP452" s="3"/>
      <c r="DQ452" s="3"/>
      <c r="DR452" s="3"/>
      <c r="DS452" s="3"/>
      <c r="DT452" s="3"/>
      <c r="DU452" s="3"/>
      <c r="DV452" s="3"/>
      <c r="DW452" s="3"/>
      <c r="DX452" s="3"/>
      <c r="DY452" s="3"/>
      <c r="DZ452" s="3"/>
      <c r="EA452" s="3"/>
      <c r="EB452" s="3"/>
      <c r="EC452" s="3"/>
      <c r="ED452" s="3"/>
      <c r="EE452" s="3"/>
      <c r="EF452" s="3"/>
      <c r="EG452" s="3"/>
      <c r="EH452" s="3"/>
      <c r="EI452" s="3"/>
      <c r="EJ452" s="3"/>
      <c r="EK452" s="3"/>
      <c r="EL452" s="3"/>
      <c r="EM452" s="3"/>
      <c r="EN452" s="3"/>
      <c r="EO452" s="3"/>
      <c r="EP452" s="3"/>
      <c r="EQ452" s="3"/>
      <c r="ER452" s="3"/>
      <c r="ES452" s="3"/>
      <c r="ET452" s="3"/>
      <c r="EU452" s="3"/>
      <c r="EV452" s="3"/>
      <c r="EW452" s="3"/>
      <c r="EX452" s="3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</row>
    <row r="453" spans="1:173" x14ac:dyDescent="0.15">
      <c r="A453" s="74">
        <f t="shared" si="142"/>
        <v>43934</v>
      </c>
      <c r="B453" s="75">
        <f t="shared" ca="1" si="147"/>
        <v>92511.718129000001</v>
      </c>
      <c r="C453" s="78">
        <f t="shared" si="148"/>
        <v>92100</v>
      </c>
      <c r="D453" s="77">
        <f ca="1">IF(A453&lt;$B$1,VLOOKUP(A453,[1]DI!$A$4:$B$15000,2),0)</f>
        <v>3.6500000000000005E-2</v>
      </c>
      <c r="E453" s="78">
        <f t="shared" ca="1" si="144"/>
        <v>1.00014227</v>
      </c>
      <c r="F453" s="78">
        <f ca="1">(TRUNC(PRODUCT($E$12:$E452),16))</f>
        <v>1.06665241325184</v>
      </c>
      <c r="G453" s="78">
        <f t="shared" ca="1" si="145"/>
        <v>1.0642273047451101</v>
      </c>
      <c r="H453" s="78">
        <f t="shared" ca="1" si="146"/>
        <v>1.0022787500000001</v>
      </c>
      <c r="I453" s="77">
        <f t="shared" si="143"/>
        <v>3.5000000000000003E-2</v>
      </c>
      <c r="J453" s="79">
        <f t="shared" si="149"/>
        <v>43909</v>
      </c>
      <c r="K453" s="80">
        <f t="shared" si="150"/>
        <v>16</v>
      </c>
      <c r="L453" s="81">
        <f t="shared" si="151"/>
        <v>16</v>
      </c>
      <c r="M453" s="82">
        <f t="shared" si="152"/>
        <v>1.0021866049999999</v>
      </c>
      <c r="N453" s="82">
        <f t="shared" ca="1" si="153"/>
        <v>1.004470338</v>
      </c>
      <c r="O453" s="81">
        <f t="shared" si="154"/>
        <v>0</v>
      </c>
      <c r="P453" s="76">
        <f t="shared" ca="1" si="155"/>
        <v>411.71812899999998</v>
      </c>
      <c r="Q453" s="76">
        <f t="shared" si="156"/>
        <v>0</v>
      </c>
      <c r="R453" s="83" t="str">
        <f t="shared" si="157"/>
        <v>A+J=</v>
      </c>
      <c r="S453" s="79">
        <f t="shared" si="158"/>
        <v>44001</v>
      </c>
      <c r="T453" s="84" t="str">
        <f t="shared" si="159"/>
        <v>-</v>
      </c>
      <c r="U453" s="8"/>
      <c r="V453" s="8"/>
      <c r="W453" s="8"/>
      <c r="X453" s="8"/>
      <c r="Y453" s="1"/>
      <c r="Z453" s="8"/>
      <c r="AA453" s="8"/>
      <c r="AB453" s="8"/>
      <c r="AC453" s="8"/>
      <c r="AD453" s="8"/>
      <c r="AE453" s="9"/>
      <c r="AF453" s="8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  <c r="BO453" s="3"/>
      <c r="BP453" s="3"/>
      <c r="BQ453" s="3"/>
      <c r="BR453" s="3"/>
      <c r="BS453" s="3"/>
      <c r="BT453" s="3"/>
      <c r="BU453" s="3"/>
      <c r="BV453" s="3"/>
      <c r="BW453" s="3"/>
      <c r="BX453" s="3"/>
      <c r="BY453" s="3"/>
      <c r="BZ453" s="3"/>
      <c r="CA453" s="3"/>
      <c r="CB453" s="3"/>
      <c r="CC453" s="3"/>
      <c r="CD453" s="3"/>
      <c r="CE453" s="3"/>
      <c r="CF453" s="3"/>
      <c r="CG453" s="3"/>
      <c r="CH453" s="3"/>
      <c r="CI453" s="3"/>
      <c r="CJ453" s="3"/>
      <c r="CK453" s="3"/>
      <c r="CL453" s="3"/>
      <c r="CM453" s="3"/>
      <c r="CN453" s="3"/>
      <c r="CO453" s="3"/>
      <c r="CP453" s="3"/>
      <c r="CQ453" s="3"/>
      <c r="CR453" s="3"/>
      <c r="CS453" s="3"/>
      <c r="CT453" s="3"/>
      <c r="CU453" s="3"/>
      <c r="CV453" s="3"/>
      <c r="CW453" s="3"/>
      <c r="CX453" s="3"/>
      <c r="CY453" s="3"/>
      <c r="CZ453" s="3"/>
      <c r="DA453" s="3"/>
      <c r="DB453" s="3"/>
      <c r="DC453" s="3"/>
      <c r="DD453" s="3"/>
      <c r="DE453" s="3"/>
      <c r="DF453" s="3"/>
      <c r="DG453" s="3"/>
      <c r="DH453" s="3"/>
      <c r="DI453" s="3"/>
      <c r="DJ453" s="3"/>
      <c r="DK453" s="3"/>
      <c r="DL453" s="3"/>
      <c r="DM453" s="3"/>
      <c r="DN453" s="3"/>
      <c r="DO453" s="3"/>
      <c r="DP453" s="3"/>
      <c r="DQ453" s="3"/>
      <c r="DR453" s="3"/>
      <c r="DS453" s="3"/>
      <c r="DT453" s="3"/>
      <c r="DU453" s="3"/>
      <c r="DV453" s="3"/>
      <c r="DW453" s="3"/>
      <c r="DX453" s="3"/>
      <c r="DY453" s="3"/>
      <c r="DZ453" s="3"/>
      <c r="EA453" s="3"/>
      <c r="EB453" s="3"/>
      <c r="EC453" s="3"/>
      <c r="ED453" s="3"/>
      <c r="EE453" s="3"/>
      <c r="EF453" s="3"/>
      <c r="EG453" s="3"/>
      <c r="EH453" s="3"/>
      <c r="EI453" s="3"/>
      <c r="EJ453" s="3"/>
      <c r="EK453" s="3"/>
      <c r="EL453" s="3"/>
      <c r="EM453" s="3"/>
      <c r="EN453" s="3"/>
      <c r="EO453" s="3"/>
      <c r="EP453" s="3"/>
      <c r="EQ453" s="3"/>
      <c r="ER453" s="3"/>
      <c r="ES453" s="3"/>
      <c r="ET453" s="3"/>
      <c r="EU453" s="3"/>
      <c r="EV453" s="3"/>
      <c r="EW453" s="3"/>
      <c r="EX453" s="3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</row>
    <row r="454" spans="1:173" x14ac:dyDescent="0.15">
      <c r="A454" s="74">
        <f t="shared" si="142"/>
        <v>43935</v>
      </c>
      <c r="B454" s="75">
        <f t="shared" ca="1" si="147"/>
        <v>92537.511102999997</v>
      </c>
      <c r="C454" s="78">
        <f t="shared" si="148"/>
        <v>92100</v>
      </c>
      <c r="D454" s="77">
        <f ca="1">IF(A454&lt;$B$1,VLOOKUP(A454,[1]DI!$A$4:$B$15000,2),0)</f>
        <v>3.6500000000000005E-2</v>
      </c>
      <c r="E454" s="78">
        <f t="shared" ca="1" si="144"/>
        <v>1.00014227</v>
      </c>
      <c r="F454" s="78">
        <f ca="1">(TRUNC(PRODUCT($E$12:$E453),16))</f>
        <v>1.0668041658906799</v>
      </c>
      <c r="G454" s="78">
        <f t="shared" ca="1" si="145"/>
        <v>1.0642273047451101</v>
      </c>
      <c r="H454" s="78">
        <f t="shared" ca="1" si="146"/>
        <v>1.0024213399999999</v>
      </c>
      <c r="I454" s="77">
        <f t="shared" si="143"/>
        <v>3.5000000000000003E-2</v>
      </c>
      <c r="J454" s="79">
        <f t="shared" si="149"/>
        <v>43909</v>
      </c>
      <c r="K454" s="80">
        <f t="shared" si="150"/>
        <v>17</v>
      </c>
      <c r="L454" s="81">
        <f t="shared" si="151"/>
        <v>17</v>
      </c>
      <c r="M454" s="82">
        <f t="shared" si="152"/>
        <v>1.002323426</v>
      </c>
      <c r="N454" s="82">
        <f t="shared" ca="1" si="153"/>
        <v>1.004750392</v>
      </c>
      <c r="O454" s="81">
        <f t="shared" si="154"/>
        <v>0</v>
      </c>
      <c r="P454" s="76">
        <f t="shared" ca="1" si="155"/>
        <v>437.51110299999999</v>
      </c>
      <c r="Q454" s="76">
        <f t="shared" si="156"/>
        <v>0</v>
      </c>
      <c r="R454" s="83" t="str">
        <f t="shared" si="157"/>
        <v>A+J=</v>
      </c>
      <c r="S454" s="79">
        <f t="shared" si="158"/>
        <v>44001</v>
      </c>
      <c r="T454" s="84" t="str">
        <f t="shared" si="159"/>
        <v>-</v>
      </c>
      <c r="U454" s="8"/>
      <c r="V454" s="8"/>
      <c r="W454" s="8"/>
      <c r="X454" s="8"/>
      <c r="Y454" s="1"/>
      <c r="Z454" s="8"/>
      <c r="AA454" s="8"/>
      <c r="AB454" s="8"/>
      <c r="AC454" s="8"/>
      <c r="AD454" s="8"/>
      <c r="AE454" s="9"/>
      <c r="AF454" s="8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  <c r="BO454" s="3"/>
      <c r="BP454" s="3"/>
      <c r="BQ454" s="3"/>
      <c r="BR454" s="3"/>
      <c r="BS454" s="3"/>
      <c r="BT454" s="3"/>
      <c r="BU454" s="3"/>
      <c r="BV454" s="3"/>
      <c r="BW454" s="3"/>
      <c r="BX454" s="3"/>
      <c r="BY454" s="3"/>
      <c r="BZ454" s="3"/>
      <c r="CA454" s="3"/>
      <c r="CB454" s="3"/>
      <c r="CC454" s="3"/>
      <c r="CD454" s="3"/>
      <c r="CE454" s="3"/>
      <c r="CF454" s="3"/>
      <c r="CG454" s="3"/>
      <c r="CH454" s="3"/>
      <c r="CI454" s="3"/>
      <c r="CJ454" s="3"/>
      <c r="CK454" s="3"/>
      <c r="CL454" s="3"/>
      <c r="CM454" s="3"/>
      <c r="CN454" s="3"/>
      <c r="CO454" s="3"/>
      <c r="CP454" s="3"/>
      <c r="CQ454" s="3"/>
      <c r="CR454" s="3"/>
      <c r="CS454" s="3"/>
      <c r="CT454" s="3"/>
      <c r="CU454" s="3"/>
      <c r="CV454" s="3"/>
      <c r="CW454" s="3"/>
      <c r="CX454" s="3"/>
      <c r="CY454" s="3"/>
      <c r="CZ454" s="3"/>
      <c r="DA454" s="3"/>
      <c r="DB454" s="3"/>
      <c r="DC454" s="3"/>
      <c r="DD454" s="3"/>
      <c r="DE454" s="3"/>
      <c r="DF454" s="3"/>
      <c r="DG454" s="3"/>
      <c r="DH454" s="3"/>
      <c r="DI454" s="3"/>
      <c r="DJ454" s="3"/>
      <c r="DK454" s="3"/>
      <c r="DL454" s="3"/>
      <c r="DM454" s="3"/>
      <c r="DN454" s="3"/>
      <c r="DO454" s="3"/>
      <c r="DP454" s="3"/>
      <c r="DQ454" s="3"/>
      <c r="DR454" s="3"/>
      <c r="DS454" s="3"/>
      <c r="DT454" s="3"/>
      <c r="DU454" s="3"/>
      <c r="DV454" s="3"/>
      <c r="DW454" s="3"/>
      <c r="DX454" s="3"/>
      <c r="DY454" s="3"/>
      <c r="DZ454" s="3"/>
      <c r="EA454" s="3"/>
      <c r="EB454" s="3"/>
      <c r="EC454" s="3"/>
      <c r="ED454" s="3"/>
      <c r="EE454" s="3"/>
      <c r="EF454" s="3"/>
      <c r="EG454" s="3"/>
      <c r="EH454" s="3"/>
      <c r="EI454" s="3"/>
      <c r="EJ454" s="3"/>
      <c r="EK454" s="3"/>
      <c r="EL454" s="3"/>
      <c r="EM454" s="3"/>
      <c r="EN454" s="3"/>
      <c r="EO454" s="3"/>
      <c r="EP454" s="3"/>
      <c r="EQ454" s="3"/>
      <c r="ER454" s="3"/>
      <c r="ES454" s="3"/>
      <c r="ET454" s="3"/>
      <c r="EU454" s="3"/>
      <c r="EV454" s="3"/>
      <c r="EW454" s="3"/>
      <c r="EX454" s="3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</row>
    <row r="455" spans="1:173" x14ac:dyDescent="0.15">
      <c r="A455" s="74">
        <f t="shared" si="142"/>
        <v>43936</v>
      </c>
      <c r="B455" s="75">
        <f t="shared" ca="1" si="147"/>
        <v>92563.312181000001</v>
      </c>
      <c r="C455" s="78">
        <f t="shared" si="148"/>
        <v>92100</v>
      </c>
      <c r="D455" s="77">
        <f ca="1">IF(A455&lt;$B$1,VLOOKUP(A455,[1]DI!$A$4:$B$15000,2),0)</f>
        <v>3.6500000000000005E-2</v>
      </c>
      <c r="E455" s="78">
        <f t="shared" ca="1" si="144"/>
        <v>1.00014227</v>
      </c>
      <c r="F455" s="78">
        <f ca="1">(TRUNC(PRODUCT($E$12:$E454),16))</f>
        <v>1.06695594011936</v>
      </c>
      <c r="G455" s="78">
        <f t="shared" ca="1" si="145"/>
        <v>1.0642273047451101</v>
      </c>
      <c r="H455" s="78">
        <f t="shared" ca="1" si="146"/>
        <v>1.00256396</v>
      </c>
      <c r="I455" s="77">
        <f t="shared" si="143"/>
        <v>3.5000000000000003E-2</v>
      </c>
      <c r="J455" s="79">
        <f t="shared" si="149"/>
        <v>43909</v>
      </c>
      <c r="K455" s="80">
        <f t="shared" si="150"/>
        <v>18</v>
      </c>
      <c r="L455" s="81">
        <f t="shared" si="151"/>
        <v>18</v>
      </c>
      <c r="M455" s="82">
        <f t="shared" si="152"/>
        <v>1.0024602659999999</v>
      </c>
      <c r="N455" s="82">
        <f t="shared" ca="1" si="153"/>
        <v>1.0050305340000001</v>
      </c>
      <c r="O455" s="81">
        <f t="shared" si="154"/>
        <v>0</v>
      </c>
      <c r="P455" s="76">
        <f t="shared" ca="1" si="155"/>
        <v>463.31218100000001</v>
      </c>
      <c r="Q455" s="76">
        <f t="shared" si="156"/>
        <v>0</v>
      </c>
      <c r="R455" s="83" t="str">
        <f t="shared" si="157"/>
        <v>A+J=</v>
      </c>
      <c r="S455" s="79">
        <f t="shared" si="158"/>
        <v>44001</v>
      </c>
      <c r="T455" s="84" t="str">
        <f t="shared" si="159"/>
        <v>-</v>
      </c>
      <c r="U455" s="8"/>
      <c r="V455" s="8"/>
      <c r="W455" s="8"/>
      <c r="X455" s="8"/>
      <c r="Y455" s="1"/>
      <c r="Z455" s="8"/>
      <c r="AA455" s="8"/>
      <c r="AB455" s="8"/>
      <c r="AC455" s="8"/>
      <c r="AD455" s="8"/>
      <c r="AE455" s="9"/>
      <c r="AF455" s="8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  <c r="BO455" s="3"/>
      <c r="BP455" s="3"/>
      <c r="BQ455" s="3"/>
      <c r="BR455" s="3"/>
      <c r="BS455" s="3"/>
      <c r="BT455" s="3"/>
      <c r="BU455" s="3"/>
      <c r="BV455" s="3"/>
      <c r="BW455" s="3"/>
      <c r="BX455" s="3"/>
      <c r="BY455" s="3"/>
      <c r="BZ455" s="3"/>
      <c r="CA455" s="3"/>
      <c r="CB455" s="3"/>
      <c r="CC455" s="3"/>
      <c r="CD455" s="3"/>
      <c r="CE455" s="3"/>
      <c r="CF455" s="3"/>
      <c r="CG455" s="3"/>
      <c r="CH455" s="3"/>
      <c r="CI455" s="3"/>
      <c r="CJ455" s="3"/>
      <c r="CK455" s="3"/>
      <c r="CL455" s="3"/>
      <c r="CM455" s="3"/>
      <c r="CN455" s="3"/>
      <c r="CO455" s="3"/>
      <c r="CP455" s="3"/>
      <c r="CQ455" s="3"/>
      <c r="CR455" s="3"/>
      <c r="CS455" s="3"/>
      <c r="CT455" s="3"/>
      <c r="CU455" s="3"/>
      <c r="CV455" s="3"/>
      <c r="CW455" s="3"/>
      <c r="CX455" s="3"/>
      <c r="CY455" s="3"/>
      <c r="CZ455" s="3"/>
      <c r="DA455" s="3"/>
      <c r="DB455" s="3"/>
      <c r="DC455" s="3"/>
      <c r="DD455" s="3"/>
      <c r="DE455" s="3"/>
      <c r="DF455" s="3"/>
      <c r="DG455" s="3"/>
      <c r="DH455" s="3"/>
      <c r="DI455" s="3"/>
      <c r="DJ455" s="3"/>
      <c r="DK455" s="3"/>
      <c r="DL455" s="3"/>
      <c r="DM455" s="3"/>
      <c r="DN455" s="3"/>
      <c r="DO455" s="3"/>
      <c r="DP455" s="3"/>
      <c r="DQ455" s="3"/>
      <c r="DR455" s="3"/>
      <c r="DS455" s="3"/>
      <c r="DT455" s="3"/>
      <c r="DU455" s="3"/>
      <c r="DV455" s="3"/>
      <c r="DW455" s="3"/>
      <c r="DX455" s="3"/>
      <c r="DY455" s="3"/>
      <c r="DZ455" s="3"/>
      <c r="EA455" s="3"/>
      <c r="EB455" s="3"/>
      <c r="EC455" s="3"/>
      <c r="ED455" s="3"/>
      <c r="EE455" s="3"/>
      <c r="EF455" s="3"/>
      <c r="EG455" s="3"/>
      <c r="EH455" s="3"/>
      <c r="EI455" s="3"/>
      <c r="EJ455" s="3"/>
      <c r="EK455" s="3"/>
      <c r="EL455" s="3"/>
      <c r="EM455" s="3"/>
      <c r="EN455" s="3"/>
      <c r="EO455" s="3"/>
      <c r="EP455" s="3"/>
      <c r="EQ455" s="3"/>
      <c r="ER455" s="3"/>
      <c r="ES455" s="3"/>
      <c r="ET455" s="3"/>
      <c r="EU455" s="3"/>
      <c r="EV455" s="3"/>
      <c r="EW455" s="3"/>
      <c r="EX455" s="3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</row>
    <row r="456" spans="1:173" x14ac:dyDescent="0.15">
      <c r="A456" s="74">
        <f t="shared" si="142"/>
        <v>43937</v>
      </c>
      <c r="B456" s="75">
        <f t="shared" ca="1" si="147"/>
        <v>92589.119521999994</v>
      </c>
      <c r="C456" s="78">
        <f t="shared" si="148"/>
        <v>92100</v>
      </c>
      <c r="D456" s="77">
        <f ca="1">IF(A456&lt;$B$1,VLOOKUP(A456,[1]DI!$A$4:$B$15000,2),0)</f>
        <v>3.6500000000000005E-2</v>
      </c>
      <c r="E456" s="78">
        <f t="shared" ca="1" si="144"/>
        <v>1.00014227</v>
      </c>
      <c r="F456" s="78">
        <f ca="1">(TRUNC(PRODUCT($E$12:$E455),16))</f>
        <v>1.06710773594096</v>
      </c>
      <c r="G456" s="78">
        <f t="shared" ca="1" si="145"/>
        <v>1.0642273047451101</v>
      </c>
      <c r="H456" s="78">
        <f t="shared" ca="1" si="146"/>
        <v>1.0027065900000001</v>
      </c>
      <c r="I456" s="77">
        <f t="shared" si="143"/>
        <v>3.5000000000000003E-2</v>
      </c>
      <c r="J456" s="79">
        <f t="shared" si="149"/>
        <v>43909</v>
      </c>
      <c r="K456" s="80">
        <f t="shared" si="150"/>
        <v>19</v>
      </c>
      <c r="L456" s="81">
        <f t="shared" si="151"/>
        <v>19</v>
      </c>
      <c r="M456" s="82">
        <f t="shared" si="152"/>
        <v>1.0025971250000001</v>
      </c>
      <c r="N456" s="82">
        <f t="shared" ca="1" si="153"/>
        <v>1.005310744</v>
      </c>
      <c r="O456" s="81">
        <f t="shared" si="154"/>
        <v>0</v>
      </c>
      <c r="P456" s="76">
        <f t="shared" ca="1" si="155"/>
        <v>489.11952200000002</v>
      </c>
      <c r="Q456" s="76">
        <f t="shared" si="156"/>
        <v>0</v>
      </c>
      <c r="R456" s="83" t="str">
        <f t="shared" si="157"/>
        <v>A+J=</v>
      </c>
      <c r="S456" s="79">
        <f t="shared" si="158"/>
        <v>44001</v>
      </c>
      <c r="T456" s="84" t="str">
        <f t="shared" si="159"/>
        <v>-</v>
      </c>
      <c r="U456" s="8"/>
      <c r="V456" s="8"/>
      <c r="W456" s="8"/>
      <c r="X456" s="8"/>
      <c r="Y456" s="1"/>
      <c r="Z456" s="8"/>
      <c r="AA456" s="8"/>
      <c r="AB456" s="8"/>
      <c r="AC456" s="8"/>
      <c r="AD456" s="8"/>
      <c r="AE456" s="9"/>
      <c r="AF456" s="8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  <c r="BO456" s="3"/>
      <c r="BP456" s="3"/>
      <c r="BQ456" s="3"/>
      <c r="BR456" s="3"/>
      <c r="BS456" s="3"/>
      <c r="BT456" s="3"/>
      <c r="BU456" s="3"/>
      <c r="BV456" s="3"/>
      <c r="BW456" s="3"/>
      <c r="BX456" s="3"/>
      <c r="BY456" s="3"/>
      <c r="BZ456" s="3"/>
      <c r="CA456" s="3"/>
      <c r="CB456" s="3"/>
      <c r="CC456" s="3"/>
      <c r="CD456" s="3"/>
      <c r="CE456" s="3"/>
      <c r="CF456" s="3"/>
      <c r="CG456" s="3"/>
      <c r="CH456" s="3"/>
      <c r="CI456" s="3"/>
      <c r="CJ456" s="3"/>
      <c r="CK456" s="3"/>
      <c r="CL456" s="3"/>
      <c r="CM456" s="3"/>
      <c r="CN456" s="3"/>
      <c r="CO456" s="3"/>
      <c r="CP456" s="3"/>
      <c r="CQ456" s="3"/>
      <c r="CR456" s="3"/>
      <c r="CS456" s="3"/>
      <c r="CT456" s="3"/>
      <c r="CU456" s="3"/>
      <c r="CV456" s="3"/>
      <c r="CW456" s="3"/>
      <c r="CX456" s="3"/>
      <c r="CY456" s="3"/>
      <c r="CZ456" s="3"/>
      <c r="DA456" s="3"/>
      <c r="DB456" s="3"/>
      <c r="DC456" s="3"/>
      <c r="DD456" s="3"/>
      <c r="DE456" s="3"/>
      <c r="DF456" s="3"/>
      <c r="DG456" s="3"/>
      <c r="DH456" s="3"/>
      <c r="DI456" s="3"/>
      <c r="DJ456" s="3"/>
      <c r="DK456" s="3"/>
      <c r="DL456" s="3"/>
      <c r="DM456" s="3"/>
      <c r="DN456" s="3"/>
      <c r="DO456" s="3"/>
      <c r="DP456" s="3"/>
      <c r="DQ456" s="3"/>
      <c r="DR456" s="3"/>
      <c r="DS456" s="3"/>
      <c r="DT456" s="3"/>
      <c r="DU456" s="3"/>
      <c r="DV456" s="3"/>
      <c r="DW456" s="3"/>
      <c r="DX456" s="3"/>
      <c r="DY456" s="3"/>
      <c r="DZ456" s="3"/>
      <c r="EA456" s="3"/>
      <c r="EB456" s="3"/>
      <c r="EC456" s="3"/>
      <c r="ED456" s="3"/>
      <c r="EE456" s="3"/>
      <c r="EF456" s="3"/>
      <c r="EG456" s="3"/>
      <c r="EH456" s="3"/>
      <c r="EI456" s="3"/>
      <c r="EJ456" s="3"/>
      <c r="EK456" s="3"/>
      <c r="EL456" s="3"/>
      <c r="EM456" s="3"/>
      <c r="EN456" s="3"/>
      <c r="EO456" s="3"/>
      <c r="EP456" s="3"/>
      <c r="EQ456" s="3"/>
      <c r="ER456" s="3"/>
      <c r="ES456" s="3"/>
      <c r="ET456" s="3"/>
      <c r="EU456" s="3"/>
      <c r="EV456" s="3"/>
      <c r="EW456" s="3"/>
      <c r="EX456" s="3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</row>
    <row r="457" spans="1:173" x14ac:dyDescent="0.15">
      <c r="A457" s="74">
        <f t="shared" si="142"/>
        <v>43938</v>
      </c>
      <c r="B457" s="75">
        <f t="shared" ca="1" si="147"/>
        <v>92614.935060000003</v>
      </c>
      <c r="C457" s="78">
        <f t="shared" si="148"/>
        <v>92100</v>
      </c>
      <c r="D457" s="77">
        <f ca="1">IF(A457&lt;$B$1,VLOOKUP(A457,[1]DI!$A$4:$B$15000,2),0)</f>
        <v>3.6500000000000005E-2</v>
      </c>
      <c r="E457" s="78">
        <f t="shared" ca="1" si="144"/>
        <v>1.00014227</v>
      </c>
      <c r="F457" s="78">
        <f ca="1">(TRUNC(PRODUCT($E$12:$E456),16))</f>
        <v>1.0672595533585501</v>
      </c>
      <c r="G457" s="78">
        <f t="shared" ca="1" si="145"/>
        <v>1.0642273047451101</v>
      </c>
      <c r="H457" s="78">
        <f t="shared" ca="1" si="146"/>
        <v>1.0028492499999999</v>
      </c>
      <c r="I457" s="77">
        <f t="shared" si="143"/>
        <v>3.5000000000000003E-2</v>
      </c>
      <c r="J457" s="79">
        <f t="shared" si="149"/>
        <v>43909</v>
      </c>
      <c r="K457" s="80">
        <f t="shared" si="150"/>
        <v>20</v>
      </c>
      <c r="L457" s="81">
        <f t="shared" si="151"/>
        <v>20</v>
      </c>
      <c r="M457" s="82">
        <f t="shared" si="152"/>
        <v>1.002734003</v>
      </c>
      <c r="N457" s="82">
        <f t="shared" ca="1" si="153"/>
        <v>1.0055910429999999</v>
      </c>
      <c r="O457" s="81">
        <f t="shared" si="154"/>
        <v>0</v>
      </c>
      <c r="P457" s="76">
        <f t="shared" ca="1" si="155"/>
        <v>514.93506000000002</v>
      </c>
      <c r="Q457" s="76">
        <f t="shared" si="156"/>
        <v>0</v>
      </c>
      <c r="R457" s="83" t="str">
        <f t="shared" si="157"/>
        <v>A+J=</v>
      </c>
      <c r="S457" s="79">
        <f t="shared" si="158"/>
        <v>44001</v>
      </c>
      <c r="T457" s="84" t="str">
        <f t="shared" si="159"/>
        <v>-</v>
      </c>
      <c r="U457" s="8"/>
      <c r="V457" s="8"/>
      <c r="W457" s="8"/>
      <c r="X457" s="8"/>
      <c r="Y457" s="1"/>
      <c r="Z457" s="8"/>
      <c r="AA457" s="8"/>
      <c r="AB457" s="8"/>
      <c r="AC457" s="8"/>
      <c r="AD457" s="8"/>
      <c r="AE457" s="9"/>
      <c r="AF457" s="8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  <c r="BO457" s="3"/>
      <c r="BP457" s="3"/>
      <c r="BQ457" s="3"/>
      <c r="BR457" s="3"/>
      <c r="BS457" s="3"/>
      <c r="BT457" s="3"/>
      <c r="BU457" s="3"/>
      <c r="BV457" s="3"/>
      <c r="BW457" s="3"/>
      <c r="BX457" s="3"/>
      <c r="BY457" s="3"/>
      <c r="BZ457" s="3"/>
      <c r="CA457" s="3"/>
      <c r="CB457" s="3"/>
      <c r="CC457" s="3"/>
      <c r="CD457" s="3"/>
      <c r="CE457" s="3"/>
      <c r="CF457" s="3"/>
      <c r="CG457" s="3"/>
      <c r="CH457" s="3"/>
      <c r="CI457" s="3"/>
      <c r="CJ457" s="3"/>
      <c r="CK457" s="3"/>
      <c r="CL457" s="3"/>
      <c r="CM457" s="3"/>
      <c r="CN457" s="3"/>
      <c r="CO457" s="3"/>
      <c r="CP457" s="3"/>
      <c r="CQ457" s="3"/>
      <c r="CR457" s="3"/>
      <c r="CS457" s="3"/>
      <c r="CT457" s="3"/>
      <c r="CU457" s="3"/>
      <c r="CV457" s="3"/>
      <c r="CW457" s="3"/>
      <c r="CX457" s="3"/>
      <c r="CY457" s="3"/>
      <c r="CZ457" s="3"/>
      <c r="DA457" s="3"/>
      <c r="DB457" s="3"/>
      <c r="DC457" s="3"/>
      <c r="DD457" s="3"/>
      <c r="DE457" s="3"/>
      <c r="DF457" s="3"/>
      <c r="DG457" s="3"/>
      <c r="DH457" s="3"/>
      <c r="DI457" s="3"/>
      <c r="DJ457" s="3"/>
      <c r="DK457" s="3"/>
      <c r="DL457" s="3"/>
      <c r="DM457" s="3"/>
      <c r="DN457" s="3"/>
      <c r="DO457" s="3"/>
      <c r="DP457" s="3"/>
      <c r="DQ457" s="3"/>
      <c r="DR457" s="3"/>
      <c r="DS457" s="3"/>
      <c r="DT457" s="3"/>
      <c r="DU457" s="3"/>
      <c r="DV457" s="3"/>
      <c r="DW457" s="3"/>
      <c r="DX457" s="3"/>
      <c r="DY457" s="3"/>
      <c r="DZ457" s="3"/>
      <c r="EA457" s="3"/>
      <c r="EB457" s="3"/>
      <c r="EC457" s="3"/>
      <c r="ED457" s="3"/>
      <c r="EE457" s="3"/>
      <c r="EF457" s="3"/>
      <c r="EG457" s="3"/>
      <c r="EH457" s="3"/>
      <c r="EI457" s="3"/>
      <c r="EJ457" s="3"/>
      <c r="EK457" s="3"/>
      <c r="EL457" s="3"/>
      <c r="EM457" s="3"/>
      <c r="EN457" s="3"/>
      <c r="EO457" s="3"/>
      <c r="EP457" s="3"/>
      <c r="EQ457" s="3"/>
      <c r="ER457" s="3"/>
      <c r="ES457" s="3"/>
      <c r="ET457" s="3"/>
      <c r="EU457" s="3"/>
      <c r="EV457" s="3"/>
      <c r="EW457" s="3"/>
      <c r="EX457" s="3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</row>
    <row r="458" spans="1:173" x14ac:dyDescent="0.15">
      <c r="A458" s="74">
        <f t="shared" si="142"/>
        <v>43939</v>
      </c>
      <c r="B458" s="75">
        <f t="shared" ca="1" si="147"/>
        <v>92640.756768000007</v>
      </c>
      <c r="C458" s="78">
        <f t="shared" si="148"/>
        <v>92100</v>
      </c>
      <c r="D458" s="77">
        <f ca="1">IF(A458&lt;$B$1,VLOOKUP(A458,[1]DI!$A$4:$B$15000,2),0)</f>
        <v>0</v>
      </c>
      <c r="E458" s="78">
        <f t="shared" ca="1" si="144"/>
        <v>1</v>
      </c>
      <c r="F458" s="78">
        <f ca="1">(TRUNC(PRODUCT($E$12:$E457),16))</f>
        <v>1.06741139237521</v>
      </c>
      <c r="G458" s="78">
        <f t="shared" ca="1" si="145"/>
        <v>1.0642273047451101</v>
      </c>
      <c r="H458" s="78">
        <f t="shared" ca="1" si="146"/>
        <v>1.0029919199999999</v>
      </c>
      <c r="I458" s="77">
        <f t="shared" si="143"/>
        <v>3.5000000000000003E-2</v>
      </c>
      <c r="J458" s="79">
        <f t="shared" si="149"/>
        <v>43909</v>
      </c>
      <c r="K458" s="80">
        <f t="shared" si="150"/>
        <v>20</v>
      </c>
      <c r="L458" s="81">
        <f t="shared" si="151"/>
        <v>21</v>
      </c>
      <c r="M458" s="82">
        <f t="shared" si="152"/>
        <v>1.0028708989999999</v>
      </c>
      <c r="N458" s="82">
        <f t="shared" ca="1" si="153"/>
        <v>1.005871409</v>
      </c>
      <c r="O458" s="81">
        <f t="shared" si="154"/>
        <v>0</v>
      </c>
      <c r="P458" s="76">
        <f t="shared" ca="1" si="155"/>
        <v>540.75676799999997</v>
      </c>
      <c r="Q458" s="76">
        <f t="shared" si="156"/>
        <v>0</v>
      </c>
      <c r="R458" s="83" t="str">
        <f t="shared" si="157"/>
        <v>A+J=</v>
      </c>
      <c r="S458" s="79">
        <f t="shared" si="158"/>
        <v>44001</v>
      </c>
      <c r="T458" s="84" t="str">
        <f t="shared" si="159"/>
        <v>-</v>
      </c>
      <c r="U458" s="8"/>
      <c r="V458" s="8"/>
      <c r="W458" s="8"/>
      <c r="X458" s="8"/>
      <c r="Y458" s="1"/>
      <c r="Z458" s="8"/>
      <c r="AA458" s="8"/>
      <c r="AB458" s="8"/>
      <c r="AC458" s="8"/>
      <c r="AD458" s="8"/>
      <c r="AE458" s="9"/>
      <c r="AF458" s="8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  <c r="BO458" s="3"/>
      <c r="BP458" s="3"/>
      <c r="BQ458" s="3"/>
      <c r="BR458" s="3"/>
      <c r="BS458" s="3"/>
      <c r="BT458" s="3"/>
      <c r="BU458" s="3"/>
      <c r="BV458" s="3"/>
      <c r="BW458" s="3"/>
      <c r="BX458" s="3"/>
      <c r="BY458" s="3"/>
      <c r="BZ458" s="3"/>
      <c r="CA458" s="3"/>
      <c r="CB458" s="3"/>
      <c r="CC458" s="3"/>
      <c r="CD458" s="3"/>
      <c r="CE458" s="3"/>
      <c r="CF458" s="3"/>
      <c r="CG458" s="3"/>
      <c r="CH458" s="3"/>
      <c r="CI458" s="3"/>
      <c r="CJ458" s="3"/>
      <c r="CK458" s="3"/>
      <c r="CL458" s="3"/>
      <c r="CM458" s="3"/>
      <c r="CN458" s="3"/>
      <c r="CO458" s="3"/>
      <c r="CP458" s="3"/>
      <c r="CQ458" s="3"/>
      <c r="CR458" s="3"/>
      <c r="CS458" s="3"/>
      <c r="CT458" s="3"/>
      <c r="CU458" s="3"/>
      <c r="CV458" s="3"/>
      <c r="CW458" s="3"/>
      <c r="CX458" s="3"/>
      <c r="CY458" s="3"/>
      <c r="CZ458" s="3"/>
      <c r="DA458" s="3"/>
      <c r="DB458" s="3"/>
      <c r="DC458" s="3"/>
      <c r="DD458" s="3"/>
      <c r="DE458" s="3"/>
      <c r="DF458" s="3"/>
      <c r="DG458" s="3"/>
      <c r="DH458" s="3"/>
      <c r="DI458" s="3"/>
      <c r="DJ458" s="3"/>
      <c r="DK458" s="3"/>
      <c r="DL458" s="3"/>
      <c r="DM458" s="3"/>
      <c r="DN458" s="3"/>
      <c r="DO458" s="3"/>
      <c r="DP458" s="3"/>
      <c r="DQ458" s="3"/>
      <c r="DR458" s="3"/>
      <c r="DS458" s="3"/>
      <c r="DT458" s="3"/>
      <c r="DU458" s="3"/>
      <c r="DV458" s="3"/>
      <c r="DW458" s="3"/>
      <c r="DX458" s="3"/>
      <c r="DY458" s="3"/>
      <c r="DZ458" s="3"/>
      <c r="EA458" s="3"/>
      <c r="EB458" s="3"/>
      <c r="EC458" s="3"/>
      <c r="ED458" s="3"/>
      <c r="EE458" s="3"/>
      <c r="EF458" s="3"/>
      <c r="EG458" s="3"/>
      <c r="EH458" s="3"/>
      <c r="EI458" s="3"/>
      <c r="EJ458" s="3"/>
      <c r="EK458" s="3"/>
      <c r="EL458" s="3"/>
      <c r="EM458" s="3"/>
      <c r="EN458" s="3"/>
      <c r="EO458" s="3"/>
      <c r="EP458" s="3"/>
      <c r="EQ458" s="3"/>
      <c r="ER458" s="3"/>
      <c r="ES458" s="3"/>
      <c r="ET458" s="3"/>
      <c r="EU458" s="3"/>
      <c r="EV458" s="3"/>
      <c r="EW458" s="3"/>
      <c r="EX458" s="3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</row>
    <row r="459" spans="1:173" x14ac:dyDescent="0.15">
      <c r="A459" s="74">
        <f t="shared" si="142"/>
        <v>43940</v>
      </c>
      <c r="B459" s="75">
        <f t="shared" ca="1" si="147"/>
        <v>92640.756768000007</v>
      </c>
      <c r="C459" s="78">
        <f t="shared" si="148"/>
        <v>92100</v>
      </c>
      <c r="D459" s="77">
        <f ca="1">IF(A459&lt;$B$1,VLOOKUP(A459,[1]DI!$A$4:$B$15000,2),0)</f>
        <v>0</v>
      </c>
      <c r="E459" s="78">
        <f t="shared" ca="1" si="144"/>
        <v>1</v>
      </c>
      <c r="F459" s="78">
        <f ca="1">(TRUNC(PRODUCT($E$12:$E458),16))</f>
        <v>1.06741139237521</v>
      </c>
      <c r="G459" s="78">
        <f t="shared" ca="1" si="145"/>
        <v>1.0642273047451101</v>
      </c>
      <c r="H459" s="78">
        <f t="shared" ca="1" si="146"/>
        <v>1.0029919199999999</v>
      </c>
      <c r="I459" s="77">
        <f t="shared" si="143"/>
        <v>3.5000000000000003E-2</v>
      </c>
      <c r="J459" s="79">
        <f t="shared" si="149"/>
        <v>43909</v>
      </c>
      <c r="K459" s="80">
        <f t="shared" si="150"/>
        <v>20</v>
      </c>
      <c r="L459" s="81">
        <f t="shared" si="151"/>
        <v>21</v>
      </c>
      <c r="M459" s="82">
        <f t="shared" si="152"/>
        <v>1.0028708989999999</v>
      </c>
      <c r="N459" s="82">
        <f t="shared" ca="1" si="153"/>
        <v>1.005871409</v>
      </c>
      <c r="O459" s="81">
        <f t="shared" si="154"/>
        <v>0</v>
      </c>
      <c r="P459" s="76">
        <f t="shared" ca="1" si="155"/>
        <v>540.75676799999997</v>
      </c>
      <c r="Q459" s="76">
        <f t="shared" si="156"/>
        <v>0</v>
      </c>
      <c r="R459" s="83" t="str">
        <f t="shared" si="157"/>
        <v>A+J=</v>
      </c>
      <c r="S459" s="79">
        <f t="shared" si="158"/>
        <v>44001</v>
      </c>
      <c r="T459" s="84" t="str">
        <f t="shared" si="159"/>
        <v>-</v>
      </c>
      <c r="U459" s="8"/>
      <c r="V459" s="8"/>
      <c r="W459" s="8"/>
      <c r="X459" s="8"/>
      <c r="Y459" s="1"/>
      <c r="Z459" s="8"/>
      <c r="AA459" s="8"/>
      <c r="AB459" s="8"/>
      <c r="AC459" s="8"/>
      <c r="AD459" s="8"/>
      <c r="AE459" s="9"/>
      <c r="AF459" s="8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  <c r="BO459" s="3"/>
      <c r="BP459" s="3"/>
      <c r="BQ459" s="3"/>
      <c r="BR459" s="3"/>
      <c r="BS459" s="3"/>
      <c r="BT459" s="3"/>
      <c r="BU459" s="3"/>
      <c r="BV459" s="3"/>
      <c r="BW459" s="3"/>
      <c r="BX459" s="3"/>
      <c r="BY459" s="3"/>
      <c r="BZ459" s="3"/>
      <c r="CA459" s="3"/>
      <c r="CB459" s="3"/>
      <c r="CC459" s="3"/>
      <c r="CD459" s="3"/>
      <c r="CE459" s="3"/>
      <c r="CF459" s="3"/>
      <c r="CG459" s="3"/>
      <c r="CH459" s="3"/>
      <c r="CI459" s="3"/>
      <c r="CJ459" s="3"/>
      <c r="CK459" s="3"/>
      <c r="CL459" s="3"/>
      <c r="CM459" s="3"/>
      <c r="CN459" s="3"/>
      <c r="CO459" s="3"/>
      <c r="CP459" s="3"/>
      <c r="CQ459" s="3"/>
      <c r="CR459" s="3"/>
      <c r="CS459" s="3"/>
      <c r="CT459" s="3"/>
      <c r="CU459" s="3"/>
      <c r="CV459" s="3"/>
      <c r="CW459" s="3"/>
      <c r="CX459" s="3"/>
      <c r="CY459" s="3"/>
      <c r="CZ459" s="3"/>
      <c r="DA459" s="3"/>
      <c r="DB459" s="3"/>
      <c r="DC459" s="3"/>
      <c r="DD459" s="3"/>
      <c r="DE459" s="3"/>
      <c r="DF459" s="3"/>
      <c r="DG459" s="3"/>
      <c r="DH459" s="3"/>
      <c r="DI459" s="3"/>
      <c r="DJ459" s="3"/>
      <c r="DK459" s="3"/>
      <c r="DL459" s="3"/>
      <c r="DM459" s="3"/>
      <c r="DN459" s="3"/>
      <c r="DO459" s="3"/>
      <c r="DP459" s="3"/>
      <c r="DQ459" s="3"/>
      <c r="DR459" s="3"/>
      <c r="DS459" s="3"/>
      <c r="DT459" s="3"/>
      <c r="DU459" s="3"/>
      <c r="DV459" s="3"/>
      <c r="DW459" s="3"/>
      <c r="DX459" s="3"/>
      <c r="DY459" s="3"/>
      <c r="DZ459" s="3"/>
      <c r="EA459" s="3"/>
      <c r="EB459" s="3"/>
      <c r="EC459" s="3"/>
      <c r="ED459" s="3"/>
      <c r="EE459" s="3"/>
      <c r="EF459" s="3"/>
      <c r="EG459" s="3"/>
      <c r="EH459" s="3"/>
      <c r="EI459" s="3"/>
      <c r="EJ459" s="3"/>
      <c r="EK459" s="3"/>
      <c r="EL459" s="3"/>
      <c r="EM459" s="3"/>
      <c r="EN459" s="3"/>
      <c r="EO459" s="3"/>
      <c r="EP459" s="3"/>
      <c r="EQ459" s="3"/>
      <c r="ER459" s="3"/>
      <c r="ES459" s="3"/>
      <c r="ET459" s="3"/>
      <c r="EU459" s="3"/>
      <c r="EV459" s="3"/>
      <c r="EW459" s="3"/>
      <c r="EX459" s="3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</row>
    <row r="460" spans="1:173" x14ac:dyDescent="0.15">
      <c r="A460" s="74">
        <f t="shared" si="142"/>
        <v>43941</v>
      </c>
      <c r="B460" s="75">
        <f t="shared" ca="1" si="147"/>
        <v>92640.756768000007</v>
      </c>
      <c r="C460" s="78">
        <f t="shared" si="148"/>
        <v>92100</v>
      </c>
      <c r="D460" s="77">
        <f ca="1">IF(A460&lt;$B$1,VLOOKUP(A460,[1]DI!$A$4:$B$15000,2),0)</f>
        <v>3.6500000000000005E-2</v>
      </c>
      <c r="E460" s="78">
        <f t="shared" ca="1" si="144"/>
        <v>1.00014227</v>
      </c>
      <c r="F460" s="78">
        <f ca="1">(TRUNC(PRODUCT($E$12:$E459),16))</f>
        <v>1.06741139237521</v>
      </c>
      <c r="G460" s="78">
        <f t="shared" ca="1" si="145"/>
        <v>1.0642273047451101</v>
      </c>
      <c r="H460" s="78">
        <f t="shared" ca="1" si="146"/>
        <v>1.0029919199999999</v>
      </c>
      <c r="I460" s="77">
        <f t="shared" si="143"/>
        <v>3.5000000000000003E-2</v>
      </c>
      <c r="J460" s="79">
        <f t="shared" si="149"/>
        <v>43909</v>
      </c>
      <c r="K460" s="80">
        <f t="shared" si="150"/>
        <v>21</v>
      </c>
      <c r="L460" s="81">
        <f t="shared" si="151"/>
        <v>21</v>
      </c>
      <c r="M460" s="82">
        <f t="shared" si="152"/>
        <v>1.0028708989999999</v>
      </c>
      <c r="N460" s="82">
        <f t="shared" ca="1" si="153"/>
        <v>1.005871409</v>
      </c>
      <c r="O460" s="81">
        <f t="shared" si="154"/>
        <v>0</v>
      </c>
      <c r="P460" s="76">
        <f t="shared" ca="1" si="155"/>
        <v>540.75676799999997</v>
      </c>
      <c r="Q460" s="76">
        <f t="shared" si="156"/>
        <v>0</v>
      </c>
      <c r="R460" s="83" t="str">
        <f t="shared" si="157"/>
        <v>A+J=</v>
      </c>
      <c r="S460" s="79">
        <f t="shared" si="158"/>
        <v>44001</v>
      </c>
      <c r="T460" s="84" t="str">
        <f t="shared" si="159"/>
        <v>-</v>
      </c>
      <c r="U460" s="8"/>
      <c r="V460" s="8"/>
      <c r="W460" s="8"/>
      <c r="X460" s="8"/>
      <c r="Y460" s="1"/>
      <c r="Z460" s="8"/>
      <c r="AA460" s="8"/>
      <c r="AB460" s="8"/>
      <c r="AC460" s="8"/>
      <c r="AD460" s="8"/>
      <c r="AE460" s="9"/>
      <c r="AF460" s="8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  <c r="BO460" s="3"/>
      <c r="BP460" s="3"/>
      <c r="BQ460" s="3"/>
      <c r="BR460" s="3"/>
      <c r="BS460" s="3"/>
      <c r="BT460" s="3"/>
      <c r="BU460" s="3"/>
      <c r="BV460" s="3"/>
      <c r="BW460" s="3"/>
      <c r="BX460" s="3"/>
      <c r="BY460" s="3"/>
      <c r="BZ460" s="3"/>
      <c r="CA460" s="3"/>
      <c r="CB460" s="3"/>
      <c r="CC460" s="3"/>
      <c r="CD460" s="3"/>
      <c r="CE460" s="3"/>
      <c r="CF460" s="3"/>
      <c r="CG460" s="3"/>
      <c r="CH460" s="3"/>
      <c r="CI460" s="3"/>
      <c r="CJ460" s="3"/>
      <c r="CK460" s="3"/>
      <c r="CL460" s="3"/>
      <c r="CM460" s="3"/>
      <c r="CN460" s="3"/>
      <c r="CO460" s="3"/>
      <c r="CP460" s="3"/>
      <c r="CQ460" s="3"/>
      <c r="CR460" s="3"/>
      <c r="CS460" s="3"/>
      <c r="CT460" s="3"/>
      <c r="CU460" s="3"/>
      <c r="CV460" s="3"/>
      <c r="CW460" s="3"/>
      <c r="CX460" s="3"/>
      <c r="CY460" s="3"/>
      <c r="CZ460" s="3"/>
      <c r="DA460" s="3"/>
      <c r="DB460" s="3"/>
      <c r="DC460" s="3"/>
      <c r="DD460" s="3"/>
      <c r="DE460" s="3"/>
      <c r="DF460" s="3"/>
      <c r="DG460" s="3"/>
      <c r="DH460" s="3"/>
      <c r="DI460" s="3"/>
      <c r="DJ460" s="3"/>
      <c r="DK460" s="3"/>
      <c r="DL460" s="3"/>
      <c r="DM460" s="3"/>
      <c r="DN460" s="3"/>
      <c r="DO460" s="3"/>
      <c r="DP460" s="3"/>
      <c r="DQ460" s="3"/>
      <c r="DR460" s="3"/>
      <c r="DS460" s="3"/>
      <c r="DT460" s="3"/>
      <c r="DU460" s="3"/>
      <c r="DV460" s="3"/>
      <c r="DW460" s="3"/>
      <c r="DX460" s="3"/>
      <c r="DY460" s="3"/>
      <c r="DZ460" s="3"/>
      <c r="EA460" s="3"/>
      <c r="EB460" s="3"/>
      <c r="EC460" s="3"/>
      <c r="ED460" s="3"/>
      <c r="EE460" s="3"/>
      <c r="EF460" s="3"/>
      <c r="EG460" s="3"/>
      <c r="EH460" s="3"/>
      <c r="EI460" s="3"/>
      <c r="EJ460" s="3"/>
      <c r="EK460" s="3"/>
      <c r="EL460" s="3"/>
      <c r="EM460" s="3"/>
      <c r="EN460" s="3"/>
      <c r="EO460" s="3"/>
      <c r="EP460" s="3"/>
      <c r="EQ460" s="3"/>
      <c r="ER460" s="3"/>
      <c r="ES460" s="3"/>
      <c r="ET460" s="3"/>
      <c r="EU460" s="3"/>
      <c r="EV460" s="3"/>
      <c r="EW460" s="3"/>
      <c r="EX460" s="3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</row>
    <row r="461" spans="1:173" x14ac:dyDescent="0.15">
      <c r="A461" s="74">
        <f t="shared" ref="A461:A524" si="160">(A460+1)</f>
        <v>43942</v>
      </c>
      <c r="B461" s="75">
        <f t="shared" ca="1" si="147"/>
        <v>92666.586490000002</v>
      </c>
      <c r="C461" s="78">
        <f t="shared" si="148"/>
        <v>92100</v>
      </c>
      <c r="D461" s="77">
        <f ca="1">IF(A461&lt;$B$1,VLOOKUP(A461,[1]DI!$A$4:$B$15000,2),0)</f>
        <v>0</v>
      </c>
      <c r="E461" s="78">
        <f t="shared" ca="1" si="144"/>
        <v>1</v>
      </c>
      <c r="F461" s="78">
        <f ca="1">(TRUNC(PRODUCT($E$12:$E460),16))</f>
        <v>1.067563252994</v>
      </c>
      <c r="G461" s="78">
        <f t="shared" ca="1" si="145"/>
        <v>1.0642273047451101</v>
      </c>
      <c r="H461" s="78">
        <f t="shared" ca="1" si="146"/>
        <v>1.00313462</v>
      </c>
      <c r="I461" s="77">
        <f t="shared" ref="I461:I524" si="161">I460</f>
        <v>3.5000000000000003E-2</v>
      </c>
      <c r="J461" s="79">
        <f t="shared" si="149"/>
        <v>43909</v>
      </c>
      <c r="K461" s="80">
        <f t="shared" si="150"/>
        <v>21</v>
      </c>
      <c r="L461" s="81">
        <f t="shared" si="151"/>
        <v>22</v>
      </c>
      <c r="M461" s="82">
        <f t="shared" si="152"/>
        <v>1.0030078140000001</v>
      </c>
      <c r="N461" s="82">
        <f t="shared" ca="1" si="153"/>
        <v>1.0061518620000001</v>
      </c>
      <c r="O461" s="81">
        <f t="shared" si="154"/>
        <v>0</v>
      </c>
      <c r="P461" s="76">
        <f t="shared" ca="1" si="155"/>
        <v>566.58649000000003</v>
      </c>
      <c r="Q461" s="76">
        <f t="shared" si="156"/>
        <v>0</v>
      </c>
      <c r="R461" s="83" t="str">
        <f t="shared" si="157"/>
        <v>A+J=</v>
      </c>
      <c r="S461" s="79">
        <f t="shared" si="158"/>
        <v>44001</v>
      </c>
      <c r="T461" s="84" t="str">
        <f t="shared" si="159"/>
        <v>-</v>
      </c>
      <c r="U461" s="8"/>
      <c r="V461" s="8"/>
      <c r="W461" s="8"/>
      <c r="X461" s="8"/>
      <c r="Y461" s="1"/>
      <c r="Z461" s="8"/>
      <c r="AA461" s="8"/>
      <c r="AB461" s="8"/>
      <c r="AC461" s="8"/>
      <c r="AD461" s="8"/>
      <c r="AE461" s="9"/>
      <c r="AF461" s="8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  <c r="BO461" s="3"/>
      <c r="BP461" s="3"/>
      <c r="BQ461" s="3"/>
      <c r="BR461" s="3"/>
      <c r="BS461" s="3"/>
      <c r="BT461" s="3"/>
      <c r="BU461" s="3"/>
      <c r="BV461" s="3"/>
      <c r="BW461" s="3"/>
      <c r="BX461" s="3"/>
      <c r="BY461" s="3"/>
      <c r="BZ461" s="3"/>
      <c r="CA461" s="3"/>
      <c r="CB461" s="3"/>
      <c r="CC461" s="3"/>
      <c r="CD461" s="3"/>
      <c r="CE461" s="3"/>
      <c r="CF461" s="3"/>
      <c r="CG461" s="3"/>
      <c r="CH461" s="3"/>
      <c r="CI461" s="3"/>
      <c r="CJ461" s="3"/>
      <c r="CK461" s="3"/>
      <c r="CL461" s="3"/>
      <c r="CM461" s="3"/>
      <c r="CN461" s="3"/>
      <c r="CO461" s="3"/>
      <c r="CP461" s="3"/>
      <c r="CQ461" s="3"/>
      <c r="CR461" s="3"/>
      <c r="CS461" s="3"/>
      <c r="CT461" s="3"/>
      <c r="CU461" s="3"/>
      <c r="CV461" s="3"/>
      <c r="CW461" s="3"/>
      <c r="CX461" s="3"/>
      <c r="CY461" s="3"/>
      <c r="CZ461" s="3"/>
      <c r="DA461" s="3"/>
      <c r="DB461" s="3"/>
      <c r="DC461" s="3"/>
      <c r="DD461" s="3"/>
      <c r="DE461" s="3"/>
      <c r="DF461" s="3"/>
      <c r="DG461" s="3"/>
      <c r="DH461" s="3"/>
      <c r="DI461" s="3"/>
      <c r="DJ461" s="3"/>
      <c r="DK461" s="3"/>
      <c r="DL461" s="3"/>
      <c r="DM461" s="3"/>
      <c r="DN461" s="3"/>
      <c r="DO461" s="3"/>
      <c r="DP461" s="3"/>
      <c r="DQ461" s="3"/>
      <c r="DR461" s="3"/>
      <c r="DS461" s="3"/>
      <c r="DT461" s="3"/>
      <c r="DU461" s="3"/>
      <c r="DV461" s="3"/>
      <c r="DW461" s="3"/>
      <c r="DX461" s="3"/>
      <c r="DY461" s="3"/>
      <c r="DZ461" s="3"/>
      <c r="EA461" s="3"/>
      <c r="EB461" s="3"/>
      <c r="EC461" s="3"/>
      <c r="ED461" s="3"/>
      <c r="EE461" s="3"/>
      <c r="EF461" s="3"/>
      <c r="EG461" s="3"/>
      <c r="EH461" s="3"/>
      <c r="EI461" s="3"/>
      <c r="EJ461" s="3"/>
      <c r="EK461" s="3"/>
      <c r="EL461" s="3"/>
      <c r="EM461" s="3"/>
      <c r="EN461" s="3"/>
      <c r="EO461" s="3"/>
      <c r="EP461" s="3"/>
      <c r="EQ461" s="3"/>
      <c r="ER461" s="3"/>
      <c r="ES461" s="3"/>
      <c r="ET461" s="3"/>
      <c r="EU461" s="3"/>
      <c r="EV461" s="3"/>
      <c r="EW461" s="3"/>
      <c r="EX461" s="3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</row>
    <row r="462" spans="1:173" x14ac:dyDescent="0.15">
      <c r="A462" s="74">
        <f t="shared" si="160"/>
        <v>43943</v>
      </c>
      <c r="B462" s="75">
        <f t="shared" ca="1" si="147"/>
        <v>92666.586490000002</v>
      </c>
      <c r="C462" s="78">
        <f t="shared" si="148"/>
        <v>92100</v>
      </c>
      <c r="D462" s="77">
        <f ca="1">IF(A462&lt;$B$1,VLOOKUP(A462,[1]DI!$A$4:$B$15000,2),0)</f>
        <v>3.6500000000000005E-2</v>
      </c>
      <c r="E462" s="78">
        <f t="shared" ref="E462:E525" ca="1" si="162">IF(A462&lt;A$10,1,ROUND(((1+D462)^(1/252)),8))</f>
        <v>1.00014227</v>
      </c>
      <c r="F462" s="78">
        <f ca="1">(TRUNC(PRODUCT($E$12:$E461),16))</f>
        <v>1.067563252994</v>
      </c>
      <c r="G462" s="78">
        <f t="shared" ref="G462:G525" ca="1" si="163">IF(O461&gt;0,F461,G461)</f>
        <v>1.0642273047451101</v>
      </c>
      <c r="H462" s="78">
        <f t="shared" ref="H462:H525" ca="1" si="164">ROUND(F462/G462,8)</f>
        <v>1.00313462</v>
      </c>
      <c r="I462" s="77">
        <f t="shared" si="161"/>
        <v>3.5000000000000003E-2</v>
      </c>
      <c r="J462" s="79">
        <f t="shared" si="149"/>
        <v>43909</v>
      </c>
      <c r="K462" s="80">
        <f t="shared" si="150"/>
        <v>22</v>
      </c>
      <c r="L462" s="81">
        <f t="shared" si="151"/>
        <v>22</v>
      </c>
      <c r="M462" s="82">
        <f t="shared" si="152"/>
        <v>1.0030078140000001</v>
      </c>
      <c r="N462" s="82">
        <f t="shared" ca="1" si="153"/>
        <v>1.0061518620000001</v>
      </c>
      <c r="O462" s="81">
        <f t="shared" si="154"/>
        <v>0</v>
      </c>
      <c r="P462" s="76">
        <f t="shared" ca="1" si="155"/>
        <v>566.58649000000003</v>
      </c>
      <c r="Q462" s="76">
        <f t="shared" si="156"/>
        <v>0</v>
      </c>
      <c r="R462" s="83" t="str">
        <f t="shared" si="157"/>
        <v>A+J=</v>
      </c>
      <c r="S462" s="79">
        <f t="shared" si="158"/>
        <v>44001</v>
      </c>
      <c r="T462" s="84" t="str">
        <f t="shared" si="159"/>
        <v>-</v>
      </c>
      <c r="U462" s="8"/>
      <c r="V462" s="8"/>
      <c r="W462" s="8"/>
      <c r="X462" s="8"/>
      <c r="Y462" s="1"/>
      <c r="Z462" s="8"/>
      <c r="AA462" s="8"/>
      <c r="AB462" s="8"/>
      <c r="AC462" s="8"/>
      <c r="AD462" s="8"/>
      <c r="AE462" s="9"/>
      <c r="AF462" s="8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</row>
    <row r="463" spans="1:173" x14ac:dyDescent="0.15">
      <c r="A463" s="74">
        <f t="shared" si="160"/>
        <v>43944</v>
      </c>
      <c r="B463" s="75">
        <f t="shared" ca="1" si="147"/>
        <v>92692.423395000005</v>
      </c>
      <c r="C463" s="78">
        <f t="shared" si="148"/>
        <v>92100</v>
      </c>
      <c r="D463" s="77">
        <f ca="1">IF(A463&lt;$B$1,VLOOKUP(A463,[1]DI!$A$4:$B$15000,2),0)</f>
        <v>3.6500000000000005E-2</v>
      </c>
      <c r="E463" s="78">
        <f t="shared" ca="1" si="162"/>
        <v>1.00014227</v>
      </c>
      <c r="F463" s="78">
        <f ca="1">(TRUNC(PRODUCT($E$12:$E462),16))</f>
        <v>1.0677151352180001</v>
      </c>
      <c r="G463" s="78">
        <f t="shared" ca="1" si="163"/>
        <v>1.0642273047451101</v>
      </c>
      <c r="H463" s="78">
        <f t="shared" ca="1" si="164"/>
        <v>1.0032773399999999</v>
      </c>
      <c r="I463" s="77">
        <f t="shared" si="161"/>
        <v>3.5000000000000003E-2</v>
      </c>
      <c r="J463" s="79">
        <f t="shared" si="149"/>
        <v>43909</v>
      </c>
      <c r="K463" s="80">
        <f t="shared" si="150"/>
        <v>23</v>
      </c>
      <c r="L463" s="81">
        <f t="shared" si="151"/>
        <v>23</v>
      </c>
      <c r="M463" s="82">
        <f t="shared" si="152"/>
        <v>1.0031447469999999</v>
      </c>
      <c r="N463" s="82">
        <f t="shared" ca="1" si="153"/>
        <v>1.0064323930000001</v>
      </c>
      <c r="O463" s="81">
        <f t="shared" si="154"/>
        <v>0</v>
      </c>
      <c r="P463" s="76">
        <f t="shared" ca="1" si="155"/>
        <v>592.42339500000003</v>
      </c>
      <c r="Q463" s="76">
        <f t="shared" si="156"/>
        <v>0</v>
      </c>
      <c r="R463" s="83" t="str">
        <f t="shared" si="157"/>
        <v>A+J=</v>
      </c>
      <c r="S463" s="79">
        <f t="shared" si="158"/>
        <v>44001</v>
      </c>
      <c r="T463" s="84" t="str">
        <f t="shared" si="159"/>
        <v>-</v>
      </c>
      <c r="U463" s="8"/>
      <c r="V463" s="8"/>
      <c r="W463" s="8"/>
      <c r="X463" s="8"/>
      <c r="Y463" s="1"/>
      <c r="Z463" s="8"/>
      <c r="AA463" s="8"/>
      <c r="AB463" s="8"/>
      <c r="AC463" s="8"/>
      <c r="AD463" s="8"/>
      <c r="AE463" s="9"/>
      <c r="AF463" s="8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</row>
    <row r="464" spans="1:173" x14ac:dyDescent="0.15">
      <c r="A464" s="74">
        <f t="shared" si="160"/>
        <v>43945</v>
      </c>
      <c r="B464" s="75">
        <f t="shared" ca="1" si="147"/>
        <v>92718.266654999999</v>
      </c>
      <c r="C464" s="78">
        <f t="shared" si="148"/>
        <v>92100</v>
      </c>
      <c r="D464" s="77">
        <f ca="1">IF(A464&lt;$B$1,VLOOKUP(A464,[1]DI!$A$4:$B$15000,2),0)</f>
        <v>3.6500000000000005E-2</v>
      </c>
      <c r="E464" s="78">
        <f t="shared" ca="1" si="162"/>
        <v>1.00014227</v>
      </c>
      <c r="F464" s="78">
        <f ca="1">(TRUNC(PRODUCT($E$12:$E463),16))</f>
        <v>1.06786703905029</v>
      </c>
      <c r="G464" s="78">
        <f t="shared" ca="1" si="163"/>
        <v>1.0642273047451101</v>
      </c>
      <c r="H464" s="78">
        <f t="shared" ca="1" si="164"/>
        <v>1.00342007</v>
      </c>
      <c r="I464" s="77">
        <f t="shared" si="161"/>
        <v>3.5000000000000003E-2</v>
      </c>
      <c r="J464" s="79">
        <f t="shared" si="149"/>
        <v>43909</v>
      </c>
      <c r="K464" s="80">
        <f t="shared" si="150"/>
        <v>24</v>
      </c>
      <c r="L464" s="81">
        <f t="shared" si="151"/>
        <v>24</v>
      </c>
      <c r="M464" s="82">
        <f t="shared" si="152"/>
        <v>1.003281699</v>
      </c>
      <c r="N464" s="82">
        <f t="shared" ca="1" si="153"/>
        <v>1.0067129930000001</v>
      </c>
      <c r="O464" s="81">
        <f t="shared" si="154"/>
        <v>0</v>
      </c>
      <c r="P464" s="76">
        <f t="shared" ca="1" si="155"/>
        <v>618.26665500000001</v>
      </c>
      <c r="Q464" s="76">
        <f t="shared" si="156"/>
        <v>0</v>
      </c>
      <c r="R464" s="83" t="str">
        <f t="shared" si="157"/>
        <v>A+J=</v>
      </c>
      <c r="S464" s="79">
        <f t="shared" si="158"/>
        <v>44001</v>
      </c>
      <c r="T464" s="84" t="str">
        <f t="shared" si="159"/>
        <v>-</v>
      </c>
      <c r="U464" s="8"/>
      <c r="V464" s="8"/>
      <c r="W464" s="8"/>
      <c r="X464" s="8"/>
      <c r="Y464" s="1"/>
      <c r="Z464" s="8"/>
      <c r="AA464" s="8"/>
      <c r="AB464" s="8"/>
      <c r="AC464" s="8"/>
      <c r="AD464" s="8"/>
      <c r="AE464" s="9"/>
      <c r="AF464" s="8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</row>
    <row r="465" spans="1:173" x14ac:dyDescent="0.15">
      <c r="A465" s="74">
        <f t="shared" si="160"/>
        <v>43946</v>
      </c>
      <c r="B465" s="75">
        <f t="shared" ca="1" si="147"/>
        <v>92744.117926999999</v>
      </c>
      <c r="C465" s="78">
        <f t="shared" si="148"/>
        <v>92100</v>
      </c>
      <c r="D465" s="77">
        <f ca="1">IF(A465&lt;$B$1,VLOOKUP(A465,[1]DI!$A$4:$B$15000,2),0)</f>
        <v>0</v>
      </c>
      <c r="E465" s="78">
        <f t="shared" ca="1" si="162"/>
        <v>1</v>
      </c>
      <c r="F465" s="78">
        <f ca="1">(TRUNC(PRODUCT($E$12:$E464),16))</f>
        <v>1.06801896449394</v>
      </c>
      <c r="G465" s="78">
        <f t="shared" ca="1" si="163"/>
        <v>1.0642273047451101</v>
      </c>
      <c r="H465" s="78">
        <f t="shared" ca="1" si="164"/>
        <v>1.0035628299999999</v>
      </c>
      <c r="I465" s="77">
        <f t="shared" si="161"/>
        <v>3.5000000000000003E-2</v>
      </c>
      <c r="J465" s="79">
        <f t="shared" si="149"/>
        <v>43909</v>
      </c>
      <c r="K465" s="80">
        <f t="shared" si="150"/>
        <v>24</v>
      </c>
      <c r="L465" s="81">
        <f t="shared" si="151"/>
        <v>25</v>
      </c>
      <c r="M465" s="82">
        <f t="shared" si="152"/>
        <v>1.0034186700000001</v>
      </c>
      <c r="N465" s="82">
        <f t="shared" ca="1" si="153"/>
        <v>1.0069936799999999</v>
      </c>
      <c r="O465" s="81">
        <f t="shared" si="154"/>
        <v>0</v>
      </c>
      <c r="P465" s="76">
        <f t="shared" ca="1" si="155"/>
        <v>644.11792700000001</v>
      </c>
      <c r="Q465" s="76">
        <f t="shared" si="156"/>
        <v>0</v>
      </c>
      <c r="R465" s="83" t="str">
        <f t="shared" si="157"/>
        <v>A+J=</v>
      </c>
      <c r="S465" s="79">
        <f t="shared" si="158"/>
        <v>44001</v>
      </c>
      <c r="T465" s="84" t="str">
        <f t="shared" si="159"/>
        <v>-</v>
      </c>
      <c r="U465" s="8"/>
      <c r="V465" s="8"/>
      <c r="W465" s="8"/>
      <c r="X465" s="8"/>
      <c r="Y465" s="1"/>
      <c r="Z465" s="8"/>
      <c r="AA465" s="8"/>
      <c r="AB465" s="8"/>
      <c r="AC465" s="8"/>
      <c r="AD465" s="8"/>
      <c r="AE465" s="9"/>
      <c r="AF465" s="8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</row>
    <row r="466" spans="1:173" x14ac:dyDescent="0.15">
      <c r="A466" s="74">
        <f t="shared" si="160"/>
        <v>43947</v>
      </c>
      <c r="B466" s="75">
        <f t="shared" ca="1" si="147"/>
        <v>92744.117926999999</v>
      </c>
      <c r="C466" s="78">
        <f t="shared" si="148"/>
        <v>92100</v>
      </c>
      <c r="D466" s="77">
        <f ca="1">IF(A466&lt;$B$1,VLOOKUP(A466,[1]DI!$A$4:$B$15000,2),0)</f>
        <v>0</v>
      </c>
      <c r="E466" s="78">
        <f t="shared" ca="1" si="162"/>
        <v>1</v>
      </c>
      <c r="F466" s="78">
        <f ca="1">(TRUNC(PRODUCT($E$12:$E465),16))</f>
        <v>1.06801896449394</v>
      </c>
      <c r="G466" s="78">
        <f t="shared" ca="1" si="163"/>
        <v>1.0642273047451101</v>
      </c>
      <c r="H466" s="78">
        <f t="shared" ca="1" si="164"/>
        <v>1.0035628299999999</v>
      </c>
      <c r="I466" s="77">
        <f t="shared" si="161"/>
        <v>3.5000000000000003E-2</v>
      </c>
      <c r="J466" s="79">
        <f t="shared" si="149"/>
        <v>43909</v>
      </c>
      <c r="K466" s="80">
        <f t="shared" si="150"/>
        <v>24</v>
      </c>
      <c r="L466" s="81">
        <f t="shared" si="151"/>
        <v>25</v>
      </c>
      <c r="M466" s="82">
        <f t="shared" si="152"/>
        <v>1.0034186700000001</v>
      </c>
      <c r="N466" s="82">
        <f t="shared" ca="1" si="153"/>
        <v>1.0069936799999999</v>
      </c>
      <c r="O466" s="81">
        <f t="shared" si="154"/>
        <v>0</v>
      </c>
      <c r="P466" s="76">
        <f t="shared" ca="1" si="155"/>
        <v>644.11792700000001</v>
      </c>
      <c r="Q466" s="76">
        <f t="shared" si="156"/>
        <v>0</v>
      </c>
      <c r="R466" s="83" t="str">
        <f t="shared" si="157"/>
        <v>A+J=</v>
      </c>
      <c r="S466" s="79">
        <f t="shared" si="158"/>
        <v>44001</v>
      </c>
      <c r="T466" s="84" t="str">
        <f t="shared" si="159"/>
        <v>-</v>
      </c>
      <c r="U466" s="8"/>
      <c r="V466" s="8"/>
      <c r="W466" s="8"/>
      <c r="X466" s="8"/>
      <c r="Y466" s="1"/>
      <c r="Z466" s="8"/>
      <c r="AA466" s="8"/>
      <c r="AB466" s="8"/>
      <c r="AC466" s="8"/>
      <c r="AD466" s="8"/>
      <c r="AE466" s="9"/>
      <c r="AF466" s="8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  <c r="BO466" s="3"/>
      <c r="BP466" s="3"/>
      <c r="BQ466" s="3"/>
      <c r="BR466" s="3"/>
      <c r="BS466" s="3"/>
      <c r="BT466" s="3"/>
      <c r="BU466" s="3"/>
      <c r="BV466" s="3"/>
      <c r="BW466" s="3"/>
      <c r="BX466" s="3"/>
      <c r="BY466" s="3"/>
      <c r="BZ466" s="3"/>
      <c r="CA466" s="3"/>
      <c r="CB466" s="3"/>
      <c r="CC466" s="3"/>
      <c r="CD466" s="3"/>
      <c r="CE466" s="3"/>
      <c r="CF466" s="3"/>
      <c r="CG466" s="3"/>
      <c r="CH466" s="3"/>
      <c r="CI466" s="3"/>
      <c r="CJ466" s="3"/>
      <c r="CK466" s="3"/>
      <c r="CL466" s="3"/>
      <c r="CM466" s="3"/>
      <c r="CN466" s="3"/>
      <c r="CO466" s="3"/>
      <c r="CP466" s="3"/>
      <c r="CQ466" s="3"/>
      <c r="CR466" s="3"/>
      <c r="CS466" s="3"/>
      <c r="CT466" s="3"/>
      <c r="CU466" s="3"/>
      <c r="CV466" s="3"/>
      <c r="CW466" s="3"/>
      <c r="CX466" s="3"/>
      <c r="CY466" s="3"/>
      <c r="CZ466" s="3"/>
      <c r="DA466" s="3"/>
      <c r="DB466" s="3"/>
      <c r="DC466" s="3"/>
      <c r="DD466" s="3"/>
      <c r="DE466" s="3"/>
      <c r="DF466" s="3"/>
      <c r="DG466" s="3"/>
      <c r="DH466" s="3"/>
      <c r="DI466" s="3"/>
      <c r="DJ466" s="3"/>
      <c r="DK466" s="3"/>
      <c r="DL466" s="3"/>
      <c r="DM466" s="3"/>
      <c r="DN466" s="3"/>
      <c r="DO466" s="3"/>
      <c r="DP466" s="3"/>
      <c r="DQ466" s="3"/>
      <c r="DR466" s="3"/>
      <c r="DS466" s="3"/>
      <c r="DT466" s="3"/>
      <c r="DU466" s="3"/>
      <c r="DV466" s="3"/>
      <c r="DW466" s="3"/>
      <c r="DX466" s="3"/>
      <c r="DY466" s="3"/>
      <c r="DZ466" s="3"/>
      <c r="EA466" s="3"/>
      <c r="EB466" s="3"/>
      <c r="EC466" s="3"/>
      <c r="ED466" s="3"/>
      <c r="EE466" s="3"/>
      <c r="EF466" s="3"/>
      <c r="EG466" s="3"/>
      <c r="EH466" s="3"/>
      <c r="EI466" s="3"/>
      <c r="EJ466" s="3"/>
      <c r="EK466" s="3"/>
      <c r="EL466" s="3"/>
      <c r="EM466" s="3"/>
      <c r="EN466" s="3"/>
      <c r="EO466" s="3"/>
      <c r="EP466" s="3"/>
      <c r="EQ466" s="3"/>
      <c r="ER466" s="3"/>
      <c r="ES466" s="3"/>
      <c r="ET466" s="3"/>
      <c r="EU466" s="3"/>
      <c r="EV466" s="3"/>
      <c r="EW466" s="3"/>
      <c r="EX466" s="3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</row>
    <row r="467" spans="1:173" x14ac:dyDescent="0.15">
      <c r="A467" s="74">
        <f t="shared" si="160"/>
        <v>43948</v>
      </c>
      <c r="B467" s="75">
        <f t="shared" ca="1" si="147"/>
        <v>92744.117926999999</v>
      </c>
      <c r="C467" s="78">
        <f t="shared" si="148"/>
        <v>92100</v>
      </c>
      <c r="D467" s="77">
        <f ca="1">IF(A467&lt;$B$1,VLOOKUP(A467,[1]DI!$A$4:$B$15000,2),0)</f>
        <v>3.6500000000000005E-2</v>
      </c>
      <c r="E467" s="78">
        <f t="shared" ca="1" si="162"/>
        <v>1.00014227</v>
      </c>
      <c r="F467" s="78">
        <f ca="1">(TRUNC(PRODUCT($E$12:$E466),16))</f>
        <v>1.06801896449394</v>
      </c>
      <c r="G467" s="78">
        <f t="shared" ca="1" si="163"/>
        <v>1.0642273047451101</v>
      </c>
      <c r="H467" s="78">
        <f t="shared" ca="1" si="164"/>
        <v>1.0035628299999999</v>
      </c>
      <c r="I467" s="77">
        <f t="shared" si="161"/>
        <v>3.5000000000000003E-2</v>
      </c>
      <c r="J467" s="79">
        <f t="shared" si="149"/>
        <v>43909</v>
      </c>
      <c r="K467" s="80">
        <f t="shared" si="150"/>
        <v>25</v>
      </c>
      <c r="L467" s="81">
        <f t="shared" si="151"/>
        <v>25</v>
      </c>
      <c r="M467" s="82">
        <f t="shared" si="152"/>
        <v>1.0034186700000001</v>
      </c>
      <c r="N467" s="82">
        <f t="shared" ca="1" si="153"/>
        <v>1.0069936799999999</v>
      </c>
      <c r="O467" s="81">
        <f t="shared" si="154"/>
        <v>0</v>
      </c>
      <c r="P467" s="76">
        <f t="shared" ca="1" si="155"/>
        <v>644.11792700000001</v>
      </c>
      <c r="Q467" s="76">
        <f t="shared" si="156"/>
        <v>0</v>
      </c>
      <c r="R467" s="83" t="str">
        <f t="shared" si="157"/>
        <v>A+J=</v>
      </c>
      <c r="S467" s="79">
        <f t="shared" si="158"/>
        <v>44001</v>
      </c>
      <c r="T467" s="84" t="str">
        <f t="shared" si="159"/>
        <v>-</v>
      </c>
      <c r="U467" s="8"/>
      <c r="V467" s="8"/>
      <c r="W467" s="8"/>
      <c r="X467" s="8"/>
      <c r="Y467" s="1"/>
      <c r="Z467" s="8"/>
      <c r="AA467" s="8"/>
      <c r="AB467" s="8"/>
      <c r="AC467" s="8"/>
      <c r="AD467" s="8"/>
      <c r="AE467" s="9"/>
      <c r="AF467" s="8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  <c r="BO467" s="3"/>
      <c r="BP467" s="3"/>
      <c r="BQ467" s="3"/>
      <c r="BR467" s="3"/>
      <c r="BS467" s="3"/>
      <c r="BT467" s="3"/>
      <c r="BU467" s="3"/>
      <c r="BV467" s="3"/>
      <c r="BW467" s="3"/>
      <c r="BX467" s="3"/>
      <c r="BY467" s="3"/>
      <c r="BZ467" s="3"/>
      <c r="CA467" s="3"/>
      <c r="CB467" s="3"/>
      <c r="CC467" s="3"/>
      <c r="CD467" s="3"/>
      <c r="CE467" s="3"/>
      <c r="CF467" s="3"/>
      <c r="CG467" s="3"/>
      <c r="CH467" s="3"/>
      <c r="CI467" s="3"/>
      <c r="CJ467" s="3"/>
      <c r="CK467" s="3"/>
      <c r="CL467" s="3"/>
      <c r="CM467" s="3"/>
      <c r="CN467" s="3"/>
      <c r="CO467" s="3"/>
      <c r="CP467" s="3"/>
      <c r="CQ467" s="3"/>
      <c r="CR467" s="3"/>
      <c r="CS467" s="3"/>
      <c r="CT467" s="3"/>
      <c r="CU467" s="3"/>
      <c r="CV467" s="3"/>
      <c r="CW467" s="3"/>
      <c r="CX467" s="3"/>
      <c r="CY467" s="3"/>
      <c r="CZ467" s="3"/>
      <c r="DA467" s="3"/>
      <c r="DB467" s="3"/>
      <c r="DC467" s="3"/>
      <c r="DD467" s="3"/>
      <c r="DE467" s="3"/>
      <c r="DF467" s="3"/>
      <c r="DG467" s="3"/>
      <c r="DH467" s="3"/>
      <c r="DI467" s="3"/>
      <c r="DJ467" s="3"/>
      <c r="DK467" s="3"/>
      <c r="DL467" s="3"/>
      <c r="DM467" s="3"/>
      <c r="DN467" s="3"/>
      <c r="DO467" s="3"/>
      <c r="DP467" s="3"/>
      <c r="DQ467" s="3"/>
      <c r="DR467" s="3"/>
      <c r="DS467" s="3"/>
      <c r="DT467" s="3"/>
      <c r="DU467" s="3"/>
      <c r="DV467" s="3"/>
      <c r="DW467" s="3"/>
      <c r="DX467" s="3"/>
      <c r="DY467" s="3"/>
      <c r="DZ467" s="3"/>
      <c r="EA467" s="3"/>
      <c r="EB467" s="3"/>
      <c r="EC467" s="3"/>
      <c r="ED467" s="3"/>
      <c r="EE467" s="3"/>
      <c r="EF467" s="3"/>
      <c r="EG467" s="3"/>
      <c r="EH467" s="3"/>
      <c r="EI467" s="3"/>
      <c r="EJ467" s="3"/>
      <c r="EK467" s="3"/>
      <c r="EL467" s="3"/>
      <c r="EM467" s="3"/>
      <c r="EN467" s="3"/>
      <c r="EO467" s="3"/>
      <c r="EP467" s="3"/>
      <c r="EQ467" s="3"/>
      <c r="ER467" s="3"/>
      <c r="ES467" s="3"/>
      <c r="ET467" s="3"/>
      <c r="EU467" s="3"/>
      <c r="EV467" s="3"/>
      <c r="EW467" s="3"/>
      <c r="EX467" s="3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</row>
    <row r="468" spans="1:173" x14ac:dyDescent="0.15">
      <c r="A468" s="74">
        <f t="shared" si="160"/>
        <v>43949</v>
      </c>
      <c r="B468" s="75">
        <f t="shared" ca="1" si="147"/>
        <v>92769.976475999996</v>
      </c>
      <c r="C468" s="78">
        <f t="shared" si="148"/>
        <v>92100</v>
      </c>
      <c r="D468" s="77">
        <f ca="1">IF(A468&lt;$B$1,VLOOKUP(A468,[1]DI!$A$4:$B$15000,2),0)</f>
        <v>3.6500000000000005E-2</v>
      </c>
      <c r="E468" s="78">
        <f t="shared" ca="1" si="162"/>
        <v>1.00014227</v>
      </c>
      <c r="F468" s="78">
        <f ca="1">(TRUNC(PRODUCT($E$12:$E467),16))</f>
        <v>1.0681709115520199</v>
      </c>
      <c r="G468" s="78">
        <f t="shared" ca="1" si="163"/>
        <v>1.0642273047451101</v>
      </c>
      <c r="H468" s="78">
        <f t="shared" ca="1" si="164"/>
        <v>1.0037056099999999</v>
      </c>
      <c r="I468" s="77">
        <f t="shared" si="161"/>
        <v>3.5000000000000003E-2</v>
      </c>
      <c r="J468" s="79">
        <f t="shared" si="149"/>
        <v>43909</v>
      </c>
      <c r="K468" s="80">
        <f t="shared" si="150"/>
        <v>26</v>
      </c>
      <c r="L468" s="81">
        <f t="shared" si="151"/>
        <v>26</v>
      </c>
      <c r="M468" s="82">
        <f t="shared" si="152"/>
        <v>1.00355566</v>
      </c>
      <c r="N468" s="82">
        <f t="shared" ca="1" si="153"/>
        <v>1.007274446</v>
      </c>
      <c r="O468" s="81">
        <f t="shared" si="154"/>
        <v>0</v>
      </c>
      <c r="P468" s="76">
        <f t="shared" ca="1" si="155"/>
        <v>669.97647600000005</v>
      </c>
      <c r="Q468" s="76">
        <f t="shared" si="156"/>
        <v>0</v>
      </c>
      <c r="R468" s="83" t="str">
        <f t="shared" si="157"/>
        <v>A+J=</v>
      </c>
      <c r="S468" s="79">
        <f t="shared" si="158"/>
        <v>44001</v>
      </c>
      <c r="T468" s="84" t="str">
        <f t="shared" si="159"/>
        <v>-</v>
      </c>
      <c r="U468" s="8"/>
      <c r="V468" s="8"/>
      <c r="W468" s="8"/>
      <c r="X468" s="8"/>
      <c r="Y468" s="1"/>
      <c r="Z468" s="8"/>
      <c r="AA468" s="8"/>
      <c r="AB468" s="8"/>
      <c r="AC468" s="8"/>
      <c r="AD468" s="8"/>
      <c r="AE468" s="9"/>
      <c r="AF468" s="8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  <c r="BO468" s="3"/>
      <c r="BP468" s="3"/>
      <c r="BQ468" s="3"/>
      <c r="BR468" s="3"/>
      <c r="BS468" s="3"/>
      <c r="BT468" s="3"/>
      <c r="BU468" s="3"/>
      <c r="BV468" s="3"/>
      <c r="BW468" s="3"/>
      <c r="BX468" s="3"/>
      <c r="BY468" s="3"/>
      <c r="BZ468" s="3"/>
      <c r="CA468" s="3"/>
      <c r="CB468" s="3"/>
      <c r="CC468" s="3"/>
      <c r="CD468" s="3"/>
      <c r="CE468" s="3"/>
      <c r="CF468" s="3"/>
      <c r="CG468" s="3"/>
      <c r="CH468" s="3"/>
      <c r="CI468" s="3"/>
      <c r="CJ468" s="3"/>
      <c r="CK468" s="3"/>
      <c r="CL468" s="3"/>
      <c r="CM468" s="3"/>
      <c r="CN468" s="3"/>
      <c r="CO468" s="3"/>
      <c r="CP468" s="3"/>
      <c r="CQ468" s="3"/>
      <c r="CR468" s="3"/>
      <c r="CS468" s="3"/>
      <c r="CT468" s="3"/>
      <c r="CU468" s="3"/>
      <c r="CV468" s="3"/>
      <c r="CW468" s="3"/>
      <c r="CX468" s="3"/>
      <c r="CY468" s="3"/>
      <c r="CZ468" s="3"/>
      <c r="DA468" s="3"/>
      <c r="DB468" s="3"/>
      <c r="DC468" s="3"/>
      <c r="DD468" s="3"/>
      <c r="DE468" s="3"/>
      <c r="DF468" s="3"/>
      <c r="DG468" s="3"/>
      <c r="DH468" s="3"/>
      <c r="DI468" s="3"/>
      <c r="DJ468" s="3"/>
      <c r="DK468" s="3"/>
      <c r="DL468" s="3"/>
      <c r="DM468" s="3"/>
      <c r="DN468" s="3"/>
      <c r="DO468" s="3"/>
      <c r="DP468" s="3"/>
      <c r="DQ468" s="3"/>
      <c r="DR468" s="3"/>
      <c r="DS468" s="3"/>
      <c r="DT468" s="3"/>
      <c r="DU468" s="3"/>
      <c r="DV468" s="3"/>
      <c r="DW468" s="3"/>
      <c r="DX468" s="3"/>
      <c r="DY468" s="3"/>
      <c r="DZ468" s="3"/>
      <c r="EA468" s="3"/>
      <c r="EB468" s="3"/>
      <c r="EC468" s="3"/>
      <c r="ED468" s="3"/>
      <c r="EE468" s="3"/>
      <c r="EF468" s="3"/>
      <c r="EG468" s="3"/>
      <c r="EH468" s="3"/>
      <c r="EI468" s="3"/>
      <c r="EJ468" s="3"/>
      <c r="EK468" s="3"/>
      <c r="EL468" s="3"/>
      <c r="EM468" s="3"/>
      <c r="EN468" s="3"/>
      <c r="EO468" s="3"/>
      <c r="EP468" s="3"/>
      <c r="EQ468" s="3"/>
      <c r="ER468" s="3"/>
      <c r="ES468" s="3"/>
      <c r="ET468" s="3"/>
      <c r="EU468" s="3"/>
      <c r="EV468" s="3"/>
      <c r="EW468" s="3"/>
      <c r="EX468" s="3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</row>
    <row r="469" spans="1:173" x14ac:dyDescent="0.15">
      <c r="A469" s="74">
        <f t="shared" si="160"/>
        <v>43950</v>
      </c>
      <c r="B469" s="75">
        <f t="shared" ca="1" si="147"/>
        <v>92795.841195000001</v>
      </c>
      <c r="C469" s="78">
        <f t="shared" si="148"/>
        <v>92100</v>
      </c>
      <c r="D469" s="77">
        <f ca="1">IF(A469&lt;$B$1,VLOOKUP(A469,[1]DI!$A$4:$B$15000,2),0)</f>
        <v>3.6500000000000005E-2</v>
      </c>
      <c r="E469" s="78">
        <f t="shared" ca="1" si="162"/>
        <v>1.00014227</v>
      </c>
      <c r="F469" s="78">
        <f ca="1">(TRUNC(PRODUCT($E$12:$E468),16))</f>
        <v>1.0683228802275999</v>
      </c>
      <c r="G469" s="78">
        <f t="shared" ca="1" si="163"/>
        <v>1.0642273047451101</v>
      </c>
      <c r="H469" s="78">
        <f t="shared" ca="1" si="164"/>
        <v>1.0038484000000001</v>
      </c>
      <c r="I469" s="77">
        <f t="shared" si="161"/>
        <v>3.5000000000000003E-2</v>
      </c>
      <c r="J469" s="79">
        <f t="shared" si="149"/>
        <v>43909</v>
      </c>
      <c r="K469" s="80">
        <f t="shared" si="150"/>
        <v>27</v>
      </c>
      <c r="L469" s="81">
        <f t="shared" si="151"/>
        <v>27</v>
      </c>
      <c r="M469" s="82">
        <f t="shared" si="152"/>
        <v>1.003692668</v>
      </c>
      <c r="N469" s="82">
        <f t="shared" ca="1" si="153"/>
        <v>1.007555279</v>
      </c>
      <c r="O469" s="81">
        <f t="shared" si="154"/>
        <v>0</v>
      </c>
      <c r="P469" s="76">
        <f t="shared" ca="1" si="155"/>
        <v>695.84119499999997</v>
      </c>
      <c r="Q469" s="76">
        <f t="shared" si="156"/>
        <v>0</v>
      </c>
      <c r="R469" s="83" t="str">
        <f t="shared" si="157"/>
        <v>A+J=</v>
      </c>
      <c r="S469" s="79">
        <f t="shared" si="158"/>
        <v>44001</v>
      </c>
      <c r="T469" s="84" t="str">
        <f t="shared" si="159"/>
        <v>-</v>
      </c>
      <c r="U469" s="8"/>
      <c r="V469" s="8"/>
      <c r="W469" s="8"/>
      <c r="X469" s="8"/>
      <c r="Y469" s="1"/>
      <c r="Z469" s="8"/>
      <c r="AA469" s="8"/>
      <c r="AB469" s="8"/>
      <c r="AC469" s="8"/>
      <c r="AD469" s="8"/>
      <c r="AE469" s="9"/>
      <c r="AF469" s="8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  <c r="BO469" s="3"/>
      <c r="BP469" s="3"/>
      <c r="BQ469" s="3"/>
      <c r="BR469" s="3"/>
      <c r="BS469" s="3"/>
      <c r="BT469" s="3"/>
      <c r="BU469" s="3"/>
      <c r="BV469" s="3"/>
      <c r="BW469" s="3"/>
      <c r="BX469" s="3"/>
      <c r="BY469" s="3"/>
      <c r="BZ469" s="3"/>
      <c r="CA469" s="3"/>
      <c r="CB469" s="3"/>
      <c r="CC469" s="3"/>
      <c r="CD469" s="3"/>
      <c r="CE469" s="3"/>
      <c r="CF469" s="3"/>
      <c r="CG469" s="3"/>
      <c r="CH469" s="3"/>
      <c r="CI469" s="3"/>
      <c r="CJ469" s="3"/>
      <c r="CK469" s="3"/>
      <c r="CL469" s="3"/>
      <c r="CM469" s="3"/>
      <c r="CN469" s="3"/>
      <c r="CO469" s="3"/>
      <c r="CP469" s="3"/>
      <c r="CQ469" s="3"/>
      <c r="CR469" s="3"/>
      <c r="CS469" s="3"/>
      <c r="CT469" s="3"/>
      <c r="CU469" s="3"/>
      <c r="CV469" s="3"/>
      <c r="CW469" s="3"/>
      <c r="CX469" s="3"/>
      <c r="CY469" s="3"/>
      <c r="CZ469" s="3"/>
      <c r="DA469" s="3"/>
      <c r="DB469" s="3"/>
      <c r="DC469" s="3"/>
      <c r="DD469" s="3"/>
      <c r="DE469" s="3"/>
      <c r="DF469" s="3"/>
      <c r="DG469" s="3"/>
      <c r="DH469" s="3"/>
      <c r="DI469" s="3"/>
      <c r="DJ469" s="3"/>
      <c r="DK469" s="3"/>
      <c r="DL469" s="3"/>
      <c r="DM469" s="3"/>
      <c r="DN469" s="3"/>
      <c r="DO469" s="3"/>
      <c r="DP469" s="3"/>
      <c r="DQ469" s="3"/>
      <c r="DR469" s="3"/>
      <c r="DS469" s="3"/>
      <c r="DT469" s="3"/>
      <c r="DU469" s="3"/>
      <c r="DV469" s="3"/>
      <c r="DW469" s="3"/>
      <c r="DX469" s="3"/>
      <c r="DY469" s="3"/>
      <c r="DZ469" s="3"/>
      <c r="EA469" s="3"/>
      <c r="EB469" s="3"/>
      <c r="EC469" s="3"/>
      <c r="ED469" s="3"/>
      <c r="EE469" s="3"/>
      <c r="EF469" s="3"/>
      <c r="EG469" s="3"/>
      <c r="EH469" s="3"/>
      <c r="EI469" s="3"/>
      <c r="EJ469" s="3"/>
      <c r="EK469" s="3"/>
      <c r="EL469" s="3"/>
      <c r="EM469" s="3"/>
      <c r="EN469" s="3"/>
      <c r="EO469" s="3"/>
      <c r="EP469" s="3"/>
      <c r="EQ469" s="3"/>
      <c r="ER469" s="3"/>
      <c r="ES469" s="3"/>
      <c r="ET469" s="3"/>
      <c r="EU469" s="3"/>
      <c r="EV469" s="3"/>
      <c r="EW469" s="3"/>
      <c r="EX469" s="3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</row>
    <row r="470" spans="1:173" x14ac:dyDescent="0.15">
      <c r="A470" s="74">
        <f t="shared" si="160"/>
        <v>43951</v>
      </c>
      <c r="B470" s="75">
        <f t="shared" ca="1" si="147"/>
        <v>92821.714019999999</v>
      </c>
      <c r="C470" s="78">
        <f t="shared" si="148"/>
        <v>92100</v>
      </c>
      <c r="D470" s="77">
        <f ca="1">IF(A470&lt;$B$1,VLOOKUP(A470,[1]DI!$A$4:$B$15000,2),0)</f>
        <v>3.6500000000000005E-2</v>
      </c>
      <c r="E470" s="78">
        <f t="shared" ca="1" si="162"/>
        <v>1.00014227</v>
      </c>
      <c r="F470" s="78">
        <f ca="1">(TRUNC(PRODUCT($E$12:$E469),16))</f>
        <v>1.0684748705237701</v>
      </c>
      <c r="G470" s="78">
        <f t="shared" ca="1" si="163"/>
        <v>1.0642273047451101</v>
      </c>
      <c r="H470" s="78">
        <f t="shared" ca="1" si="164"/>
        <v>1.0039912200000001</v>
      </c>
      <c r="I470" s="77">
        <f t="shared" si="161"/>
        <v>3.5000000000000003E-2</v>
      </c>
      <c r="J470" s="79">
        <f t="shared" si="149"/>
        <v>43909</v>
      </c>
      <c r="K470" s="80">
        <f t="shared" si="150"/>
        <v>28</v>
      </c>
      <c r="L470" s="81">
        <f t="shared" si="151"/>
        <v>28</v>
      </c>
      <c r="M470" s="82">
        <f t="shared" si="152"/>
        <v>1.0038296950000001</v>
      </c>
      <c r="N470" s="82">
        <f t="shared" ca="1" si="153"/>
        <v>1.0078362000000001</v>
      </c>
      <c r="O470" s="81">
        <f t="shared" si="154"/>
        <v>0</v>
      </c>
      <c r="P470" s="76">
        <f t="shared" ca="1" si="155"/>
        <v>721.71402</v>
      </c>
      <c r="Q470" s="76">
        <f t="shared" si="156"/>
        <v>0</v>
      </c>
      <c r="R470" s="83" t="str">
        <f t="shared" si="157"/>
        <v>A+J=</v>
      </c>
      <c r="S470" s="79">
        <f t="shared" si="158"/>
        <v>44001</v>
      </c>
      <c r="T470" s="84" t="str">
        <f t="shared" si="159"/>
        <v>-</v>
      </c>
      <c r="U470" s="8"/>
      <c r="V470" s="8"/>
      <c r="W470" s="8"/>
      <c r="X470" s="8"/>
      <c r="Y470" s="1"/>
      <c r="Z470" s="8"/>
      <c r="AA470" s="8"/>
      <c r="AB470" s="8"/>
      <c r="AC470" s="8"/>
      <c r="AD470" s="8"/>
      <c r="AE470" s="9"/>
      <c r="AF470" s="8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</row>
    <row r="471" spans="1:173" x14ac:dyDescent="0.15">
      <c r="A471" s="74">
        <f t="shared" si="160"/>
        <v>43952</v>
      </c>
      <c r="B471" s="75">
        <f t="shared" ca="1" si="147"/>
        <v>92847.594119999994</v>
      </c>
      <c r="C471" s="78">
        <f t="shared" si="148"/>
        <v>92100</v>
      </c>
      <c r="D471" s="77">
        <f ca="1">IF(A471&lt;$B$1,VLOOKUP(A471,[1]DI!$A$4:$B$15000,2),0)</f>
        <v>0</v>
      </c>
      <c r="E471" s="78">
        <f t="shared" ca="1" si="162"/>
        <v>1</v>
      </c>
      <c r="F471" s="78">
        <f ca="1">(TRUNC(PRODUCT($E$12:$E470),16))</f>
        <v>1.0686268824436</v>
      </c>
      <c r="G471" s="78">
        <f t="shared" ca="1" si="163"/>
        <v>1.0642273047451101</v>
      </c>
      <c r="H471" s="78">
        <f t="shared" ca="1" si="164"/>
        <v>1.0041340599999999</v>
      </c>
      <c r="I471" s="77">
        <f t="shared" si="161"/>
        <v>3.5000000000000003E-2</v>
      </c>
      <c r="J471" s="79">
        <f t="shared" si="149"/>
        <v>43909</v>
      </c>
      <c r="K471" s="80">
        <f t="shared" si="150"/>
        <v>28</v>
      </c>
      <c r="L471" s="81">
        <f t="shared" si="151"/>
        <v>29</v>
      </c>
      <c r="M471" s="82">
        <f t="shared" si="152"/>
        <v>1.0039667409999999</v>
      </c>
      <c r="N471" s="82">
        <f t="shared" ca="1" si="153"/>
        <v>1.0081172</v>
      </c>
      <c r="O471" s="81">
        <f t="shared" si="154"/>
        <v>0</v>
      </c>
      <c r="P471" s="76">
        <f t="shared" ca="1" si="155"/>
        <v>747.59411999999998</v>
      </c>
      <c r="Q471" s="76">
        <f t="shared" si="156"/>
        <v>0</v>
      </c>
      <c r="R471" s="83" t="str">
        <f t="shared" si="157"/>
        <v>A+J=</v>
      </c>
      <c r="S471" s="79">
        <f t="shared" si="158"/>
        <v>44001</v>
      </c>
      <c r="T471" s="84" t="str">
        <f t="shared" si="159"/>
        <v>-</v>
      </c>
      <c r="U471" s="8"/>
      <c r="V471" s="8"/>
      <c r="W471" s="8"/>
      <c r="X471" s="8"/>
      <c r="Y471" s="1"/>
      <c r="Z471" s="8"/>
      <c r="AA471" s="8"/>
      <c r="AB471" s="8"/>
      <c r="AC471" s="8"/>
      <c r="AD471" s="8"/>
      <c r="AE471" s="9"/>
      <c r="AF471" s="8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  <c r="BO471" s="3"/>
      <c r="BP471" s="3"/>
      <c r="BQ471" s="3"/>
      <c r="BR471" s="3"/>
      <c r="BS471" s="3"/>
      <c r="BT471" s="3"/>
      <c r="BU471" s="3"/>
      <c r="BV471" s="3"/>
      <c r="BW471" s="3"/>
      <c r="BX471" s="3"/>
      <c r="BY471" s="3"/>
      <c r="BZ471" s="3"/>
      <c r="CA471" s="3"/>
      <c r="CB471" s="3"/>
      <c r="CC471" s="3"/>
      <c r="CD471" s="3"/>
      <c r="CE471" s="3"/>
      <c r="CF471" s="3"/>
      <c r="CG471" s="3"/>
      <c r="CH471" s="3"/>
      <c r="CI471" s="3"/>
      <c r="CJ471" s="3"/>
      <c r="CK471" s="3"/>
      <c r="CL471" s="3"/>
      <c r="CM471" s="3"/>
      <c r="CN471" s="3"/>
      <c r="CO471" s="3"/>
      <c r="CP471" s="3"/>
      <c r="CQ471" s="3"/>
      <c r="CR471" s="3"/>
      <c r="CS471" s="3"/>
      <c r="CT471" s="3"/>
      <c r="CU471" s="3"/>
      <c r="CV471" s="3"/>
      <c r="CW471" s="3"/>
      <c r="CX471" s="3"/>
      <c r="CY471" s="3"/>
      <c r="CZ471" s="3"/>
      <c r="DA471" s="3"/>
      <c r="DB471" s="3"/>
      <c r="DC471" s="3"/>
      <c r="DD471" s="3"/>
      <c r="DE471" s="3"/>
      <c r="DF471" s="3"/>
      <c r="DG471" s="3"/>
      <c r="DH471" s="3"/>
      <c r="DI471" s="3"/>
      <c r="DJ471" s="3"/>
      <c r="DK471" s="3"/>
      <c r="DL471" s="3"/>
      <c r="DM471" s="3"/>
      <c r="DN471" s="3"/>
      <c r="DO471" s="3"/>
      <c r="DP471" s="3"/>
      <c r="DQ471" s="3"/>
      <c r="DR471" s="3"/>
      <c r="DS471" s="3"/>
      <c r="DT471" s="3"/>
      <c r="DU471" s="3"/>
      <c r="DV471" s="3"/>
      <c r="DW471" s="3"/>
      <c r="DX471" s="3"/>
      <c r="DY471" s="3"/>
      <c r="DZ471" s="3"/>
      <c r="EA471" s="3"/>
      <c r="EB471" s="3"/>
      <c r="EC471" s="3"/>
      <c r="ED471" s="3"/>
      <c r="EE471" s="3"/>
      <c r="EF471" s="3"/>
      <c r="EG471" s="3"/>
      <c r="EH471" s="3"/>
      <c r="EI471" s="3"/>
      <c r="EJ471" s="3"/>
      <c r="EK471" s="3"/>
      <c r="EL471" s="3"/>
      <c r="EM471" s="3"/>
      <c r="EN471" s="3"/>
      <c r="EO471" s="3"/>
      <c r="EP471" s="3"/>
      <c r="EQ471" s="3"/>
      <c r="ER471" s="3"/>
      <c r="ES471" s="3"/>
      <c r="ET471" s="3"/>
      <c r="EU471" s="3"/>
      <c r="EV471" s="3"/>
      <c r="EW471" s="3"/>
      <c r="EX471" s="3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</row>
    <row r="472" spans="1:173" x14ac:dyDescent="0.15">
      <c r="A472" s="74">
        <f t="shared" si="160"/>
        <v>43953</v>
      </c>
      <c r="B472" s="75">
        <f t="shared" ca="1" si="147"/>
        <v>92847.594119999994</v>
      </c>
      <c r="C472" s="78">
        <f t="shared" si="148"/>
        <v>92100</v>
      </c>
      <c r="D472" s="77">
        <f ca="1">IF(A472&lt;$B$1,VLOOKUP(A472,[1]DI!$A$4:$B$15000,2),0)</f>
        <v>0</v>
      </c>
      <c r="E472" s="78">
        <f t="shared" ca="1" si="162"/>
        <v>1</v>
      </c>
      <c r="F472" s="78">
        <f ca="1">(TRUNC(PRODUCT($E$12:$E471),16))</f>
        <v>1.0686268824436</v>
      </c>
      <c r="G472" s="78">
        <f t="shared" ca="1" si="163"/>
        <v>1.0642273047451101</v>
      </c>
      <c r="H472" s="78">
        <f t="shared" ca="1" si="164"/>
        <v>1.0041340599999999</v>
      </c>
      <c r="I472" s="77">
        <f t="shared" si="161"/>
        <v>3.5000000000000003E-2</v>
      </c>
      <c r="J472" s="79">
        <f t="shared" si="149"/>
        <v>43909</v>
      </c>
      <c r="K472" s="80">
        <f t="shared" si="150"/>
        <v>28</v>
      </c>
      <c r="L472" s="81">
        <f t="shared" si="151"/>
        <v>29</v>
      </c>
      <c r="M472" s="82">
        <f t="shared" si="152"/>
        <v>1.0039667409999999</v>
      </c>
      <c r="N472" s="82">
        <f t="shared" ca="1" si="153"/>
        <v>1.0081172</v>
      </c>
      <c r="O472" s="81">
        <f t="shared" si="154"/>
        <v>0</v>
      </c>
      <c r="P472" s="76">
        <f t="shared" ca="1" si="155"/>
        <v>747.59411999999998</v>
      </c>
      <c r="Q472" s="76">
        <f t="shared" si="156"/>
        <v>0</v>
      </c>
      <c r="R472" s="83" t="str">
        <f t="shared" si="157"/>
        <v>A+J=</v>
      </c>
      <c r="S472" s="79">
        <f t="shared" si="158"/>
        <v>44001</v>
      </c>
      <c r="T472" s="84" t="str">
        <f t="shared" si="159"/>
        <v>-</v>
      </c>
      <c r="U472" s="8"/>
      <c r="V472" s="8"/>
      <c r="W472" s="8"/>
      <c r="X472" s="8"/>
      <c r="Y472" s="1"/>
      <c r="Z472" s="8"/>
      <c r="AA472" s="8"/>
      <c r="AB472" s="8"/>
      <c r="AC472" s="8"/>
      <c r="AD472" s="8"/>
      <c r="AE472" s="9"/>
      <c r="AF472" s="8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  <c r="BO472" s="3"/>
      <c r="BP472" s="3"/>
      <c r="BQ472" s="3"/>
      <c r="BR472" s="3"/>
      <c r="BS472" s="3"/>
      <c r="BT472" s="3"/>
      <c r="BU472" s="3"/>
      <c r="BV472" s="3"/>
      <c r="BW472" s="3"/>
      <c r="BX472" s="3"/>
      <c r="BY472" s="3"/>
      <c r="BZ472" s="3"/>
      <c r="CA472" s="3"/>
      <c r="CB472" s="3"/>
      <c r="CC472" s="3"/>
      <c r="CD472" s="3"/>
      <c r="CE472" s="3"/>
      <c r="CF472" s="3"/>
      <c r="CG472" s="3"/>
      <c r="CH472" s="3"/>
      <c r="CI472" s="3"/>
      <c r="CJ472" s="3"/>
      <c r="CK472" s="3"/>
      <c r="CL472" s="3"/>
      <c r="CM472" s="3"/>
      <c r="CN472" s="3"/>
      <c r="CO472" s="3"/>
      <c r="CP472" s="3"/>
      <c r="CQ472" s="3"/>
      <c r="CR472" s="3"/>
      <c r="CS472" s="3"/>
      <c r="CT472" s="3"/>
      <c r="CU472" s="3"/>
      <c r="CV472" s="3"/>
      <c r="CW472" s="3"/>
      <c r="CX472" s="3"/>
      <c r="CY472" s="3"/>
      <c r="CZ472" s="3"/>
      <c r="DA472" s="3"/>
      <c r="DB472" s="3"/>
      <c r="DC472" s="3"/>
      <c r="DD472" s="3"/>
      <c r="DE472" s="3"/>
      <c r="DF472" s="3"/>
      <c r="DG472" s="3"/>
      <c r="DH472" s="3"/>
      <c r="DI472" s="3"/>
      <c r="DJ472" s="3"/>
      <c r="DK472" s="3"/>
      <c r="DL472" s="3"/>
      <c r="DM472" s="3"/>
      <c r="DN472" s="3"/>
      <c r="DO472" s="3"/>
      <c r="DP472" s="3"/>
      <c r="DQ472" s="3"/>
      <c r="DR472" s="3"/>
      <c r="DS472" s="3"/>
      <c r="DT472" s="3"/>
      <c r="DU472" s="3"/>
      <c r="DV472" s="3"/>
      <c r="DW472" s="3"/>
      <c r="DX472" s="3"/>
      <c r="DY472" s="3"/>
      <c r="DZ472" s="3"/>
      <c r="EA472" s="3"/>
      <c r="EB472" s="3"/>
      <c r="EC472" s="3"/>
      <c r="ED472" s="3"/>
      <c r="EE472" s="3"/>
      <c r="EF472" s="3"/>
      <c r="EG472" s="3"/>
      <c r="EH472" s="3"/>
      <c r="EI472" s="3"/>
      <c r="EJ472" s="3"/>
      <c r="EK472" s="3"/>
      <c r="EL472" s="3"/>
      <c r="EM472" s="3"/>
      <c r="EN472" s="3"/>
      <c r="EO472" s="3"/>
      <c r="EP472" s="3"/>
      <c r="EQ472" s="3"/>
      <c r="ER472" s="3"/>
      <c r="ES472" s="3"/>
      <c r="ET472" s="3"/>
      <c r="EU472" s="3"/>
      <c r="EV472" s="3"/>
      <c r="EW472" s="3"/>
      <c r="EX472" s="3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</row>
    <row r="473" spans="1:173" x14ac:dyDescent="0.15">
      <c r="A473" s="74">
        <f t="shared" si="160"/>
        <v>43954</v>
      </c>
      <c r="B473" s="75">
        <f t="shared" ca="1" si="147"/>
        <v>92847.594119999994</v>
      </c>
      <c r="C473" s="78">
        <f t="shared" si="148"/>
        <v>92100</v>
      </c>
      <c r="D473" s="77">
        <f ca="1">IF(A473&lt;$B$1,VLOOKUP(A473,[1]DI!$A$4:$B$15000,2),0)</f>
        <v>0</v>
      </c>
      <c r="E473" s="78">
        <f t="shared" ca="1" si="162"/>
        <v>1</v>
      </c>
      <c r="F473" s="78">
        <f ca="1">(TRUNC(PRODUCT($E$12:$E472),16))</f>
        <v>1.0686268824436</v>
      </c>
      <c r="G473" s="78">
        <f t="shared" ca="1" si="163"/>
        <v>1.0642273047451101</v>
      </c>
      <c r="H473" s="78">
        <f t="shared" ca="1" si="164"/>
        <v>1.0041340599999999</v>
      </c>
      <c r="I473" s="77">
        <f t="shared" si="161"/>
        <v>3.5000000000000003E-2</v>
      </c>
      <c r="J473" s="79">
        <f t="shared" si="149"/>
        <v>43909</v>
      </c>
      <c r="K473" s="80">
        <f t="shared" si="150"/>
        <v>28</v>
      </c>
      <c r="L473" s="81">
        <f t="shared" si="151"/>
        <v>29</v>
      </c>
      <c r="M473" s="82">
        <f t="shared" si="152"/>
        <v>1.0039667409999999</v>
      </c>
      <c r="N473" s="82">
        <f t="shared" ca="1" si="153"/>
        <v>1.0081172</v>
      </c>
      <c r="O473" s="81">
        <f t="shared" si="154"/>
        <v>0</v>
      </c>
      <c r="P473" s="76">
        <f t="shared" ca="1" si="155"/>
        <v>747.59411999999998</v>
      </c>
      <c r="Q473" s="76">
        <f t="shared" si="156"/>
        <v>0</v>
      </c>
      <c r="R473" s="83" t="str">
        <f t="shared" si="157"/>
        <v>A+J=</v>
      </c>
      <c r="S473" s="79">
        <f t="shared" si="158"/>
        <v>44001</v>
      </c>
      <c r="T473" s="84" t="str">
        <f t="shared" si="159"/>
        <v>-</v>
      </c>
      <c r="U473" s="8"/>
      <c r="V473" s="8"/>
      <c r="W473" s="8"/>
      <c r="X473" s="8"/>
      <c r="Y473" s="1"/>
      <c r="Z473" s="8"/>
      <c r="AA473" s="8"/>
      <c r="AB473" s="8"/>
      <c r="AC473" s="8"/>
      <c r="AD473" s="8"/>
      <c r="AE473" s="9"/>
      <c r="AF473" s="8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  <c r="BO473" s="3"/>
      <c r="BP473" s="3"/>
      <c r="BQ473" s="3"/>
      <c r="BR473" s="3"/>
      <c r="BS473" s="3"/>
      <c r="BT473" s="3"/>
      <c r="BU473" s="3"/>
      <c r="BV473" s="3"/>
      <c r="BW473" s="3"/>
      <c r="BX473" s="3"/>
      <c r="BY473" s="3"/>
      <c r="BZ473" s="3"/>
      <c r="CA473" s="3"/>
      <c r="CB473" s="3"/>
      <c r="CC473" s="3"/>
      <c r="CD473" s="3"/>
      <c r="CE473" s="3"/>
      <c r="CF473" s="3"/>
      <c r="CG473" s="3"/>
      <c r="CH473" s="3"/>
      <c r="CI473" s="3"/>
      <c r="CJ473" s="3"/>
      <c r="CK473" s="3"/>
      <c r="CL473" s="3"/>
      <c r="CM473" s="3"/>
      <c r="CN473" s="3"/>
      <c r="CO473" s="3"/>
      <c r="CP473" s="3"/>
      <c r="CQ473" s="3"/>
      <c r="CR473" s="3"/>
      <c r="CS473" s="3"/>
      <c r="CT473" s="3"/>
      <c r="CU473" s="3"/>
      <c r="CV473" s="3"/>
      <c r="CW473" s="3"/>
      <c r="CX473" s="3"/>
      <c r="CY473" s="3"/>
      <c r="CZ473" s="3"/>
      <c r="DA473" s="3"/>
      <c r="DB473" s="3"/>
      <c r="DC473" s="3"/>
      <c r="DD473" s="3"/>
      <c r="DE473" s="3"/>
      <c r="DF473" s="3"/>
      <c r="DG473" s="3"/>
      <c r="DH473" s="3"/>
      <c r="DI473" s="3"/>
      <c r="DJ473" s="3"/>
      <c r="DK473" s="3"/>
      <c r="DL473" s="3"/>
      <c r="DM473" s="3"/>
      <c r="DN473" s="3"/>
      <c r="DO473" s="3"/>
      <c r="DP473" s="3"/>
      <c r="DQ473" s="3"/>
      <c r="DR473" s="3"/>
      <c r="DS473" s="3"/>
      <c r="DT473" s="3"/>
      <c r="DU473" s="3"/>
      <c r="DV473" s="3"/>
      <c r="DW473" s="3"/>
      <c r="DX473" s="3"/>
      <c r="DY473" s="3"/>
      <c r="DZ473" s="3"/>
      <c r="EA473" s="3"/>
      <c r="EB473" s="3"/>
      <c r="EC473" s="3"/>
      <c r="ED473" s="3"/>
      <c r="EE473" s="3"/>
      <c r="EF473" s="3"/>
      <c r="EG473" s="3"/>
      <c r="EH473" s="3"/>
      <c r="EI473" s="3"/>
      <c r="EJ473" s="3"/>
      <c r="EK473" s="3"/>
      <c r="EL473" s="3"/>
      <c r="EM473" s="3"/>
      <c r="EN473" s="3"/>
      <c r="EO473" s="3"/>
      <c r="EP473" s="3"/>
      <c r="EQ473" s="3"/>
      <c r="ER473" s="3"/>
      <c r="ES473" s="3"/>
      <c r="ET473" s="3"/>
      <c r="EU473" s="3"/>
      <c r="EV473" s="3"/>
      <c r="EW473" s="3"/>
      <c r="EX473" s="3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</row>
    <row r="474" spans="1:173" x14ac:dyDescent="0.15">
      <c r="A474" s="74">
        <f t="shared" si="160"/>
        <v>43955</v>
      </c>
      <c r="B474" s="75">
        <f t="shared" ca="1" si="147"/>
        <v>92847.594119999994</v>
      </c>
      <c r="C474" s="78">
        <f t="shared" si="148"/>
        <v>92100</v>
      </c>
      <c r="D474" s="77">
        <f ca="1">IF(A474&lt;$B$1,VLOOKUP(A474,[1]DI!$A$4:$B$15000,2),0)</f>
        <v>3.6500000000000005E-2</v>
      </c>
      <c r="E474" s="78">
        <f t="shared" ca="1" si="162"/>
        <v>1.00014227</v>
      </c>
      <c r="F474" s="78">
        <f ca="1">(TRUNC(PRODUCT($E$12:$E473),16))</f>
        <v>1.0686268824436</v>
      </c>
      <c r="G474" s="78">
        <f t="shared" ca="1" si="163"/>
        <v>1.0642273047451101</v>
      </c>
      <c r="H474" s="78">
        <f t="shared" ca="1" si="164"/>
        <v>1.0041340599999999</v>
      </c>
      <c r="I474" s="77">
        <f t="shared" si="161"/>
        <v>3.5000000000000003E-2</v>
      </c>
      <c r="J474" s="79">
        <f t="shared" si="149"/>
        <v>43909</v>
      </c>
      <c r="K474" s="80">
        <f t="shared" si="150"/>
        <v>29</v>
      </c>
      <c r="L474" s="81">
        <f t="shared" si="151"/>
        <v>29</v>
      </c>
      <c r="M474" s="82">
        <f t="shared" si="152"/>
        <v>1.0039667409999999</v>
      </c>
      <c r="N474" s="82">
        <f t="shared" ca="1" si="153"/>
        <v>1.0081172</v>
      </c>
      <c r="O474" s="81">
        <f t="shared" si="154"/>
        <v>0</v>
      </c>
      <c r="P474" s="76">
        <f t="shared" ca="1" si="155"/>
        <v>747.59411999999998</v>
      </c>
      <c r="Q474" s="76">
        <f t="shared" si="156"/>
        <v>0</v>
      </c>
      <c r="R474" s="83" t="str">
        <f t="shared" si="157"/>
        <v>A+J=</v>
      </c>
      <c r="S474" s="79">
        <f t="shared" si="158"/>
        <v>44001</v>
      </c>
      <c r="T474" s="84" t="str">
        <f t="shared" si="159"/>
        <v>-</v>
      </c>
      <c r="U474" s="8"/>
      <c r="V474" s="8"/>
      <c r="W474" s="8"/>
      <c r="X474" s="8"/>
      <c r="Y474" s="1"/>
      <c r="Z474" s="8"/>
      <c r="AA474" s="8"/>
      <c r="AB474" s="8"/>
      <c r="AC474" s="8"/>
      <c r="AD474" s="8"/>
      <c r="AE474" s="9"/>
      <c r="AF474" s="8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  <c r="BO474" s="3"/>
      <c r="BP474" s="3"/>
      <c r="BQ474" s="3"/>
      <c r="BR474" s="3"/>
      <c r="BS474" s="3"/>
      <c r="BT474" s="3"/>
      <c r="BU474" s="3"/>
      <c r="BV474" s="3"/>
      <c r="BW474" s="3"/>
      <c r="BX474" s="3"/>
      <c r="BY474" s="3"/>
      <c r="BZ474" s="3"/>
      <c r="CA474" s="3"/>
      <c r="CB474" s="3"/>
      <c r="CC474" s="3"/>
      <c r="CD474" s="3"/>
      <c r="CE474" s="3"/>
      <c r="CF474" s="3"/>
      <c r="CG474" s="3"/>
      <c r="CH474" s="3"/>
      <c r="CI474" s="3"/>
      <c r="CJ474" s="3"/>
      <c r="CK474" s="3"/>
      <c r="CL474" s="3"/>
      <c r="CM474" s="3"/>
      <c r="CN474" s="3"/>
      <c r="CO474" s="3"/>
      <c r="CP474" s="3"/>
      <c r="CQ474" s="3"/>
      <c r="CR474" s="3"/>
      <c r="CS474" s="3"/>
      <c r="CT474" s="3"/>
      <c r="CU474" s="3"/>
      <c r="CV474" s="3"/>
      <c r="CW474" s="3"/>
      <c r="CX474" s="3"/>
      <c r="CY474" s="3"/>
      <c r="CZ474" s="3"/>
      <c r="DA474" s="3"/>
      <c r="DB474" s="3"/>
      <c r="DC474" s="3"/>
      <c r="DD474" s="3"/>
      <c r="DE474" s="3"/>
      <c r="DF474" s="3"/>
      <c r="DG474" s="3"/>
      <c r="DH474" s="3"/>
      <c r="DI474" s="3"/>
      <c r="DJ474" s="3"/>
      <c r="DK474" s="3"/>
      <c r="DL474" s="3"/>
      <c r="DM474" s="3"/>
      <c r="DN474" s="3"/>
      <c r="DO474" s="3"/>
      <c r="DP474" s="3"/>
      <c r="DQ474" s="3"/>
      <c r="DR474" s="3"/>
      <c r="DS474" s="3"/>
      <c r="DT474" s="3"/>
      <c r="DU474" s="3"/>
      <c r="DV474" s="3"/>
      <c r="DW474" s="3"/>
      <c r="DX474" s="3"/>
      <c r="DY474" s="3"/>
      <c r="DZ474" s="3"/>
      <c r="EA474" s="3"/>
      <c r="EB474" s="3"/>
      <c r="EC474" s="3"/>
      <c r="ED474" s="3"/>
      <c r="EE474" s="3"/>
      <c r="EF474" s="3"/>
      <c r="EG474" s="3"/>
      <c r="EH474" s="3"/>
      <c r="EI474" s="3"/>
      <c r="EJ474" s="3"/>
      <c r="EK474" s="3"/>
      <c r="EL474" s="3"/>
      <c r="EM474" s="3"/>
      <c r="EN474" s="3"/>
      <c r="EO474" s="3"/>
      <c r="EP474" s="3"/>
      <c r="EQ474" s="3"/>
      <c r="ER474" s="3"/>
      <c r="ES474" s="3"/>
      <c r="ET474" s="3"/>
      <c r="EU474" s="3"/>
      <c r="EV474" s="3"/>
      <c r="EW474" s="3"/>
      <c r="EX474" s="3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</row>
    <row r="475" spans="1:173" x14ac:dyDescent="0.15">
      <c r="A475" s="74">
        <f t="shared" si="160"/>
        <v>43956</v>
      </c>
      <c r="B475" s="75">
        <f t="shared" ca="1" si="147"/>
        <v>92873.481402999998</v>
      </c>
      <c r="C475" s="78">
        <f t="shared" si="148"/>
        <v>92100</v>
      </c>
      <c r="D475" s="77">
        <f ca="1">IF(A475&lt;$B$1,VLOOKUP(A475,[1]DI!$A$4:$B$15000,2),0)</f>
        <v>3.6500000000000005E-2</v>
      </c>
      <c r="E475" s="78">
        <f t="shared" ca="1" si="162"/>
        <v>1.00014227</v>
      </c>
      <c r="F475" s="78">
        <f ca="1">(TRUNC(PRODUCT($E$12:$E474),16))</f>
        <v>1.0687789159901699</v>
      </c>
      <c r="G475" s="78">
        <f t="shared" ca="1" si="163"/>
        <v>1.0642273047451101</v>
      </c>
      <c r="H475" s="78">
        <f t="shared" ca="1" si="164"/>
        <v>1.0042769199999999</v>
      </c>
      <c r="I475" s="77">
        <f t="shared" si="161"/>
        <v>3.5000000000000003E-2</v>
      </c>
      <c r="J475" s="79">
        <f t="shared" si="149"/>
        <v>43909</v>
      </c>
      <c r="K475" s="80">
        <f t="shared" si="150"/>
        <v>30</v>
      </c>
      <c r="L475" s="81">
        <f t="shared" si="151"/>
        <v>30</v>
      </c>
      <c r="M475" s="82">
        <f t="shared" si="152"/>
        <v>1.004103806</v>
      </c>
      <c r="N475" s="82">
        <f t="shared" ca="1" si="153"/>
        <v>1.008398278</v>
      </c>
      <c r="O475" s="81">
        <f t="shared" si="154"/>
        <v>0</v>
      </c>
      <c r="P475" s="76">
        <f t="shared" ca="1" si="155"/>
        <v>773.481403</v>
      </c>
      <c r="Q475" s="76">
        <f t="shared" si="156"/>
        <v>0</v>
      </c>
      <c r="R475" s="83" t="str">
        <f t="shared" si="157"/>
        <v>A+J=</v>
      </c>
      <c r="S475" s="79">
        <f t="shared" si="158"/>
        <v>44001</v>
      </c>
      <c r="T475" s="84" t="str">
        <f t="shared" si="159"/>
        <v>-</v>
      </c>
      <c r="U475" s="8"/>
      <c r="V475" s="8"/>
      <c r="W475" s="8"/>
      <c r="X475" s="8"/>
      <c r="Y475" s="1"/>
      <c r="Z475" s="8"/>
      <c r="AA475" s="8"/>
      <c r="AB475" s="8"/>
      <c r="AC475" s="8"/>
      <c r="AD475" s="8"/>
      <c r="AE475" s="9"/>
      <c r="AF475" s="8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</row>
    <row r="476" spans="1:173" x14ac:dyDescent="0.15">
      <c r="A476" s="74">
        <f t="shared" si="160"/>
        <v>43957</v>
      </c>
      <c r="B476" s="75">
        <f t="shared" ca="1" si="147"/>
        <v>92899.374857999996</v>
      </c>
      <c r="C476" s="78">
        <f t="shared" si="148"/>
        <v>92100</v>
      </c>
      <c r="D476" s="77">
        <f ca="1">IF(A476&lt;$B$1,VLOOKUP(A476,[1]DI!$A$4:$B$15000,2),0)</f>
        <v>3.6500000000000005E-2</v>
      </c>
      <c r="E476" s="78">
        <f t="shared" ca="1" si="162"/>
        <v>1.00014227</v>
      </c>
      <c r="F476" s="78">
        <f ca="1">(TRUNC(PRODUCT($E$12:$E475),16))</f>
        <v>1.06893097116654</v>
      </c>
      <c r="G476" s="78">
        <f t="shared" ca="1" si="163"/>
        <v>1.0642273047451101</v>
      </c>
      <c r="H476" s="78">
        <f t="shared" ca="1" si="164"/>
        <v>1.00441979</v>
      </c>
      <c r="I476" s="77">
        <f t="shared" si="161"/>
        <v>3.5000000000000003E-2</v>
      </c>
      <c r="J476" s="79">
        <f t="shared" si="149"/>
        <v>43909</v>
      </c>
      <c r="K476" s="80">
        <f t="shared" si="150"/>
        <v>31</v>
      </c>
      <c r="L476" s="81">
        <f t="shared" si="151"/>
        <v>31</v>
      </c>
      <c r="M476" s="82">
        <f t="shared" si="152"/>
        <v>1.0042408890000001</v>
      </c>
      <c r="N476" s="82">
        <f t="shared" ca="1" si="153"/>
        <v>1.008679423</v>
      </c>
      <c r="O476" s="81">
        <f t="shared" si="154"/>
        <v>0</v>
      </c>
      <c r="P476" s="76">
        <f t="shared" ca="1" si="155"/>
        <v>799.37485800000002</v>
      </c>
      <c r="Q476" s="76">
        <f t="shared" si="156"/>
        <v>0</v>
      </c>
      <c r="R476" s="83" t="str">
        <f t="shared" si="157"/>
        <v>A+J=</v>
      </c>
      <c r="S476" s="79">
        <f t="shared" si="158"/>
        <v>44001</v>
      </c>
      <c r="T476" s="84" t="str">
        <f t="shared" si="159"/>
        <v>-</v>
      </c>
      <c r="U476" s="8"/>
      <c r="V476" s="8"/>
      <c r="W476" s="8"/>
      <c r="X476" s="8"/>
      <c r="Y476" s="1"/>
      <c r="Z476" s="8"/>
      <c r="AA476" s="8"/>
      <c r="AB476" s="8"/>
      <c r="AC476" s="8"/>
      <c r="AD476" s="8"/>
      <c r="AE476" s="9"/>
      <c r="AF476" s="8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  <c r="BO476" s="3"/>
      <c r="BP476" s="3"/>
      <c r="BQ476" s="3"/>
      <c r="BR476" s="3"/>
      <c r="BS476" s="3"/>
      <c r="BT476" s="3"/>
      <c r="BU476" s="3"/>
      <c r="BV476" s="3"/>
      <c r="BW476" s="3"/>
      <c r="BX476" s="3"/>
      <c r="BY476" s="3"/>
      <c r="BZ476" s="3"/>
      <c r="CA476" s="3"/>
      <c r="CB476" s="3"/>
      <c r="CC476" s="3"/>
      <c r="CD476" s="3"/>
      <c r="CE476" s="3"/>
      <c r="CF476" s="3"/>
      <c r="CG476" s="3"/>
      <c r="CH476" s="3"/>
      <c r="CI476" s="3"/>
      <c r="CJ476" s="3"/>
      <c r="CK476" s="3"/>
      <c r="CL476" s="3"/>
      <c r="CM476" s="3"/>
      <c r="CN476" s="3"/>
      <c r="CO476" s="3"/>
      <c r="CP476" s="3"/>
      <c r="CQ476" s="3"/>
      <c r="CR476" s="3"/>
      <c r="CS476" s="3"/>
      <c r="CT476" s="3"/>
      <c r="CU476" s="3"/>
      <c r="CV476" s="3"/>
      <c r="CW476" s="3"/>
      <c r="CX476" s="3"/>
      <c r="CY476" s="3"/>
      <c r="CZ476" s="3"/>
      <c r="DA476" s="3"/>
      <c r="DB476" s="3"/>
      <c r="DC476" s="3"/>
      <c r="DD476" s="3"/>
      <c r="DE476" s="3"/>
      <c r="DF476" s="3"/>
      <c r="DG476" s="3"/>
      <c r="DH476" s="3"/>
      <c r="DI476" s="3"/>
      <c r="DJ476" s="3"/>
      <c r="DK476" s="3"/>
      <c r="DL476" s="3"/>
      <c r="DM476" s="3"/>
      <c r="DN476" s="3"/>
      <c r="DO476" s="3"/>
      <c r="DP476" s="3"/>
      <c r="DQ476" s="3"/>
      <c r="DR476" s="3"/>
      <c r="DS476" s="3"/>
      <c r="DT476" s="3"/>
      <c r="DU476" s="3"/>
      <c r="DV476" s="3"/>
      <c r="DW476" s="3"/>
      <c r="DX476" s="3"/>
      <c r="DY476" s="3"/>
      <c r="DZ476" s="3"/>
      <c r="EA476" s="3"/>
      <c r="EB476" s="3"/>
      <c r="EC476" s="3"/>
      <c r="ED476" s="3"/>
      <c r="EE476" s="3"/>
      <c r="EF476" s="3"/>
      <c r="EG476" s="3"/>
      <c r="EH476" s="3"/>
      <c r="EI476" s="3"/>
      <c r="EJ476" s="3"/>
      <c r="EK476" s="3"/>
      <c r="EL476" s="3"/>
      <c r="EM476" s="3"/>
      <c r="EN476" s="3"/>
      <c r="EO476" s="3"/>
      <c r="EP476" s="3"/>
      <c r="EQ476" s="3"/>
      <c r="ER476" s="3"/>
      <c r="ES476" s="3"/>
      <c r="ET476" s="3"/>
      <c r="EU476" s="3"/>
      <c r="EV476" s="3"/>
      <c r="EW476" s="3"/>
      <c r="EX476" s="3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</row>
    <row r="477" spans="1:173" x14ac:dyDescent="0.15">
      <c r="A477" s="74">
        <f t="shared" si="160"/>
        <v>43958</v>
      </c>
      <c r="B477" s="75">
        <f t="shared" ca="1" si="147"/>
        <v>92925.276417000001</v>
      </c>
      <c r="C477" s="78">
        <f t="shared" si="148"/>
        <v>92100</v>
      </c>
      <c r="D477" s="77">
        <f ca="1">IF(A477&lt;$B$1,VLOOKUP(A477,[1]DI!$A$4:$B$15000,2),0)</f>
        <v>2.9000000000000005E-2</v>
      </c>
      <c r="E477" s="78">
        <f t="shared" ca="1" si="162"/>
        <v>1.00011345</v>
      </c>
      <c r="F477" s="78">
        <f ca="1">(TRUNC(PRODUCT($E$12:$E476),16))</f>
        <v>1.06908304797581</v>
      </c>
      <c r="G477" s="78">
        <f t="shared" ca="1" si="163"/>
        <v>1.0642273047451101</v>
      </c>
      <c r="H477" s="78">
        <f t="shared" ca="1" si="164"/>
        <v>1.00456269</v>
      </c>
      <c r="I477" s="77">
        <f t="shared" si="161"/>
        <v>3.5000000000000003E-2</v>
      </c>
      <c r="J477" s="79">
        <f t="shared" si="149"/>
        <v>43909</v>
      </c>
      <c r="K477" s="80">
        <f t="shared" si="150"/>
        <v>32</v>
      </c>
      <c r="L477" s="81">
        <f t="shared" si="151"/>
        <v>32</v>
      </c>
      <c r="M477" s="82">
        <f t="shared" si="152"/>
        <v>1.0043779909999999</v>
      </c>
      <c r="N477" s="82">
        <f t="shared" ca="1" si="153"/>
        <v>1.008960656</v>
      </c>
      <c r="O477" s="81">
        <f t="shared" si="154"/>
        <v>0</v>
      </c>
      <c r="P477" s="76">
        <f t="shared" ca="1" si="155"/>
        <v>825.27641700000004</v>
      </c>
      <c r="Q477" s="76">
        <f t="shared" si="156"/>
        <v>0</v>
      </c>
      <c r="R477" s="83" t="str">
        <f t="shared" si="157"/>
        <v>A+J=</v>
      </c>
      <c r="S477" s="79">
        <f t="shared" si="158"/>
        <v>44001</v>
      </c>
      <c r="T477" s="84" t="str">
        <f t="shared" si="159"/>
        <v>-</v>
      </c>
      <c r="U477" s="8"/>
      <c r="V477" s="8"/>
      <c r="W477" s="8"/>
      <c r="X477" s="8"/>
      <c r="Y477" s="1"/>
      <c r="Z477" s="8"/>
      <c r="AA477" s="8"/>
      <c r="AB477" s="8"/>
      <c r="AC477" s="8"/>
      <c r="AD477" s="8"/>
      <c r="AE477" s="9"/>
      <c r="AF477" s="8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  <c r="BO477" s="3"/>
      <c r="BP477" s="3"/>
      <c r="BQ477" s="3"/>
      <c r="BR477" s="3"/>
      <c r="BS477" s="3"/>
      <c r="BT477" s="3"/>
      <c r="BU477" s="3"/>
      <c r="BV477" s="3"/>
      <c r="BW477" s="3"/>
      <c r="BX477" s="3"/>
      <c r="BY477" s="3"/>
      <c r="BZ477" s="3"/>
      <c r="CA477" s="3"/>
      <c r="CB477" s="3"/>
      <c r="CC477" s="3"/>
      <c r="CD477" s="3"/>
      <c r="CE477" s="3"/>
      <c r="CF477" s="3"/>
      <c r="CG477" s="3"/>
      <c r="CH477" s="3"/>
      <c r="CI477" s="3"/>
      <c r="CJ477" s="3"/>
      <c r="CK477" s="3"/>
      <c r="CL477" s="3"/>
      <c r="CM477" s="3"/>
      <c r="CN477" s="3"/>
      <c r="CO477" s="3"/>
      <c r="CP477" s="3"/>
      <c r="CQ477" s="3"/>
      <c r="CR477" s="3"/>
      <c r="CS477" s="3"/>
      <c r="CT477" s="3"/>
      <c r="CU477" s="3"/>
      <c r="CV477" s="3"/>
      <c r="CW477" s="3"/>
      <c r="CX477" s="3"/>
      <c r="CY477" s="3"/>
      <c r="CZ477" s="3"/>
      <c r="DA477" s="3"/>
      <c r="DB477" s="3"/>
      <c r="DC477" s="3"/>
      <c r="DD477" s="3"/>
      <c r="DE477" s="3"/>
      <c r="DF477" s="3"/>
      <c r="DG477" s="3"/>
      <c r="DH477" s="3"/>
      <c r="DI477" s="3"/>
      <c r="DJ477" s="3"/>
      <c r="DK477" s="3"/>
      <c r="DL477" s="3"/>
      <c r="DM477" s="3"/>
      <c r="DN477" s="3"/>
      <c r="DO477" s="3"/>
      <c r="DP477" s="3"/>
      <c r="DQ477" s="3"/>
      <c r="DR477" s="3"/>
      <c r="DS477" s="3"/>
      <c r="DT477" s="3"/>
      <c r="DU477" s="3"/>
      <c r="DV477" s="3"/>
      <c r="DW477" s="3"/>
      <c r="DX477" s="3"/>
      <c r="DY477" s="3"/>
      <c r="DZ477" s="3"/>
      <c r="EA477" s="3"/>
      <c r="EB477" s="3"/>
      <c r="EC477" s="3"/>
      <c r="ED477" s="3"/>
      <c r="EE477" s="3"/>
      <c r="EF477" s="3"/>
      <c r="EG477" s="3"/>
      <c r="EH477" s="3"/>
      <c r="EI477" s="3"/>
      <c r="EJ477" s="3"/>
      <c r="EK477" s="3"/>
      <c r="EL477" s="3"/>
      <c r="EM477" s="3"/>
      <c r="EN477" s="3"/>
      <c r="EO477" s="3"/>
      <c r="EP477" s="3"/>
      <c r="EQ477" s="3"/>
      <c r="ER477" s="3"/>
      <c r="ES477" s="3"/>
      <c r="ET477" s="3"/>
      <c r="EU477" s="3"/>
      <c r="EV477" s="3"/>
      <c r="EW477" s="3"/>
      <c r="EX477" s="3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</row>
    <row r="478" spans="1:173" x14ac:dyDescent="0.15">
      <c r="A478" s="74">
        <f t="shared" si="160"/>
        <v>43959</v>
      </c>
      <c r="B478" s="75">
        <f t="shared" ca="1" si="147"/>
        <v>92948.506892000005</v>
      </c>
      <c r="C478" s="78">
        <f t="shared" si="148"/>
        <v>92100</v>
      </c>
      <c r="D478" s="77">
        <f ca="1">IF(A478&lt;$B$1,VLOOKUP(A478,[1]DI!$A$4:$B$15000,2),0)</f>
        <v>2.9000000000000005E-2</v>
      </c>
      <c r="E478" s="78">
        <f t="shared" ca="1" si="162"/>
        <v>1.00011345</v>
      </c>
      <c r="F478" s="78">
        <f ca="1">(TRUNC(PRODUCT($E$12:$E477),16))</f>
        <v>1.06920433544761</v>
      </c>
      <c r="G478" s="78">
        <f t="shared" ca="1" si="163"/>
        <v>1.0642273047451101</v>
      </c>
      <c r="H478" s="78">
        <f t="shared" ca="1" si="164"/>
        <v>1.0046766600000001</v>
      </c>
      <c r="I478" s="77">
        <f t="shared" si="161"/>
        <v>3.5000000000000003E-2</v>
      </c>
      <c r="J478" s="79">
        <f t="shared" si="149"/>
        <v>43909</v>
      </c>
      <c r="K478" s="80">
        <f t="shared" si="150"/>
        <v>33</v>
      </c>
      <c r="L478" s="81">
        <f t="shared" si="151"/>
        <v>33</v>
      </c>
      <c r="M478" s="82">
        <f t="shared" si="152"/>
        <v>1.0045151109999999</v>
      </c>
      <c r="N478" s="82">
        <f t="shared" ca="1" si="153"/>
        <v>1.0092128869999999</v>
      </c>
      <c r="O478" s="81">
        <f t="shared" si="154"/>
        <v>0</v>
      </c>
      <c r="P478" s="76">
        <f t="shared" ca="1" si="155"/>
        <v>848.50689199999999</v>
      </c>
      <c r="Q478" s="76">
        <f t="shared" si="156"/>
        <v>0</v>
      </c>
      <c r="R478" s="83" t="str">
        <f t="shared" si="157"/>
        <v>A+J=</v>
      </c>
      <c r="S478" s="79">
        <f t="shared" si="158"/>
        <v>44001</v>
      </c>
      <c r="T478" s="84" t="str">
        <f t="shared" si="159"/>
        <v>-</v>
      </c>
      <c r="U478" s="8"/>
      <c r="V478" s="8"/>
      <c r="W478" s="8"/>
      <c r="X478" s="8"/>
      <c r="Y478" s="1"/>
      <c r="Z478" s="8"/>
      <c r="AA478" s="8"/>
      <c r="AB478" s="8"/>
      <c r="AC478" s="8"/>
      <c r="AD478" s="8"/>
      <c r="AE478" s="9"/>
      <c r="AF478" s="8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  <c r="BO478" s="3"/>
      <c r="BP478" s="3"/>
      <c r="BQ478" s="3"/>
      <c r="BR478" s="3"/>
      <c r="BS478" s="3"/>
      <c r="BT478" s="3"/>
      <c r="BU478" s="3"/>
      <c r="BV478" s="3"/>
      <c r="BW478" s="3"/>
      <c r="BX478" s="3"/>
      <c r="BY478" s="3"/>
      <c r="BZ478" s="3"/>
      <c r="CA478" s="3"/>
      <c r="CB478" s="3"/>
      <c r="CC478" s="3"/>
      <c r="CD478" s="3"/>
      <c r="CE478" s="3"/>
      <c r="CF478" s="3"/>
      <c r="CG478" s="3"/>
      <c r="CH478" s="3"/>
      <c r="CI478" s="3"/>
      <c r="CJ478" s="3"/>
      <c r="CK478" s="3"/>
      <c r="CL478" s="3"/>
      <c r="CM478" s="3"/>
      <c r="CN478" s="3"/>
      <c r="CO478" s="3"/>
      <c r="CP478" s="3"/>
      <c r="CQ478" s="3"/>
      <c r="CR478" s="3"/>
      <c r="CS478" s="3"/>
      <c r="CT478" s="3"/>
      <c r="CU478" s="3"/>
      <c r="CV478" s="3"/>
      <c r="CW478" s="3"/>
      <c r="CX478" s="3"/>
      <c r="CY478" s="3"/>
      <c r="CZ478" s="3"/>
      <c r="DA478" s="3"/>
      <c r="DB478" s="3"/>
      <c r="DC478" s="3"/>
      <c r="DD478" s="3"/>
      <c r="DE478" s="3"/>
      <c r="DF478" s="3"/>
      <c r="DG478" s="3"/>
      <c r="DH478" s="3"/>
      <c r="DI478" s="3"/>
      <c r="DJ478" s="3"/>
      <c r="DK478" s="3"/>
      <c r="DL478" s="3"/>
      <c r="DM478" s="3"/>
      <c r="DN478" s="3"/>
      <c r="DO478" s="3"/>
      <c r="DP478" s="3"/>
      <c r="DQ478" s="3"/>
      <c r="DR478" s="3"/>
      <c r="DS478" s="3"/>
      <c r="DT478" s="3"/>
      <c r="DU478" s="3"/>
      <c r="DV478" s="3"/>
      <c r="DW478" s="3"/>
      <c r="DX478" s="3"/>
      <c r="DY478" s="3"/>
      <c r="DZ478" s="3"/>
      <c r="EA478" s="3"/>
      <c r="EB478" s="3"/>
      <c r="EC478" s="3"/>
      <c r="ED478" s="3"/>
      <c r="EE478" s="3"/>
      <c r="EF478" s="3"/>
      <c r="EG478" s="3"/>
      <c r="EH478" s="3"/>
      <c r="EI478" s="3"/>
      <c r="EJ478" s="3"/>
      <c r="EK478" s="3"/>
      <c r="EL478" s="3"/>
      <c r="EM478" s="3"/>
      <c r="EN478" s="3"/>
      <c r="EO478" s="3"/>
      <c r="EP478" s="3"/>
      <c r="EQ478" s="3"/>
      <c r="ER478" s="3"/>
      <c r="ES478" s="3"/>
      <c r="ET478" s="3"/>
      <c r="EU478" s="3"/>
      <c r="EV478" s="3"/>
      <c r="EW478" s="3"/>
      <c r="EX478" s="3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</row>
    <row r="479" spans="1:173" x14ac:dyDescent="0.15">
      <c r="A479" s="74">
        <f t="shared" si="160"/>
        <v>43960</v>
      </c>
      <c r="B479" s="75">
        <f t="shared" ca="1" si="147"/>
        <v>92971.742893000002</v>
      </c>
      <c r="C479" s="78">
        <f t="shared" si="148"/>
        <v>92100</v>
      </c>
      <c r="D479" s="77">
        <f ca="1">IF(A479&lt;$B$1,VLOOKUP(A479,[1]DI!$A$4:$B$15000,2),0)</f>
        <v>0</v>
      </c>
      <c r="E479" s="78">
        <f t="shared" ca="1" si="162"/>
        <v>1</v>
      </c>
      <c r="F479" s="78">
        <f ca="1">(TRUNC(PRODUCT($E$12:$E478),16))</f>
        <v>1.0693256366794599</v>
      </c>
      <c r="G479" s="78">
        <f t="shared" ca="1" si="163"/>
        <v>1.0642273047451101</v>
      </c>
      <c r="H479" s="78">
        <f t="shared" ca="1" si="164"/>
        <v>1.00479064</v>
      </c>
      <c r="I479" s="77">
        <f t="shared" si="161"/>
        <v>3.5000000000000003E-2</v>
      </c>
      <c r="J479" s="79">
        <f t="shared" si="149"/>
        <v>43909</v>
      </c>
      <c r="K479" s="80">
        <f t="shared" si="150"/>
        <v>33</v>
      </c>
      <c r="L479" s="81">
        <f t="shared" si="151"/>
        <v>34</v>
      </c>
      <c r="M479" s="82">
        <f t="shared" si="152"/>
        <v>1.004652251</v>
      </c>
      <c r="N479" s="82">
        <f t="shared" ca="1" si="153"/>
        <v>1.0094651779999999</v>
      </c>
      <c r="O479" s="81">
        <f t="shared" si="154"/>
        <v>0</v>
      </c>
      <c r="P479" s="76">
        <f t="shared" ca="1" si="155"/>
        <v>871.74289299999998</v>
      </c>
      <c r="Q479" s="76">
        <f t="shared" si="156"/>
        <v>0</v>
      </c>
      <c r="R479" s="83" t="str">
        <f t="shared" si="157"/>
        <v>A+J=</v>
      </c>
      <c r="S479" s="79">
        <f t="shared" si="158"/>
        <v>44001</v>
      </c>
      <c r="T479" s="84" t="str">
        <f t="shared" si="159"/>
        <v>-</v>
      </c>
      <c r="U479" s="8"/>
      <c r="V479" s="8"/>
      <c r="W479" s="8"/>
      <c r="X479" s="8"/>
      <c r="Y479" s="1"/>
      <c r="Z479" s="8"/>
      <c r="AA479" s="8"/>
      <c r="AB479" s="8"/>
      <c r="AC479" s="8"/>
      <c r="AD479" s="8"/>
      <c r="AE479" s="9"/>
      <c r="AF479" s="8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  <c r="BO479" s="3"/>
      <c r="BP479" s="3"/>
      <c r="BQ479" s="3"/>
      <c r="BR479" s="3"/>
      <c r="BS479" s="3"/>
      <c r="BT479" s="3"/>
      <c r="BU479" s="3"/>
      <c r="BV479" s="3"/>
      <c r="BW479" s="3"/>
      <c r="BX479" s="3"/>
      <c r="BY479" s="3"/>
      <c r="BZ479" s="3"/>
      <c r="CA479" s="3"/>
      <c r="CB479" s="3"/>
      <c r="CC479" s="3"/>
      <c r="CD479" s="3"/>
      <c r="CE479" s="3"/>
      <c r="CF479" s="3"/>
      <c r="CG479" s="3"/>
      <c r="CH479" s="3"/>
      <c r="CI479" s="3"/>
      <c r="CJ479" s="3"/>
      <c r="CK479" s="3"/>
      <c r="CL479" s="3"/>
      <c r="CM479" s="3"/>
      <c r="CN479" s="3"/>
      <c r="CO479" s="3"/>
      <c r="CP479" s="3"/>
      <c r="CQ479" s="3"/>
      <c r="CR479" s="3"/>
      <c r="CS479" s="3"/>
      <c r="CT479" s="3"/>
      <c r="CU479" s="3"/>
      <c r="CV479" s="3"/>
      <c r="CW479" s="3"/>
      <c r="CX479" s="3"/>
      <c r="CY479" s="3"/>
      <c r="CZ479" s="3"/>
      <c r="DA479" s="3"/>
      <c r="DB479" s="3"/>
      <c r="DC479" s="3"/>
      <c r="DD479" s="3"/>
      <c r="DE479" s="3"/>
      <c r="DF479" s="3"/>
      <c r="DG479" s="3"/>
      <c r="DH479" s="3"/>
      <c r="DI479" s="3"/>
      <c r="DJ479" s="3"/>
      <c r="DK479" s="3"/>
      <c r="DL479" s="3"/>
      <c r="DM479" s="3"/>
      <c r="DN479" s="3"/>
      <c r="DO479" s="3"/>
      <c r="DP479" s="3"/>
      <c r="DQ479" s="3"/>
      <c r="DR479" s="3"/>
      <c r="DS479" s="3"/>
      <c r="DT479" s="3"/>
      <c r="DU479" s="3"/>
      <c r="DV479" s="3"/>
      <c r="DW479" s="3"/>
      <c r="DX479" s="3"/>
      <c r="DY479" s="3"/>
      <c r="DZ479" s="3"/>
      <c r="EA479" s="3"/>
      <c r="EB479" s="3"/>
      <c r="EC479" s="3"/>
      <c r="ED479" s="3"/>
      <c r="EE479" s="3"/>
      <c r="EF479" s="3"/>
      <c r="EG479" s="3"/>
      <c r="EH479" s="3"/>
      <c r="EI479" s="3"/>
      <c r="EJ479" s="3"/>
      <c r="EK479" s="3"/>
      <c r="EL479" s="3"/>
      <c r="EM479" s="3"/>
      <c r="EN479" s="3"/>
      <c r="EO479" s="3"/>
      <c r="EP479" s="3"/>
      <c r="EQ479" s="3"/>
      <c r="ER479" s="3"/>
      <c r="ES479" s="3"/>
      <c r="ET479" s="3"/>
      <c r="EU479" s="3"/>
      <c r="EV479" s="3"/>
      <c r="EW479" s="3"/>
      <c r="EX479" s="3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</row>
    <row r="480" spans="1:173" x14ac:dyDescent="0.15">
      <c r="A480" s="74">
        <f t="shared" si="160"/>
        <v>43961</v>
      </c>
      <c r="B480" s="75">
        <f t="shared" ca="1" si="147"/>
        <v>92971.742893000002</v>
      </c>
      <c r="C480" s="78">
        <f t="shared" si="148"/>
        <v>92100</v>
      </c>
      <c r="D480" s="77">
        <f ca="1">IF(A480&lt;$B$1,VLOOKUP(A480,[1]DI!$A$4:$B$15000,2),0)</f>
        <v>0</v>
      </c>
      <c r="E480" s="78">
        <f t="shared" ca="1" si="162"/>
        <v>1</v>
      </c>
      <c r="F480" s="78">
        <f ca="1">(TRUNC(PRODUCT($E$12:$E479),16))</f>
        <v>1.0693256366794599</v>
      </c>
      <c r="G480" s="78">
        <f t="shared" ca="1" si="163"/>
        <v>1.0642273047451101</v>
      </c>
      <c r="H480" s="78">
        <f t="shared" ca="1" si="164"/>
        <v>1.00479064</v>
      </c>
      <c r="I480" s="77">
        <f t="shared" si="161"/>
        <v>3.5000000000000003E-2</v>
      </c>
      <c r="J480" s="79">
        <f t="shared" si="149"/>
        <v>43909</v>
      </c>
      <c r="K480" s="80">
        <f t="shared" si="150"/>
        <v>33</v>
      </c>
      <c r="L480" s="81">
        <f t="shared" si="151"/>
        <v>34</v>
      </c>
      <c r="M480" s="82">
        <f t="shared" si="152"/>
        <v>1.004652251</v>
      </c>
      <c r="N480" s="82">
        <f t="shared" ca="1" si="153"/>
        <v>1.0094651779999999</v>
      </c>
      <c r="O480" s="81">
        <f t="shared" si="154"/>
        <v>0</v>
      </c>
      <c r="P480" s="76">
        <f t="shared" ca="1" si="155"/>
        <v>871.74289299999998</v>
      </c>
      <c r="Q480" s="76">
        <f t="shared" si="156"/>
        <v>0</v>
      </c>
      <c r="R480" s="83" t="str">
        <f t="shared" si="157"/>
        <v>A+J=</v>
      </c>
      <c r="S480" s="79">
        <f t="shared" si="158"/>
        <v>44001</v>
      </c>
      <c r="T480" s="84" t="str">
        <f t="shared" si="159"/>
        <v>-</v>
      </c>
      <c r="U480" s="8"/>
      <c r="V480" s="8"/>
      <c r="W480" s="8"/>
      <c r="X480" s="8"/>
      <c r="Y480" s="1"/>
      <c r="Z480" s="8"/>
      <c r="AA480" s="8"/>
      <c r="AB480" s="8"/>
      <c r="AC480" s="8"/>
      <c r="AD480" s="8"/>
      <c r="AE480" s="9"/>
      <c r="AF480" s="8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  <c r="BO480" s="3"/>
      <c r="BP480" s="3"/>
      <c r="BQ480" s="3"/>
      <c r="BR480" s="3"/>
      <c r="BS480" s="3"/>
      <c r="BT480" s="3"/>
      <c r="BU480" s="3"/>
      <c r="BV480" s="3"/>
      <c r="BW480" s="3"/>
      <c r="BX480" s="3"/>
      <c r="BY480" s="3"/>
      <c r="BZ480" s="3"/>
      <c r="CA480" s="3"/>
      <c r="CB480" s="3"/>
      <c r="CC480" s="3"/>
      <c r="CD480" s="3"/>
      <c r="CE480" s="3"/>
      <c r="CF480" s="3"/>
      <c r="CG480" s="3"/>
      <c r="CH480" s="3"/>
      <c r="CI480" s="3"/>
      <c r="CJ480" s="3"/>
      <c r="CK480" s="3"/>
      <c r="CL480" s="3"/>
      <c r="CM480" s="3"/>
      <c r="CN480" s="3"/>
      <c r="CO480" s="3"/>
      <c r="CP480" s="3"/>
      <c r="CQ480" s="3"/>
      <c r="CR480" s="3"/>
      <c r="CS480" s="3"/>
      <c r="CT480" s="3"/>
      <c r="CU480" s="3"/>
      <c r="CV480" s="3"/>
      <c r="CW480" s="3"/>
      <c r="CX480" s="3"/>
      <c r="CY480" s="3"/>
      <c r="CZ480" s="3"/>
      <c r="DA480" s="3"/>
      <c r="DB480" s="3"/>
      <c r="DC480" s="3"/>
      <c r="DD480" s="3"/>
      <c r="DE480" s="3"/>
      <c r="DF480" s="3"/>
      <c r="DG480" s="3"/>
      <c r="DH480" s="3"/>
      <c r="DI480" s="3"/>
      <c r="DJ480" s="3"/>
      <c r="DK480" s="3"/>
      <c r="DL480" s="3"/>
      <c r="DM480" s="3"/>
      <c r="DN480" s="3"/>
      <c r="DO480" s="3"/>
      <c r="DP480" s="3"/>
      <c r="DQ480" s="3"/>
      <c r="DR480" s="3"/>
      <c r="DS480" s="3"/>
      <c r="DT480" s="3"/>
      <c r="DU480" s="3"/>
      <c r="DV480" s="3"/>
      <c r="DW480" s="3"/>
      <c r="DX480" s="3"/>
      <c r="DY480" s="3"/>
      <c r="DZ480" s="3"/>
      <c r="EA480" s="3"/>
      <c r="EB480" s="3"/>
      <c r="EC480" s="3"/>
      <c r="ED480" s="3"/>
      <c r="EE480" s="3"/>
      <c r="EF480" s="3"/>
      <c r="EG480" s="3"/>
      <c r="EH480" s="3"/>
      <c r="EI480" s="3"/>
      <c r="EJ480" s="3"/>
      <c r="EK480" s="3"/>
      <c r="EL480" s="3"/>
      <c r="EM480" s="3"/>
      <c r="EN480" s="3"/>
      <c r="EO480" s="3"/>
      <c r="EP480" s="3"/>
      <c r="EQ480" s="3"/>
      <c r="ER480" s="3"/>
      <c r="ES480" s="3"/>
      <c r="ET480" s="3"/>
      <c r="EU480" s="3"/>
      <c r="EV480" s="3"/>
      <c r="EW480" s="3"/>
      <c r="EX480" s="3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</row>
    <row r="481" spans="1:173" x14ac:dyDescent="0.15">
      <c r="A481" s="74">
        <f t="shared" si="160"/>
        <v>43962</v>
      </c>
      <c r="B481" s="75">
        <f t="shared" ca="1" si="147"/>
        <v>92971.742893000002</v>
      </c>
      <c r="C481" s="78">
        <f t="shared" si="148"/>
        <v>92100</v>
      </c>
      <c r="D481" s="77">
        <f ca="1">IF(A481&lt;$B$1,VLOOKUP(A481,[1]DI!$A$4:$B$15000,2),0)</f>
        <v>2.9000000000000005E-2</v>
      </c>
      <c r="E481" s="78">
        <f t="shared" ca="1" si="162"/>
        <v>1.00011345</v>
      </c>
      <c r="F481" s="78">
        <f ca="1">(TRUNC(PRODUCT($E$12:$E480),16))</f>
        <v>1.0693256366794599</v>
      </c>
      <c r="G481" s="78">
        <f t="shared" ca="1" si="163"/>
        <v>1.0642273047451101</v>
      </c>
      <c r="H481" s="78">
        <f t="shared" ca="1" si="164"/>
        <v>1.00479064</v>
      </c>
      <c r="I481" s="77">
        <f t="shared" si="161"/>
        <v>3.5000000000000003E-2</v>
      </c>
      <c r="J481" s="79">
        <f t="shared" si="149"/>
        <v>43909</v>
      </c>
      <c r="K481" s="80">
        <f t="shared" si="150"/>
        <v>34</v>
      </c>
      <c r="L481" s="81">
        <f t="shared" si="151"/>
        <v>34</v>
      </c>
      <c r="M481" s="82">
        <f t="shared" si="152"/>
        <v>1.004652251</v>
      </c>
      <c r="N481" s="82">
        <f t="shared" ca="1" si="153"/>
        <v>1.0094651779999999</v>
      </c>
      <c r="O481" s="81">
        <f t="shared" si="154"/>
        <v>0</v>
      </c>
      <c r="P481" s="76">
        <f t="shared" ca="1" si="155"/>
        <v>871.74289299999998</v>
      </c>
      <c r="Q481" s="76">
        <f t="shared" si="156"/>
        <v>0</v>
      </c>
      <c r="R481" s="83" t="str">
        <f t="shared" si="157"/>
        <v>A+J=</v>
      </c>
      <c r="S481" s="79">
        <f t="shared" si="158"/>
        <v>44001</v>
      </c>
      <c r="T481" s="84" t="str">
        <f t="shared" si="159"/>
        <v>-</v>
      </c>
      <c r="U481" s="8"/>
      <c r="V481" s="8"/>
      <c r="W481" s="8"/>
      <c r="X481" s="8"/>
      <c r="Y481" s="1"/>
      <c r="Z481" s="8"/>
      <c r="AA481" s="8"/>
      <c r="AB481" s="8"/>
      <c r="AC481" s="8"/>
      <c r="AD481" s="8"/>
      <c r="AE481" s="9"/>
      <c r="AF481" s="8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</row>
    <row r="482" spans="1:173" x14ac:dyDescent="0.15">
      <c r="A482" s="74">
        <f t="shared" si="160"/>
        <v>43963</v>
      </c>
      <c r="B482" s="75">
        <f t="shared" ca="1" si="147"/>
        <v>92994.985341000007</v>
      </c>
      <c r="C482" s="78">
        <f t="shared" si="148"/>
        <v>92100</v>
      </c>
      <c r="D482" s="77">
        <f ca="1">IF(A482&lt;$B$1,VLOOKUP(A482,[1]DI!$A$4:$B$15000,2),0)</f>
        <v>2.9000000000000005E-2</v>
      </c>
      <c r="E482" s="78">
        <f t="shared" ca="1" si="162"/>
        <v>1.00011345</v>
      </c>
      <c r="F482" s="78">
        <f ca="1">(TRUNC(PRODUCT($E$12:$E481),16))</f>
        <v>1.0694469516729399</v>
      </c>
      <c r="G482" s="78">
        <f t="shared" ca="1" si="163"/>
        <v>1.0642273047451101</v>
      </c>
      <c r="H482" s="78">
        <f t="shared" ca="1" si="164"/>
        <v>1.0049046399999999</v>
      </c>
      <c r="I482" s="77">
        <f t="shared" si="161"/>
        <v>3.5000000000000003E-2</v>
      </c>
      <c r="J482" s="79">
        <f t="shared" si="149"/>
        <v>43909</v>
      </c>
      <c r="K482" s="80">
        <f t="shared" si="150"/>
        <v>35</v>
      </c>
      <c r="L482" s="81">
        <f t="shared" si="151"/>
        <v>35</v>
      </c>
      <c r="M482" s="82">
        <f t="shared" si="152"/>
        <v>1.004789409</v>
      </c>
      <c r="N482" s="82">
        <f t="shared" ca="1" si="153"/>
        <v>1.0097175389999999</v>
      </c>
      <c r="O482" s="81">
        <f t="shared" si="154"/>
        <v>0</v>
      </c>
      <c r="P482" s="76">
        <f t="shared" ca="1" si="155"/>
        <v>894.98534099999995</v>
      </c>
      <c r="Q482" s="76">
        <f t="shared" si="156"/>
        <v>0</v>
      </c>
      <c r="R482" s="83" t="str">
        <f t="shared" si="157"/>
        <v>A+J=</v>
      </c>
      <c r="S482" s="79">
        <f t="shared" si="158"/>
        <v>44001</v>
      </c>
      <c r="T482" s="84" t="str">
        <f t="shared" si="159"/>
        <v>-</v>
      </c>
      <c r="U482" s="8"/>
      <c r="V482" s="8"/>
      <c r="W482" s="8"/>
      <c r="X482" s="8"/>
      <c r="Y482" s="1"/>
      <c r="Z482" s="8"/>
      <c r="AA482" s="8"/>
      <c r="AB482" s="8"/>
      <c r="AC482" s="8"/>
      <c r="AD482" s="8"/>
      <c r="AE482" s="9"/>
      <c r="AF482" s="8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  <c r="BO482" s="3"/>
      <c r="BP482" s="3"/>
      <c r="BQ482" s="3"/>
      <c r="BR482" s="3"/>
      <c r="BS482" s="3"/>
      <c r="BT482" s="3"/>
      <c r="BU482" s="3"/>
      <c r="BV482" s="3"/>
      <c r="BW482" s="3"/>
      <c r="BX482" s="3"/>
      <c r="BY482" s="3"/>
      <c r="BZ482" s="3"/>
      <c r="CA482" s="3"/>
      <c r="CB482" s="3"/>
      <c r="CC482" s="3"/>
      <c r="CD482" s="3"/>
      <c r="CE482" s="3"/>
      <c r="CF482" s="3"/>
      <c r="CG482" s="3"/>
      <c r="CH482" s="3"/>
      <c r="CI482" s="3"/>
      <c r="CJ482" s="3"/>
      <c r="CK482" s="3"/>
      <c r="CL482" s="3"/>
      <c r="CM482" s="3"/>
      <c r="CN482" s="3"/>
      <c r="CO482" s="3"/>
      <c r="CP482" s="3"/>
      <c r="CQ482" s="3"/>
      <c r="CR482" s="3"/>
      <c r="CS482" s="3"/>
      <c r="CT482" s="3"/>
      <c r="CU482" s="3"/>
      <c r="CV482" s="3"/>
      <c r="CW482" s="3"/>
      <c r="CX482" s="3"/>
      <c r="CY482" s="3"/>
      <c r="CZ482" s="3"/>
      <c r="DA482" s="3"/>
      <c r="DB482" s="3"/>
      <c r="DC482" s="3"/>
      <c r="DD482" s="3"/>
      <c r="DE482" s="3"/>
      <c r="DF482" s="3"/>
      <c r="DG482" s="3"/>
      <c r="DH482" s="3"/>
      <c r="DI482" s="3"/>
      <c r="DJ482" s="3"/>
      <c r="DK482" s="3"/>
      <c r="DL482" s="3"/>
      <c r="DM482" s="3"/>
      <c r="DN482" s="3"/>
      <c r="DO482" s="3"/>
      <c r="DP482" s="3"/>
      <c r="DQ482" s="3"/>
      <c r="DR482" s="3"/>
      <c r="DS482" s="3"/>
      <c r="DT482" s="3"/>
      <c r="DU482" s="3"/>
      <c r="DV482" s="3"/>
      <c r="DW482" s="3"/>
      <c r="DX482" s="3"/>
      <c r="DY482" s="3"/>
      <c r="DZ482" s="3"/>
      <c r="EA482" s="3"/>
      <c r="EB482" s="3"/>
      <c r="EC482" s="3"/>
      <c r="ED482" s="3"/>
      <c r="EE482" s="3"/>
      <c r="EF482" s="3"/>
      <c r="EG482" s="3"/>
      <c r="EH482" s="3"/>
      <c r="EI482" s="3"/>
      <c r="EJ482" s="3"/>
      <c r="EK482" s="3"/>
      <c r="EL482" s="3"/>
      <c r="EM482" s="3"/>
      <c r="EN482" s="3"/>
      <c r="EO482" s="3"/>
      <c r="EP482" s="3"/>
      <c r="EQ482" s="3"/>
      <c r="ER482" s="3"/>
      <c r="ES482" s="3"/>
      <c r="ET482" s="3"/>
      <c r="EU482" s="3"/>
      <c r="EV482" s="3"/>
      <c r="EW482" s="3"/>
      <c r="EX482" s="3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</row>
    <row r="483" spans="1:173" x14ac:dyDescent="0.15">
      <c r="A483" s="74">
        <f t="shared" si="160"/>
        <v>43964</v>
      </c>
      <c r="B483" s="75">
        <f t="shared" ca="1" si="147"/>
        <v>93018.232394000006</v>
      </c>
      <c r="C483" s="78">
        <f t="shared" si="148"/>
        <v>92100</v>
      </c>
      <c r="D483" s="77">
        <f ca="1">IF(A483&lt;$B$1,VLOOKUP(A483,[1]DI!$A$4:$B$15000,2),0)</f>
        <v>2.9000000000000005E-2</v>
      </c>
      <c r="E483" s="78">
        <f t="shared" ca="1" si="162"/>
        <v>1.00011345</v>
      </c>
      <c r="F483" s="78">
        <f ca="1">(TRUNC(PRODUCT($E$12:$E482),16))</f>
        <v>1.0695682804296101</v>
      </c>
      <c r="G483" s="78">
        <f t="shared" ca="1" si="163"/>
        <v>1.0642273047451101</v>
      </c>
      <c r="H483" s="78">
        <f t="shared" ca="1" si="164"/>
        <v>1.0050186400000001</v>
      </c>
      <c r="I483" s="77">
        <f t="shared" si="161"/>
        <v>3.5000000000000003E-2</v>
      </c>
      <c r="J483" s="79">
        <f t="shared" si="149"/>
        <v>43909</v>
      </c>
      <c r="K483" s="80">
        <f t="shared" si="150"/>
        <v>36</v>
      </c>
      <c r="L483" s="81">
        <f t="shared" si="151"/>
        <v>36</v>
      </c>
      <c r="M483" s="82">
        <f t="shared" si="152"/>
        <v>1.004926585</v>
      </c>
      <c r="N483" s="82">
        <f t="shared" ca="1" si="153"/>
        <v>1.0099699499999999</v>
      </c>
      <c r="O483" s="81">
        <f t="shared" si="154"/>
        <v>0</v>
      </c>
      <c r="P483" s="76">
        <f t="shared" ca="1" si="155"/>
        <v>918.232394</v>
      </c>
      <c r="Q483" s="76">
        <f t="shared" si="156"/>
        <v>0</v>
      </c>
      <c r="R483" s="83" t="str">
        <f t="shared" si="157"/>
        <v>A+J=</v>
      </c>
      <c r="S483" s="79">
        <f t="shared" si="158"/>
        <v>44001</v>
      </c>
      <c r="T483" s="84" t="str">
        <f t="shared" si="159"/>
        <v>-</v>
      </c>
      <c r="U483" s="8"/>
      <c r="V483" s="8"/>
      <c r="W483" s="8"/>
      <c r="X483" s="8"/>
      <c r="Y483" s="1"/>
      <c r="Z483" s="8"/>
      <c r="AA483" s="8"/>
      <c r="AB483" s="8"/>
      <c r="AC483" s="8"/>
      <c r="AD483" s="8"/>
      <c r="AE483" s="9"/>
      <c r="AF483" s="8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  <c r="BO483" s="3"/>
      <c r="BP483" s="3"/>
      <c r="BQ483" s="3"/>
      <c r="BR483" s="3"/>
      <c r="BS483" s="3"/>
      <c r="BT483" s="3"/>
      <c r="BU483" s="3"/>
      <c r="BV483" s="3"/>
      <c r="BW483" s="3"/>
      <c r="BX483" s="3"/>
      <c r="BY483" s="3"/>
      <c r="BZ483" s="3"/>
      <c r="CA483" s="3"/>
      <c r="CB483" s="3"/>
      <c r="CC483" s="3"/>
      <c r="CD483" s="3"/>
      <c r="CE483" s="3"/>
      <c r="CF483" s="3"/>
      <c r="CG483" s="3"/>
      <c r="CH483" s="3"/>
      <c r="CI483" s="3"/>
      <c r="CJ483" s="3"/>
      <c r="CK483" s="3"/>
      <c r="CL483" s="3"/>
      <c r="CM483" s="3"/>
      <c r="CN483" s="3"/>
      <c r="CO483" s="3"/>
      <c r="CP483" s="3"/>
      <c r="CQ483" s="3"/>
      <c r="CR483" s="3"/>
      <c r="CS483" s="3"/>
      <c r="CT483" s="3"/>
      <c r="CU483" s="3"/>
      <c r="CV483" s="3"/>
      <c r="CW483" s="3"/>
      <c r="CX483" s="3"/>
      <c r="CY483" s="3"/>
      <c r="CZ483" s="3"/>
      <c r="DA483" s="3"/>
      <c r="DB483" s="3"/>
      <c r="DC483" s="3"/>
      <c r="DD483" s="3"/>
      <c r="DE483" s="3"/>
      <c r="DF483" s="3"/>
      <c r="DG483" s="3"/>
      <c r="DH483" s="3"/>
      <c r="DI483" s="3"/>
      <c r="DJ483" s="3"/>
      <c r="DK483" s="3"/>
      <c r="DL483" s="3"/>
      <c r="DM483" s="3"/>
      <c r="DN483" s="3"/>
      <c r="DO483" s="3"/>
      <c r="DP483" s="3"/>
      <c r="DQ483" s="3"/>
      <c r="DR483" s="3"/>
      <c r="DS483" s="3"/>
      <c r="DT483" s="3"/>
      <c r="DU483" s="3"/>
      <c r="DV483" s="3"/>
      <c r="DW483" s="3"/>
      <c r="DX483" s="3"/>
      <c r="DY483" s="3"/>
      <c r="DZ483" s="3"/>
      <c r="EA483" s="3"/>
      <c r="EB483" s="3"/>
      <c r="EC483" s="3"/>
      <c r="ED483" s="3"/>
      <c r="EE483" s="3"/>
      <c r="EF483" s="3"/>
      <c r="EG483" s="3"/>
      <c r="EH483" s="3"/>
      <c r="EI483" s="3"/>
      <c r="EJ483" s="3"/>
      <c r="EK483" s="3"/>
      <c r="EL483" s="3"/>
      <c r="EM483" s="3"/>
      <c r="EN483" s="3"/>
      <c r="EO483" s="3"/>
      <c r="EP483" s="3"/>
      <c r="EQ483" s="3"/>
      <c r="ER483" s="3"/>
      <c r="ES483" s="3"/>
      <c r="ET483" s="3"/>
      <c r="EU483" s="3"/>
      <c r="EV483" s="3"/>
      <c r="EW483" s="3"/>
      <c r="EX483" s="3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</row>
    <row r="484" spans="1:173" x14ac:dyDescent="0.15">
      <c r="A484" s="74">
        <f t="shared" si="160"/>
        <v>43965</v>
      </c>
      <c r="B484" s="75">
        <f t="shared" ca="1" si="147"/>
        <v>93041.485986999993</v>
      </c>
      <c r="C484" s="78">
        <f t="shared" si="148"/>
        <v>92100</v>
      </c>
      <c r="D484" s="77">
        <f ca="1">IF(A484&lt;$B$1,VLOOKUP(A484,[1]DI!$A$4:$B$15000,2),0)</f>
        <v>2.9000000000000005E-2</v>
      </c>
      <c r="E484" s="78">
        <f t="shared" ca="1" si="162"/>
        <v>1.00011345</v>
      </c>
      <c r="F484" s="78">
        <f ca="1">(TRUNC(PRODUCT($E$12:$E483),16))</f>
        <v>1.06968962295103</v>
      </c>
      <c r="G484" s="78">
        <f t="shared" ca="1" si="163"/>
        <v>1.0642273047451101</v>
      </c>
      <c r="H484" s="78">
        <f t="shared" ca="1" si="164"/>
        <v>1.0051326599999999</v>
      </c>
      <c r="I484" s="77">
        <f t="shared" si="161"/>
        <v>3.5000000000000003E-2</v>
      </c>
      <c r="J484" s="79">
        <f t="shared" si="149"/>
        <v>43909</v>
      </c>
      <c r="K484" s="80">
        <f t="shared" si="150"/>
        <v>37</v>
      </c>
      <c r="L484" s="81">
        <f t="shared" si="151"/>
        <v>37</v>
      </c>
      <c r="M484" s="82">
        <f t="shared" si="152"/>
        <v>1.005063781</v>
      </c>
      <c r="N484" s="82">
        <f t="shared" ca="1" si="153"/>
        <v>1.0102224319999999</v>
      </c>
      <c r="O484" s="81">
        <f t="shared" si="154"/>
        <v>0</v>
      </c>
      <c r="P484" s="76">
        <f t="shared" ca="1" si="155"/>
        <v>941.48598700000002</v>
      </c>
      <c r="Q484" s="76">
        <f t="shared" si="156"/>
        <v>0</v>
      </c>
      <c r="R484" s="83" t="str">
        <f t="shared" si="157"/>
        <v>A+J=</v>
      </c>
      <c r="S484" s="79">
        <f t="shared" si="158"/>
        <v>44001</v>
      </c>
      <c r="T484" s="84" t="str">
        <f t="shared" si="159"/>
        <v>-</v>
      </c>
      <c r="U484" s="8"/>
      <c r="V484" s="8"/>
      <c r="W484" s="8"/>
      <c r="X484" s="8"/>
      <c r="Y484" s="1"/>
      <c r="Z484" s="8"/>
      <c r="AA484" s="8"/>
      <c r="AB484" s="8"/>
      <c r="AC484" s="8"/>
      <c r="AD484" s="8"/>
      <c r="AE484" s="9"/>
      <c r="AF484" s="8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  <c r="BO484" s="3"/>
      <c r="BP484" s="3"/>
      <c r="BQ484" s="3"/>
      <c r="BR484" s="3"/>
      <c r="BS484" s="3"/>
      <c r="BT484" s="3"/>
      <c r="BU484" s="3"/>
      <c r="BV484" s="3"/>
      <c r="BW484" s="3"/>
      <c r="BX484" s="3"/>
      <c r="BY484" s="3"/>
      <c r="BZ484" s="3"/>
      <c r="CA484" s="3"/>
      <c r="CB484" s="3"/>
      <c r="CC484" s="3"/>
      <c r="CD484" s="3"/>
      <c r="CE484" s="3"/>
      <c r="CF484" s="3"/>
      <c r="CG484" s="3"/>
      <c r="CH484" s="3"/>
      <c r="CI484" s="3"/>
      <c r="CJ484" s="3"/>
      <c r="CK484" s="3"/>
      <c r="CL484" s="3"/>
      <c r="CM484" s="3"/>
      <c r="CN484" s="3"/>
      <c r="CO484" s="3"/>
      <c r="CP484" s="3"/>
      <c r="CQ484" s="3"/>
      <c r="CR484" s="3"/>
      <c r="CS484" s="3"/>
      <c r="CT484" s="3"/>
      <c r="CU484" s="3"/>
      <c r="CV484" s="3"/>
      <c r="CW484" s="3"/>
      <c r="CX484" s="3"/>
      <c r="CY484" s="3"/>
      <c r="CZ484" s="3"/>
      <c r="DA484" s="3"/>
      <c r="DB484" s="3"/>
      <c r="DC484" s="3"/>
      <c r="DD484" s="3"/>
      <c r="DE484" s="3"/>
      <c r="DF484" s="3"/>
      <c r="DG484" s="3"/>
      <c r="DH484" s="3"/>
      <c r="DI484" s="3"/>
      <c r="DJ484" s="3"/>
      <c r="DK484" s="3"/>
      <c r="DL484" s="3"/>
      <c r="DM484" s="3"/>
      <c r="DN484" s="3"/>
      <c r="DO484" s="3"/>
      <c r="DP484" s="3"/>
      <c r="DQ484" s="3"/>
      <c r="DR484" s="3"/>
      <c r="DS484" s="3"/>
      <c r="DT484" s="3"/>
      <c r="DU484" s="3"/>
      <c r="DV484" s="3"/>
      <c r="DW484" s="3"/>
      <c r="DX484" s="3"/>
      <c r="DY484" s="3"/>
      <c r="DZ484" s="3"/>
      <c r="EA484" s="3"/>
      <c r="EB484" s="3"/>
      <c r="EC484" s="3"/>
      <c r="ED484" s="3"/>
      <c r="EE484" s="3"/>
      <c r="EF484" s="3"/>
      <c r="EG484" s="3"/>
      <c r="EH484" s="3"/>
      <c r="EI484" s="3"/>
      <c r="EJ484" s="3"/>
      <c r="EK484" s="3"/>
      <c r="EL484" s="3"/>
      <c r="EM484" s="3"/>
      <c r="EN484" s="3"/>
      <c r="EO484" s="3"/>
      <c r="EP484" s="3"/>
      <c r="EQ484" s="3"/>
      <c r="ER484" s="3"/>
      <c r="ES484" s="3"/>
      <c r="ET484" s="3"/>
      <c r="EU484" s="3"/>
      <c r="EV484" s="3"/>
      <c r="EW484" s="3"/>
      <c r="EX484" s="3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</row>
    <row r="485" spans="1:173" x14ac:dyDescent="0.15">
      <c r="A485" s="74">
        <f t="shared" si="160"/>
        <v>43966</v>
      </c>
      <c r="B485" s="75">
        <f t="shared" ca="1" si="147"/>
        <v>93064.745013000007</v>
      </c>
      <c r="C485" s="78">
        <f t="shared" si="148"/>
        <v>92100</v>
      </c>
      <c r="D485" s="77">
        <f ca="1">IF(A485&lt;$B$1,VLOOKUP(A485,[1]DI!$A$4:$B$15000,2),0)</f>
        <v>2.9000000000000005E-2</v>
      </c>
      <c r="E485" s="78">
        <f t="shared" ca="1" si="162"/>
        <v>1.00011345</v>
      </c>
      <c r="F485" s="78">
        <f ca="1">(TRUNC(PRODUCT($E$12:$E484),16))</f>
        <v>1.06981097923875</v>
      </c>
      <c r="G485" s="78">
        <f t="shared" ca="1" si="163"/>
        <v>1.0642273047451101</v>
      </c>
      <c r="H485" s="78">
        <f t="shared" ca="1" si="164"/>
        <v>1.0052466900000001</v>
      </c>
      <c r="I485" s="77">
        <f t="shared" si="161"/>
        <v>3.5000000000000003E-2</v>
      </c>
      <c r="J485" s="79">
        <f t="shared" si="149"/>
        <v>43909</v>
      </c>
      <c r="K485" s="80">
        <f t="shared" si="150"/>
        <v>38</v>
      </c>
      <c r="L485" s="81">
        <f t="shared" si="151"/>
        <v>38</v>
      </c>
      <c r="M485" s="82">
        <f t="shared" si="152"/>
        <v>1.005200995</v>
      </c>
      <c r="N485" s="82">
        <f t="shared" ca="1" si="153"/>
        <v>1.010474973</v>
      </c>
      <c r="O485" s="81">
        <f t="shared" si="154"/>
        <v>0</v>
      </c>
      <c r="P485" s="76">
        <f t="shared" ca="1" si="155"/>
        <v>964.74501299999997</v>
      </c>
      <c r="Q485" s="76">
        <f t="shared" si="156"/>
        <v>0</v>
      </c>
      <c r="R485" s="83" t="str">
        <f t="shared" si="157"/>
        <v>A+J=</v>
      </c>
      <c r="S485" s="79">
        <f t="shared" si="158"/>
        <v>44001</v>
      </c>
      <c r="T485" s="84" t="str">
        <f t="shared" si="159"/>
        <v>-</v>
      </c>
      <c r="U485" s="8"/>
      <c r="V485" s="8"/>
      <c r="W485" s="8"/>
      <c r="X485" s="8"/>
      <c r="Y485" s="1"/>
      <c r="Z485" s="8"/>
      <c r="AA485" s="8"/>
      <c r="AB485" s="8"/>
      <c r="AC485" s="8"/>
      <c r="AD485" s="8"/>
      <c r="AE485" s="9"/>
      <c r="AF485" s="8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  <c r="BO485" s="3"/>
      <c r="BP485" s="3"/>
      <c r="BQ485" s="3"/>
      <c r="BR485" s="3"/>
      <c r="BS485" s="3"/>
      <c r="BT485" s="3"/>
      <c r="BU485" s="3"/>
      <c r="BV485" s="3"/>
      <c r="BW485" s="3"/>
      <c r="BX485" s="3"/>
      <c r="BY485" s="3"/>
      <c r="BZ485" s="3"/>
      <c r="CA485" s="3"/>
      <c r="CB485" s="3"/>
      <c r="CC485" s="3"/>
      <c r="CD485" s="3"/>
      <c r="CE485" s="3"/>
      <c r="CF485" s="3"/>
      <c r="CG485" s="3"/>
      <c r="CH485" s="3"/>
      <c r="CI485" s="3"/>
      <c r="CJ485" s="3"/>
      <c r="CK485" s="3"/>
      <c r="CL485" s="3"/>
      <c r="CM485" s="3"/>
      <c r="CN485" s="3"/>
      <c r="CO485" s="3"/>
      <c r="CP485" s="3"/>
      <c r="CQ485" s="3"/>
      <c r="CR485" s="3"/>
      <c r="CS485" s="3"/>
      <c r="CT485" s="3"/>
      <c r="CU485" s="3"/>
      <c r="CV485" s="3"/>
      <c r="CW485" s="3"/>
      <c r="CX485" s="3"/>
      <c r="CY485" s="3"/>
      <c r="CZ485" s="3"/>
      <c r="DA485" s="3"/>
      <c r="DB485" s="3"/>
      <c r="DC485" s="3"/>
      <c r="DD485" s="3"/>
      <c r="DE485" s="3"/>
      <c r="DF485" s="3"/>
      <c r="DG485" s="3"/>
      <c r="DH485" s="3"/>
      <c r="DI485" s="3"/>
      <c r="DJ485" s="3"/>
      <c r="DK485" s="3"/>
      <c r="DL485" s="3"/>
      <c r="DM485" s="3"/>
      <c r="DN485" s="3"/>
      <c r="DO485" s="3"/>
      <c r="DP485" s="3"/>
      <c r="DQ485" s="3"/>
      <c r="DR485" s="3"/>
      <c r="DS485" s="3"/>
      <c r="DT485" s="3"/>
      <c r="DU485" s="3"/>
      <c r="DV485" s="3"/>
      <c r="DW485" s="3"/>
      <c r="DX485" s="3"/>
      <c r="DY485" s="3"/>
      <c r="DZ485" s="3"/>
      <c r="EA485" s="3"/>
      <c r="EB485" s="3"/>
      <c r="EC485" s="3"/>
      <c r="ED485" s="3"/>
      <c r="EE485" s="3"/>
      <c r="EF485" s="3"/>
      <c r="EG485" s="3"/>
      <c r="EH485" s="3"/>
      <c r="EI485" s="3"/>
      <c r="EJ485" s="3"/>
      <c r="EK485" s="3"/>
      <c r="EL485" s="3"/>
      <c r="EM485" s="3"/>
      <c r="EN485" s="3"/>
      <c r="EO485" s="3"/>
      <c r="EP485" s="3"/>
      <c r="EQ485" s="3"/>
      <c r="ER485" s="3"/>
      <c r="ES485" s="3"/>
      <c r="ET485" s="3"/>
      <c r="EU485" s="3"/>
      <c r="EV485" s="3"/>
      <c r="EW485" s="3"/>
      <c r="EX485" s="3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</row>
    <row r="486" spans="1:173" x14ac:dyDescent="0.15">
      <c r="A486" s="74">
        <f t="shared" si="160"/>
        <v>43967</v>
      </c>
      <c r="B486" s="75">
        <f t="shared" ca="1" si="147"/>
        <v>93088.010578000001</v>
      </c>
      <c r="C486" s="78">
        <f t="shared" si="148"/>
        <v>92100</v>
      </c>
      <c r="D486" s="77">
        <f ca="1">IF(A486&lt;$B$1,VLOOKUP(A486,[1]DI!$A$4:$B$15000,2),0)</f>
        <v>0</v>
      </c>
      <c r="E486" s="78">
        <f t="shared" ca="1" si="162"/>
        <v>1</v>
      </c>
      <c r="F486" s="78">
        <f ca="1">(TRUNC(PRODUCT($E$12:$E485),16))</f>
        <v>1.06993234929434</v>
      </c>
      <c r="G486" s="78">
        <f t="shared" ca="1" si="163"/>
        <v>1.0642273047451101</v>
      </c>
      <c r="H486" s="78">
        <f t="shared" ca="1" si="164"/>
        <v>1.00536074</v>
      </c>
      <c r="I486" s="77">
        <f t="shared" si="161"/>
        <v>3.5000000000000003E-2</v>
      </c>
      <c r="J486" s="79">
        <f t="shared" si="149"/>
        <v>43909</v>
      </c>
      <c r="K486" s="80">
        <f t="shared" si="150"/>
        <v>38</v>
      </c>
      <c r="L486" s="81">
        <f t="shared" si="151"/>
        <v>39</v>
      </c>
      <c r="M486" s="82">
        <f t="shared" si="152"/>
        <v>1.0053382280000001</v>
      </c>
      <c r="N486" s="82">
        <f t="shared" ca="1" si="153"/>
        <v>1.0107275849999999</v>
      </c>
      <c r="O486" s="81">
        <f t="shared" si="154"/>
        <v>0</v>
      </c>
      <c r="P486" s="76">
        <f t="shared" ca="1" si="155"/>
        <v>988.01057800000001</v>
      </c>
      <c r="Q486" s="76">
        <f t="shared" si="156"/>
        <v>0</v>
      </c>
      <c r="R486" s="83" t="str">
        <f t="shared" si="157"/>
        <v>A+J=</v>
      </c>
      <c r="S486" s="79">
        <f t="shared" si="158"/>
        <v>44001</v>
      </c>
      <c r="T486" s="84" t="str">
        <f t="shared" si="159"/>
        <v>-</v>
      </c>
      <c r="U486" s="8"/>
      <c r="V486" s="8"/>
      <c r="W486" s="8"/>
      <c r="X486" s="8"/>
      <c r="Y486" s="1"/>
      <c r="Z486" s="8"/>
      <c r="AA486" s="8"/>
      <c r="AB486" s="8"/>
      <c r="AC486" s="8"/>
      <c r="AD486" s="8"/>
      <c r="AE486" s="9"/>
      <c r="AF486" s="8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  <c r="BO486" s="3"/>
      <c r="BP486" s="3"/>
      <c r="BQ486" s="3"/>
      <c r="BR486" s="3"/>
      <c r="BS486" s="3"/>
      <c r="BT486" s="3"/>
      <c r="BU486" s="3"/>
      <c r="BV486" s="3"/>
      <c r="BW486" s="3"/>
      <c r="BX486" s="3"/>
      <c r="BY486" s="3"/>
      <c r="BZ486" s="3"/>
      <c r="CA486" s="3"/>
      <c r="CB486" s="3"/>
      <c r="CC486" s="3"/>
      <c r="CD486" s="3"/>
      <c r="CE486" s="3"/>
      <c r="CF486" s="3"/>
      <c r="CG486" s="3"/>
      <c r="CH486" s="3"/>
      <c r="CI486" s="3"/>
      <c r="CJ486" s="3"/>
      <c r="CK486" s="3"/>
      <c r="CL486" s="3"/>
      <c r="CM486" s="3"/>
      <c r="CN486" s="3"/>
      <c r="CO486" s="3"/>
      <c r="CP486" s="3"/>
      <c r="CQ486" s="3"/>
      <c r="CR486" s="3"/>
      <c r="CS486" s="3"/>
      <c r="CT486" s="3"/>
      <c r="CU486" s="3"/>
      <c r="CV486" s="3"/>
      <c r="CW486" s="3"/>
      <c r="CX486" s="3"/>
      <c r="CY486" s="3"/>
      <c r="CZ486" s="3"/>
      <c r="DA486" s="3"/>
      <c r="DB486" s="3"/>
      <c r="DC486" s="3"/>
      <c r="DD486" s="3"/>
      <c r="DE486" s="3"/>
      <c r="DF486" s="3"/>
      <c r="DG486" s="3"/>
      <c r="DH486" s="3"/>
      <c r="DI486" s="3"/>
      <c r="DJ486" s="3"/>
      <c r="DK486" s="3"/>
      <c r="DL486" s="3"/>
      <c r="DM486" s="3"/>
      <c r="DN486" s="3"/>
      <c r="DO486" s="3"/>
      <c r="DP486" s="3"/>
      <c r="DQ486" s="3"/>
      <c r="DR486" s="3"/>
      <c r="DS486" s="3"/>
      <c r="DT486" s="3"/>
      <c r="DU486" s="3"/>
      <c r="DV486" s="3"/>
      <c r="DW486" s="3"/>
      <c r="DX486" s="3"/>
      <c r="DY486" s="3"/>
      <c r="DZ486" s="3"/>
      <c r="EA486" s="3"/>
      <c r="EB486" s="3"/>
      <c r="EC486" s="3"/>
      <c r="ED486" s="3"/>
      <c r="EE486" s="3"/>
      <c r="EF486" s="3"/>
      <c r="EG486" s="3"/>
      <c r="EH486" s="3"/>
      <c r="EI486" s="3"/>
      <c r="EJ486" s="3"/>
      <c r="EK486" s="3"/>
      <c r="EL486" s="3"/>
      <c r="EM486" s="3"/>
      <c r="EN486" s="3"/>
      <c r="EO486" s="3"/>
      <c r="EP486" s="3"/>
      <c r="EQ486" s="3"/>
      <c r="ER486" s="3"/>
      <c r="ES486" s="3"/>
      <c r="ET486" s="3"/>
      <c r="EU486" s="3"/>
      <c r="EV486" s="3"/>
      <c r="EW486" s="3"/>
      <c r="EX486" s="3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</row>
    <row r="487" spans="1:173" x14ac:dyDescent="0.15">
      <c r="A487" s="74">
        <f t="shared" si="160"/>
        <v>43968</v>
      </c>
      <c r="B487" s="75">
        <f t="shared" ca="1" si="147"/>
        <v>93088.010578000001</v>
      </c>
      <c r="C487" s="78">
        <f t="shared" si="148"/>
        <v>92100</v>
      </c>
      <c r="D487" s="77">
        <f ca="1">IF(A487&lt;$B$1,VLOOKUP(A487,[1]DI!$A$4:$B$15000,2),0)</f>
        <v>0</v>
      </c>
      <c r="E487" s="78">
        <f t="shared" ca="1" si="162"/>
        <v>1</v>
      </c>
      <c r="F487" s="78">
        <f ca="1">(TRUNC(PRODUCT($E$12:$E486),16))</f>
        <v>1.06993234929434</v>
      </c>
      <c r="G487" s="78">
        <f t="shared" ca="1" si="163"/>
        <v>1.0642273047451101</v>
      </c>
      <c r="H487" s="78">
        <f t="shared" ca="1" si="164"/>
        <v>1.00536074</v>
      </c>
      <c r="I487" s="77">
        <f t="shared" si="161"/>
        <v>3.5000000000000003E-2</v>
      </c>
      <c r="J487" s="79">
        <f t="shared" si="149"/>
        <v>43909</v>
      </c>
      <c r="K487" s="80">
        <f t="shared" si="150"/>
        <v>38</v>
      </c>
      <c r="L487" s="81">
        <f t="shared" si="151"/>
        <v>39</v>
      </c>
      <c r="M487" s="82">
        <f t="shared" si="152"/>
        <v>1.0053382280000001</v>
      </c>
      <c r="N487" s="82">
        <f t="shared" ca="1" si="153"/>
        <v>1.0107275849999999</v>
      </c>
      <c r="O487" s="81">
        <f t="shared" si="154"/>
        <v>0</v>
      </c>
      <c r="P487" s="76">
        <f t="shared" ca="1" si="155"/>
        <v>988.01057800000001</v>
      </c>
      <c r="Q487" s="76">
        <f t="shared" si="156"/>
        <v>0</v>
      </c>
      <c r="R487" s="83" t="str">
        <f t="shared" si="157"/>
        <v>A+J=</v>
      </c>
      <c r="S487" s="79">
        <f t="shared" si="158"/>
        <v>44001</v>
      </c>
      <c r="T487" s="84" t="str">
        <f t="shared" si="159"/>
        <v>-</v>
      </c>
      <c r="U487" s="8"/>
      <c r="V487" s="8"/>
      <c r="W487" s="8"/>
      <c r="X487" s="8"/>
      <c r="Y487" s="1"/>
      <c r="Z487" s="8"/>
      <c r="AA487" s="8"/>
      <c r="AB487" s="8"/>
      <c r="AC487" s="8"/>
      <c r="AD487" s="8"/>
      <c r="AE487" s="9"/>
      <c r="AF487" s="8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  <c r="BO487" s="3"/>
      <c r="BP487" s="3"/>
      <c r="BQ487" s="3"/>
      <c r="BR487" s="3"/>
      <c r="BS487" s="3"/>
      <c r="BT487" s="3"/>
      <c r="BU487" s="3"/>
      <c r="BV487" s="3"/>
      <c r="BW487" s="3"/>
      <c r="BX487" s="3"/>
      <c r="BY487" s="3"/>
      <c r="BZ487" s="3"/>
      <c r="CA487" s="3"/>
      <c r="CB487" s="3"/>
      <c r="CC487" s="3"/>
      <c r="CD487" s="3"/>
      <c r="CE487" s="3"/>
      <c r="CF487" s="3"/>
      <c r="CG487" s="3"/>
      <c r="CH487" s="3"/>
      <c r="CI487" s="3"/>
      <c r="CJ487" s="3"/>
      <c r="CK487" s="3"/>
      <c r="CL487" s="3"/>
      <c r="CM487" s="3"/>
      <c r="CN487" s="3"/>
      <c r="CO487" s="3"/>
      <c r="CP487" s="3"/>
      <c r="CQ487" s="3"/>
      <c r="CR487" s="3"/>
      <c r="CS487" s="3"/>
      <c r="CT487" s="3"/>
      <c r="CU487" s="3"/>
      <c r="CV487" s="3"/>
      <c r="CW487" s="3"/>
      <c r="CX487" s="3"/>
      <c r="CY487" s="3"/>
      <c r="CZ487" s="3"/>
      <c r="DA487" s="3"/>
      <c r="DB487" s="3"/>
      <c r="DC487" s="3"/>
      <c r="DD487" s="3"/>
      <c r="DE487" s="3"/>
      <c r="DF487" s="3"/>
      <c r="DG487" s="3"/>
      <c r="DH487" s="3"/>
      <c r="DI487" s="3"/>
      <c r="DJ487" s="3"/>
      <c r="DK487" s="3"/>
      <c r="DL487" s="3"/>
      <c r="DM487" s="3"/>
      <c r="DN487" s="3"/>
      <c r="DO487" s="3"/>
      <c r="DP487" s="3"/>
      <c r="DQ487" s="3"/>
      <c r="DR487" s="3"/>
      <c r="DS487" s="3"/>
      <c r="DT487" s="3"/>
      <c r="DU487" s="3"/>
      <c r="DV487" s="3"/>
      <c r="DW487" s="3"/>
      <c r="DX487" s="3"/>
      <c r="DY487" s="3"/>
      <c r="DZ487" s="3"/>
      <c r="EA487" s="3"/>
      <c r="EB487" s="3"/>
      <c r="EC487" s="3"/>
      <c r="ED487" s="3"/>
      <c r="EE487" s="3"/>
      <c r="EF487" s="3"/>
      <c r="EG487" s="3"/>
      <c r="EH487" s="3"/>
      <c r="EI487" s="3"/>
      <c r="EJ487" s="3"/>
      <c r="EK487" s="3"/>
      <c r="EL487" s="3"/>
      <c r="EM487" s="3"/>
      <c r="EN487" s="3"/>
      <c r="EO487" s="3"/>
      <c r="EP487" s="3"/>
      <c r="EQ487" s="3"/>
      <c r="ER487" s="3"/>
      <c r="ES487" s="3"/>
      <c r="ET487" s="3"/>
      <c r="EU487" s="3"/>
      <c r="EV487" s="3"/>
      <c r="EW487" s="3"/>
      <c r="EX487" s="3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</row>
    <row r="488" spans="1:173" x14ac:dyDescent="0.15">
      <c r="A488" s="74">
        <f t="shared" si="160"/>
        <v>43969</v>
      </c>
      <c r="B488" s="75">
        <f t="shared" ca="1" si="147"/>
        <v>93088.010578000001</v>
      </c>
      <c r="C488" s="78">
        <f t="shared" si="148"/>
        <v>92100</v>
      </c>
      <c r="D488" s="77">
        <f ca="1">IF(A488&lt;$B$1,VLOOKUP(A488,[1]DI!$A$4:$B$15000,2),0)</f>
        <v>2.9000000000000005E-2</v>
      </c>
      <c r="E488" s="78">
        <f t="shared" ca="1" si="162"/>
        <v>1.00011345</v>
      </c>
      <c r="F488" s="78">
        <f ca="1">(TRUNC(PRODUCT($E$12:$E487),16))</f>
        <v>1.06993234929434</v>
      </c>
      <c r="G488" s="78">
        <f t="shared" ca="1" si="163"/>
        <v>1.0642273047451101</v>
      </c>
      <c r="H488" s="78">
        <f t="shared" ca="1" si="164"/>
        <v>1.00536074</v>
      </c>
      <c r="I488" s="77">
        <f t="shared" si="161"/>
        <v>3.5000000000000003E-2</v>
      </c>
      <c r="J488" s="79">
        <f t="shared" si="149"/>
        <v>43909</v>
      </c>
      <c r="K488" s="80">
        <f t="shared" si="150"/>
        <v>39</v>
      </c>
      <c r="L488" s="81">
        <f t="shared" si="151"/>
        <v>39</v>
      </c>
      <c r="M488" s="82">
        <f t="shared" si="152"/>
        <v>1.0053382280000001</v>
      </c>
      <c r="N488" s="82">
        <f t="shared" ca="1" si="153"/>
        <v>1.0107275849999999</v>
      </c>
      <c r="O488" s="81">
        <f t="shared" si="154"/>
        <v>0</v>
      </c>
      <c r="P488" s="76">
        <f t="shared" ca="1" si="155"/>
        <v>988.01057800000001</v>
      </c>
      <c r="Q488" s="76">
        <f t="shared" si="156"/>
        <v>0</v>
      </c>
      <c r="R488" s="83" t="str">
        <f t="shared" si="157"/>
        <v>A+J=</v>
      </c>
      <c r="S488" s="79">
        <f t="shared" si="158"/>
        <v>44001</v>
      </c>
      <c r="T488" s="84" t="str">
        <f t="shared" si="159"/>
        <v>-</v>
      </c>
      <c r="U488" s="8"/>
      <c r="V488" s="8"/>
      <c r="W488" s="8"/>
      <c r="X488" s="8"/>
      <c r="Y488" s="1"/>
      <c r="Z488" s="8"/>
      <c r="AA488" s="8"/>
      <c r="AB488" s="8"/>
      <c r="AC488" s="8"/>
      <c r="AD488" s="8"/>
      <c r="AE488" s="9"/>
      <c r="AF488" s="8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  <c r="BO488" s="3"/>
      <c r="BP488" s="3"/>
      <c r="BQ488" s="3"/>
      <c r="BR488" s="3"/>
      <c r="BS488" s="3"/>
      <c r="BT488" s="3"/>
      <c r="BU488" s="3"/>
      <c r="BV488" s="3"/>
      <c r="BW488" s="3"/>
      <c r="BX488" s="3"/>
      <c r="BY488" s="3"/>
      <c r="BZ488" s="3"/>
      <c r="CA488" s="3"/>
      <c r="CB488" s="3"/>
      <c r="CC488" s="3"/>
      <c r="CD488" s="3"/>
      <c r="CE488" s="3"/>
      <c r="CF488" s="3"/>
      <c r="CG488" s="3"/>
      <c r="CH488" s="3"/>
      <c r="CI488" s="3"/>
      <c r="CJ488" s="3"/>
      <c r="CK488" s="3"/>
      <c r="CL488" s="3"/>
      <c r="CM488" s="3"/>
      <c r="CN488" s="3"/>
      <c r="CO488" s="3"/>
      <c r="CP488" s="3"/>
      <c r="CQ488" s="3"/>
      <c r="CR488" s="3"/>
      <c r="CS488" s="3"/>
      <c r="CT488" s="3"/>
      <c r="CU488" s="3"/>
      <c r="CV488" s="3"/>
      <c r="CW488" s="3"/>
      <c r="CX488" s="3"/>
      <c r="CY488" s="3"/>
      <c r="CZ488" s="3"/>
      <c r="DA488" s="3"/>
      <c r="DB488" s="3"/>
      <c r="DC488" s="3"/>
      <c r="DD488" s="3"/>
      <c r="DE488" s="3"/>
      <c r="DF488" s="3"/>
      <c r="DG488" s="3"/>
      <c r="DH488" s="3"/>
      <c r="DI488" s="3"/>
      <c r="DJ488" s="3"/>
      <c r="DK488" s="3"/>
      <c r="DL488" s="3"/>
      <c r="DM488" s="3"/>
      <c r="DN488" s="3"/>
      <c r="DO488" s="3"/>
      <c r="DP488" s="3"/>
      <c r="DQ488" s="3"/>
      <c r="DR488" s="3"/>
      <c r="DS488" s="3"/>
      <c r="DT488" s="3"/>
      <c r="DU488" s="3"/>
      <c r="DV488" s="3"/>
      <c r="DW488" s="3"/>
      <c r="DX488" s="3"/>
      <c r="DY488" s="3"/>
      <c r="DZ488" s="3"/>
      <c r="EA488" s="3"/>
      <c r="EB488" s="3"/>
      <c r="EC488" s="3"/>
      <c r="ED488" s="3"/>
      <c r="EE488" s="3"/>
      <c r="EF488" s="3"/>
      <c r="EG488" s="3"/>
      <c r="EH488" s="3"/>
      <c r="EI488" s="3"/>
      <c r="EJ488" s="3"/>
      <c r="EK488" s="3"/>
      <c r="EL488" s="3"/>
      <c r="EM488" s="3"/>
      <c r="EN488" s="3"/>
      <c r="EO488" s="3"/>
      <c r="EP488" s="3"/>
      <c r="EQ488" s="3"/>
      <c r="ER488" s="3"/>
      <c r="ES488" s="3"/>
      <c r="ET488" s="3"/>
      <c r="EU488" s="3"/>
      <c r="EV488" s="3"/>
      <c r="EW488" s="3"/>
      <c r="EX488" s="3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</row>
    <row r="489" spans="1:173" x14ac:dyDescent="0.15">
      <c r="A489" s="74">
        <f t="shared" si="160"/>
        <v>43970</v>
      </c>
      <c r="B489" s="75">
        <f t="shared" ca="1" si="147"/>
        <v>93111.281669000004</v>
      </c>
      <c r="C489" s="78">
        <f t="shared" si="148"/>
        <v>92100</v>
      </c>
      <c r="D489" s="77">
        <f ca="1">IF(A489&lt;$B$1,VLOOKUP(A489,[1]DI!$A$4:$B$15000,2),0)</f>
        <v>2.9000000000000005E-2</v>
      </c>
      <c r="E489" s="78">
        <f t="shared" ca="1" si="162"/>
        <v>1.00011345</v>
      </c>
      <c r="F489" s="78">
        <f ca="1">(TRUNC(PRODUCT($E$12:$E488),16))</f>
        <v>1.07005373311937</v>
      </c>
      <c r="G489" s="78">
        <f t="shared" ca="1" si="163"/>
        <v>1.0642273047451101</v>
      </c>
      <c r="H489" s="78">
        <f t="shared" ca="1" si="164"/>
        <v>1.0054748</v>
      </c>
      <c r="I489" s="77">
        <f t="shared" si="161"/>
        <v>3.5000000000000003E-2</v>
      </c>
      <c r="J489" s="79">
        <f t="shared" si="149"/>
        <v>43909</v>
      </c>
      <c r="K489" s="80">
        <f t="shared" si="150"/>
        <v>40</v>
      </c>
      <c r="L489" s="81">
        <f t="shared" si="151"/>
        <v>40</v>
      </c>
      <c r="M489" s="82">
        <f t="shared" si="152"/>
        <v>1.0054754800000001</v>
      </c>
      <c r="N489" s="82">
        <f t="shared" ca="1" si="153"/>
        <v>1.0109802569999999</v>
      </c>
      <c r="O489" s="81">
        <f t="shared" si="154"/>
        <v>0</v>
      </c>
      <c r="P489" s="76">
        <f t="shared" ca="1" si="155"/>
        <v>1011.281669</v>
      </c>
      <c r="Q489" s="76">
        <f t="shared" si="156"/>
        <v>0</v>
      </c>
      <c r="R489" s="83" t="str">
        <f t="shared" si="157"/>
        <v>A+J=</v>
      </c>
      <c r="S489" s="79">
        <f t="shared" si="158"/>
        <v>44001</v>
      </c>
      <c r="T489" s="84" t="str">
        <f t="shared" si="159"/>
        <v>-</v>
      </c>
      <c r="U489" s="8"/>
      <c r="V489" s="8"/>
      <c r="W489" s="8"/>
      <c r="X489" s="8"/>
      <c r="Y489" s="1"/>
      <c r="Z489" s="8"/>
      <c r="AA489" s="8"/>
      <c r="AB489" s="8"/>
      <c r="AC489" s="8"/>
      <c r="AD489" s="8"/>
      <c r="AE489" s="9"/>
      <c r="AF489" s="8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  <c r="BO489" s="3"/>
      <c r="BP489" s="3"/>
      <c r="BQ489" s="3"/>
      <c r="BR489" s="3"/>
      <c r="BS489" s="3"/>
      <c r="BT489" s="3"/>
      <c r="BU489" s="3"/>
      <c r="BV489" s="3"/>
      <c r="BW489" s="3"/>
      <c r="BX489" s="3"/>
      <c r="BY489" s="3"/>
      <c r="BZ489" s="3"/>
      <c r="CA489" s="3"/>
      <c r="CB489" s="3"/>
      <c r="CC489" s="3"/>
      <c r="CD489" s="3"/>
      <c r="CE489" s="3"/>
      <c r="CF489" s="3"/>
      <c r="CG489" s="3"/>
      <c r="CH489" s="3"/>
      <c r="CI489" s="3"/>
      <c r="CJ489" s="3"/>
      <c r="CK489" s="3"/>
      <c r="CL489" s="3"/>
      <c r="CM489" s="3"/>
      <c r="CN489" s="3"/>
      <c r="CO489" s="3"/>
      <c r="CP489" s="3"/>
      <c r="CQ489" s="3"/>
      <c r="CR489" s="3"/>
      <c r="CS489" s="3"/>
      <c r="CT489" s="3"/>
      <c r="CU489" s="3"/>
      <c r="CV489" s="3"/>
      <c r="CW489" s="3"/>
      <c r="CX489" s="3"/>
      <c r="CY489" s="3"/>
      <c r="CZ489" s="3"/>
      <c r="DA489" s="3"/>
      <c r="DB489" s="3"/>
      <c r="DC489" s="3"/>
      <c r="DD489" s="3"/>
      <c r="DE489" s="3"/>
      <c r="DF489" s="3"/>
      <c r="DG489" s="3"/>
      <c r="DH489" s="3"/>
      <c r="DI489" s="3"/>
      <c r="DJ489" s="3"/>
      <c r="DK489" s="3"/>
      <c r="DL489" s="3"/>
      <c r="DM489" s="3"/>
      <c r="DN489" s="3"/>
      <c r="DO489" s="3"/>
      <c r="DP489" s="3"/>
      <c r="DQ489" s="3"/>
      <c r="DR489" s="3"/>
      <c r="DS489" s="3"/>
      <c r="DT489" s="3"/>
      <c r="DU489" s="3"/>
      <c r="DV489" s="3"/>
      <c r="DW489" s="3"/>
      <c r="DX489" s="3"/>
      <c r="DY489" s="3"/>
      <c r="DZ489" s="3"/>
      <c r="EA489" s="3"/>
      <c r="EB489" s="3"/>
      <c r="EC489" s="3"/>
      <c r="ED489" s="3"/>
      <c r="EE489" s="3"/>
      <c r="EF489" s="3"/>
      <c r="EG489" s="3"/>
      <c r="EH489" s="3"/>
      <c r="EI489" s="3"/>
      <c r="EJ489" s="3"/>
      <c r="EK489" s="3"/>
      <c r="EL489" s="3"/>
      <c r="EM489" s="3"/>
      <c r="EN489" s="3"/>
      <c r="EO489" s="3"/>
      <c r="EP489" s="3"/>
      <c r="EQ489" s="3"/>
      <c r="ER489" s="3"/>
      <c r="ES489" s="3"/>
      <c r="ET489" s="3"/>
      <c r="EU489" s="3"/>
      <c r="EV489" s="3"/>
      <c r="EW489" s="3"/>
      <c r="EX489" s="3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</row>
    <row r="490" spans="1:173" x14ac:dyDescent="0.15">
      <c r="A490" s="74">
        <f t="shared" si="160"/>
        <v>43971</v>
      </c>
      <c r="B490" s="75">
        <f t="shared" ca="1" si="147"/>
        <v>93134.558285999999</v>
      </c>
      <c r="C490" s="78">
        <f t="shared" si="148"/>
        <v>92100</v>
      </c>
      <c r="D490" s="77">
        <f ca="1">IF(A490&lt;$B$1,VLOOKUP(A490,[1]DI!$A$4:$B$15000,2),0)</f>
        <v>2.9000000000000005E-2</v>
      </c>
      <c r="E490" s="78">
        <f t="shared" ca="1" si="162"/>
        <v>1.00011345</v>
      </c>
      <c r="F490" s="78">
        <f ca="1">(TRUNC(PRODUCT($E$12:$E489),16))</f>
        <v>1.0701751307153899</v>
      </c>
      <c r="G490" s="78">
        <f t="shared" ca="1" si="163"/>
        <v>1.0642273047451101</v>
      </c>
      <c r="H490" s="78">
        <f t="shared" ca="1" si="164"/>
        <v>1.00558887</v>
      </c>
      <c r="I490" s="77">
        <f t="shared" si="161"/>
        <v>3.5000000000000003E-2</v>
      </c>
      <c r="J490" s="79">
        <f t="shared" si="149"/>
        <v>43909</v>
      </c>
      <c r="K490" s="80">
        <f t="shared" si="150"/>
        <v>41</v>
      </c>
      <c r="L490" s="81">
        <f t="shared" si="151"/>
        <v>41</v>
      </c>
      <c r="M490" s="82">
        <f t="shared" si="152"/>
        <v>1.0056127500000001</v>
      </c>
      <c r="N490" s="82">
        <f t="shared" ca="1" si="153"/>
        <v>1.011232989</v>
      </c>
      <c r="O490" s="81">
        <f t="shared" si="154"/>
        <v>0</v>
      </c>
      <c r="P490" s="76">
        <f t="shared" ca="1" si="155"/>
        <v>1034.558286</v>
      </c>
      <c r="Q490" s="76">
        <f t="shared" si="156"/>
        <v>0</v>
      </c>
      <c r="R490" s="83" t="str">
        <f t="shared" si="157"/>
        <v>A+J=</v>
      </c>
      <c r="S490" s="79">
        <f t="shared" si="158"/>
        <v>44001</v>
      </c>
      <c r="T490" s="84" t="str">
        <f t="shared" si="159"/>
        <v>-</v>
      </c>
      <c r="U490" s="8"/>
      <c r="V490" s="8"/>
      <c r="W490" s="8"/>
      <c r="X490" s="8"/>
      <c r="Y490" s="1"/>
      <c r="Z490" s="8"/>
      <c r="AA490" s="8"/>
      <c r="AB490" s="8"/>
      <c r="AC490" s="8"/>
      <c r="AD490" s="8"/>
      <c r="AE490" s="9"/>
      <c r="AF490" s="8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  <c r="BO490" s="3"/>
      <c r="BP490" s="3"/>
      <c r="BQ490" s="3"/>
      <c r="BR490" s="3"/>
      <c r="BS490" s="3"/>
      <c r="BT490" s="3"/>
      <c r="BU490" s="3"/>
      <c r="BV490" s="3"/>
      <c r="BW490" s="3"/>
      <c r="BX490" s="3"/>
      <c r="BY490" s="3"/>
      <c r="BZ490" s="3"/>
      <c r="CA490" s="3"/>
      <c r="CB490" s="3"/>
      <c r="CC490" s="3"/>
      <c r="CD490" s="3"/>
      <c r="CE490" s="3"/>
      <c r="CF490" s="3"/>
      <c r="CG490" s="3"/>
      <c r="CH490" s="3"/>
      <c r="CI490" s="3"/>
      <c r="CJ490" s="3"/>
      <c r="CK490" s="3"/>
      <c r="CL490" s="3"/>
      <c r="CM490" s="3"/>
      <c r="CN490" s="3"/>
      <c r="CO490" s="3"/>
      <c r="CP490" s="3"/>
      <c r="CQ490" s="3"/>
      <c r="CR490" s="3"/>
      <c r="CS490" s="3"/>
      <c r="CT490" s="3"/>
      <c r="CU490" s="3"/>
      <c r="CV490" s="3"/>
      <c r="CW490" s="3"/>
      <c r="CX490" s="3"/>
      <c r="CY490" s="3"/>
      <c r="CZ490" s="3"/>
      <c r="DA490" s="3"/>
      <c r="DB490" s="3"/>
      <c r="DC490" s="3"/>
      <c r="DD490" s="3"/>
      <c r="DE490" s="3"/>
      <c r="DF490" s="3"/>
      <c r="DG490" s="3"/>
      <c r="DH490" s="3"/>
      <c r="DI490" s="3"/>
      <c r="DJ490" s="3"/>
      <c r="DK490" s="3"/>
      <c r="DL490" s="3"/>
      <c r="DM490" s="3"/>
      <c r="DN490" s="3"/>
      <c r="DO490" s="3"/>
      <c r="DP490" s="3"/>
      <c r="DQ490" s="3"/>
      <c r="DR490" s="3"/>
      <c r="DS490" s="3"/>
      <c r="DT490" s="3"/>
      <c r="DU490" s="3"/>
      <c r="DV490" s="3"/>
      <c r="DW490" s="3"/>
      <c r="DX490" s="3"/>
      <c r="DY490" s="3"/>
      <c r="DZ490" s="3"/>
      <c r="EA490" s="3"/>
      <c r="EB490" s="3"/>
      <c r="EC490" s="3"/>
      <c r="ED490" s="3"/>
      <c r="EE490" s="3"/>
      <c r="EF490" s="3"/>
      <c r="EG490" s="3"/>
      <c r="EH490" s="3"/>
      <c r="EI490" s="3"/>
      <c r="EJ490" s="3"/>
      <c r="EK490" s="3"/>
      <c r="EL490" s="3"/>
      <c r="EM490" s="3"/>
      <c r="EN490" s="3"/>
      <c r="EO490" s="3"/>
      <c r="EP490" s="3"/>
      <c r="EQ490" s="3"/>
      <c r="ER490" s="3"/>
      <c r="ES490" s="3"/>
      <c r="ET490" s="3"/>
      <c r="EU490" s="3"/>
      <c r="EV490" s="3"/>
      <c r="EW490" s="3"/>
      <c r="EX490" s="3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</row>
    <row r="491" spans="1:173" x14ac:dyDescent="0.15">
      <c r="A491" s="74">
        <f t="shared" si="160"/>
        <v>43972</v>
      </c>
      <c r="B491" s="75">
        <f t="shared" ca="1" si="147"/>
        <v>93157.840429999997</v>
      </c>
      <c r="C491" s="78">
        <f t="shared" si="148"/>
        <v>92100</v>
      </c>
      <c r="D491" s="77">
        <f ca="1">IF(A491&lt;$B$1,VLOOKUP(A491,[1]DI!$A$4:$B$15000,2),0)</f>
        <v>2.9000000000000005E-2</v>
      </c>
      <c r="E491" s="78">
        <f t="shared" ca="1" si="162"/>
        <v>1.00011345</v>
      </c>
      <c r="F491" s="78">
        <f ca="1">(TRUNC(PRODUCT($E$12:$E490),16))</f>
        <v>1.0702965420839701</v>
      </c>
      <c r="G491" s="78">
        <f t="shared" ca="1" si="163"/>
        <v>1.0642273047451101</v>
      </c>
      <c r="H491" s="78">
        <f t="shared" ca="1" si="164"/>
        <v>1.0057029500000001</v>
      </c>
      <c r="I491" s="77">
        <f t="shared" si="161"/>
        <v>3.5000000000000003E-2</v>
      </c>
      <c r="J491" s="79">
        <f t="shared" si="149"/>
        <v>43909</v>
      </c>
      <c r="K491" s="80">
        <f t="shared" si="150"/>
        <v>42</v>
      </c>
      <c r="L491" s="81">
        <f t="shared" si="151"/>
        <v>42</v>
      </c>
      <c r="M491" s="82">
        <f t="shared" si="152"/>
        <v>1.005750039</v>
      </c>
      <c r="N491" s="82">
        <f t="shared" ca="1" si="153"/>
        <v>1.011485781</v>
      </c>
      <c r="O491" s="81">
        <f t="shared" si="154"/>
        <v>0</v>
      </c>
      <c r="P491" s="76">
        <f t="shared" ca="1" si="155"/>
        <v>1057.84043</v>
      </c>
      <c r="Q491" s="76">
        <f t="shared" si="156"/>
        <v>0</v>
      </c>
      <c r="R491" s="83" t="str">
        <f t="shared" si="157"/>
        <v>A+J=</v>
      </c>
      <c r="S491" s="79">
        <f t="shared" si="158"/>
        <v>44001</v>
      </c>
      <c r="T491" s="84" t="str">
        <f t="shared" si="159"/>
        <v>-</v>
      </c>
      <c r="U491" s="8"/>
      <c r="V491" s="8"/>
      <c r="W491" s="8"/>
      <c r="X491" s="8"/>
      <c r="Y491" s="1"/>
      <c r="Z491" s="8"/>
      <c r="AA491" s="8"/>
      <c r="AB491" s="8"/>
      <c r="AC491" s="8"/>
      <c r="AD491" s="8"/>
      <c r="AE491" s="9"/>
      <c r="AF491" s="8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  <c r="BO491" s="3"/>
      <c r="BP491" s="3"/>
      <c r="BQ491" s="3"/>
      <c r="BR491" s="3"/>
      <c r="BS491" s="3"/>
      <c r="BT491" s="3"/>
      <c r="BU491" s="3"/>
      <c r="BV491" s="3"/>
      <c r="BW491" s="3"/>
      <c r="BX491" s="3"/>
      <c r="BY491" s="3"/>
      <c r="BZ491" s="3"/>
      <c r="CA491" s="3"/>
      <c r="CB491" s="3"/>
      <c r="CC491" s="3"/>
      <c r="CD491" s="3"/>
      <c r="CE491" s="3"/>
      <c r="CF491" s="3"/>
      <c r="CG491" s="3"/>
      <c r="CH491" s="3"/>
      <c r="CI491" s="3"/>
      <c r="CJ491" s="3"/>
      <c r="CK491" s="3"/>
      <c r="CL491" s="3"/>
      <c r="CM491" s="3"/>
      <c r="CN491" s="3"/>
      <c r="CO491" s="3"/>
      <c r="CP491" s="3"/>
      <c r="CQ491" s="3"/>
      <c r="CR491" s="3"/>
      <c r="CS491" s="3"/>
      <c r="CT491" s="3"/>
      <c r="CU491" s="3"/>
      <c r="CV491" s="3"/>
      <c r="CW491" s="3"/>
      <c r="CX491" s="3"/>
      <c r="CY491" s="3"/>
      <c r="CZ491" s="3"/>
      <c r="DA491" s="3"/>
      <c r="DB491" s="3"/>
      <c r="DC491" s="3"/>
      <c r="DD491" s="3"/>
      <c r="DE491" s="3"/>
      <c r="DF491" s="3"/>
      <c r="DG491" s="3"/>
      <c r="DH491" s="3"/>
      <c r="DI491" s="3"/>
      <c r="DJ491" s="3"/>
      <c r="DK491" s="3"/>
      <c r="DL491" s="3"/>
      <c r="DM491" s="3"/>
      <c r="DN491" s="3"/>
      <c r="DO491" s="3"/>
      <c r="DP491" s="3"/>
      <c r="DQ491" s="3"/>
      <c r="DR491" s="3"/>
      <c r="DS491" s="3"/>
      <c r="DT491" s="3"/>
      <c r="DU491" s="3"/>
      <c r="DV491" s="3"/>
      <c r="DW491" s="3"/>
      <c r="DX491" s="3"/>
      <c r="DY491" s="3"/>
      <c r="DZ491" s="3"/>
      <c r="EA491" s="3"/>
      <c r="EB491" s="3"/>
      <c r="EC491" s="3"/>
      <c r="ED491" s="3"/>
      <c r="EE491" s="3"/>
      <c r="EF491" s="3"/>
      <c r="EG491" s="3"/>
      <c r="EH491" s="3"/>
      <c r="EI491" s="3"/>
      <c r="EJ491" s="3"/>
      <c r="EK491" s="3"/>
      <c r="EL491" s="3"/>
      <c r="EM491" s="3"/>
      <c r="EN491" s="3"/>
      <c r="EO491" s="3"/>
      <c r="EP491" s="3"/>
      <c r="EQ491" s="3"/>
      <c r="ER491" s="3"/>
      <c r="ES491" s="3"/>
      <c r="ET491" s="3"/>
      <c r="EU491" s="3"/>
      <c r="EV491" s="3"/>
      <c r="EW491" s="3"/>
      <c r="EX491" s="3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</row>
    <row r="492" spans="1:173" x14ac:dyDescent="0.15">
      <c r="A492" s="74">
        <f t="shared" si="160"/>
        <v>43973</v>
      </c>
      <c r="B492" s="75">
        <f t="shared" ca="1" si="147"/>
        <v>93181.129111999995</v>
      </c>
      <c r="C492" s="78">
        <f t="shared" si="148"/>
        <v>92100</v>
      </c>
      <c r="D492" s="77">
        <f ca="1">IF(A492&lt;$B$1,VLOOKUP(A492,[1]DI!$A$4:$B$15000,2),0)</f>
        <v>2.9000000000000005E-2</v>
      </c>
      <c r="E492" s="78">
        <f t="shared" ca="1" si="162"/>
        <v>1.00011345</v>
      </c>
      <c r="F492" s="78">
        <f ca="1">(TRUNC(PRODUCT($E$12:$E491),16))</f>
        <v>1.07041796722667</v>
      </c>
      <c r="G492" s="78">
        <f t="shared" ca="1" si="163"/>
        <v>1.0642273047451101</v>
      </c>
      <c r="H492" s="78">
        <f t="shared" ca="1" si="164"/>
        <v>1.0058170500000001</v>
      </c>
      <c r="I492" s="77">
        <f t="shared" si="161"/>
        <v>3.5000000000000003E-2</v>
      </c>
      <c r="J492" s="79">
        <f t="shared" si="149"/>
        <v>43909</v>
      </c>
      <c r="K492" s="80">
        <f t="shared" si="150"/>
        <v>43</v>
      </c>
      <c r="L492" s="81">
        <f t="shared" si="151"/>
        <v>43</v>
      </c>
      <c r="M492" s="82">
        <f t="shared" si="152"/>
        <v>1.005887347</v>
      </c>
      <c r="N492" s="82">
        <f t="shared" ca="1" si="153"/>
        <v>1.011738644</v>
      </c>
      <c r="O492" s="81">
        <f t="shared" si="154"/>
        <v>0</v>
      </c>
      <c r="P492" s="76">
        <f t="shared" ca="1" si="155"/>
        <v>1081.1291120000001</v>
      </c>
      <c r="Q492" s="76">
        <f t="shared" si="156"/>
        <v>0</v>
      </c>
      <c r="R492" s="83" t="str">
        <f t="shared" si="157"/>
        <v>A+J=</v>
      </c>
      <c r="S492" s="79">
        <f t="shared" si="158"/>
        <v>44001</v>
      </c>
      <c r="T492" s="84" t="str">
        <f t="shared" si="159"/>
        <v>-</v>
      </c>
      <c r="U492" s="8"/>
      <c r="V492" s="8"/>
      <c r="W492" s="8"/>
      <c r="X492" s="8"/>
      <c r="Y492" s="1"/>
      <c r="Z492" s="8"/>
      <c r="AA492" s="8"/>
      <c r="AB492" s="8"/>
      <c r="AC492" s="8"/>
      <c r="AD492" s="8"/>
      <c r="AE492" s="9"/>
      <c r="AF492" s="8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  <c r="BO492" s="3"/>
      <c r="BP492" s="3"/>
      <c r="BQ492" s="3"/>
      <c r="BR492" s="3"/>
      <c r="BS492" s="3"/>
      <c r="BT492" s="3"/>
      <c r="BU492" s="3"/>
      <c r="BV492" s="3"/>
      <c r="BW492" s="3"/>
      <c r="BX492" s="3"/>
      <c r="BY492" s="3"/>
      <c r="BZ492" s="3"/>
      <c r="CA492" s="3"/>
      <c r="CB492" s="3"/>
      <c r="CC492" s="3"/>
      <c r="CD492" s="3"/>
      <c r="CE492" s="3"/>
      <c r="CF492" s="3"/>
      <c r="CG492" s="3"/>
      <c r="CH492" s="3"/>
      <c r="CI492" s="3"/>
      <c r="CJ492" s="3"/>
      <c r="CK492" s="3"/>
      <c r="CL492" s="3"/>
      <c r="CM492" s="3"/>
      <c r="CN492" s="3"/>
      <c r="CO492" s="3"/>
      <c r="CP492" s="3"/>
      <c r="CQ492" s="3"/>
      <c r="CR492" s="3"/>
      <c r="CS492" s="3"/>
      <c r="CT492" s="3"/>
      <c r="CU492" s="3"/>
      <c r="CV492" s="3"/>
      <c r="CW492" s="3"/>
      <c r="CX492" s="3"/>
      <c r="CY492" s="3"/>
      <c r="CZ492" s="3"/>
      <c r="DA492" s="3"/>
      <c r="DB492" s="3"/>
      <c r="DC492" s="3"/>
      <c r="DD492" s="3"/>
      <c r="DE492" s="3"/>
      <c r="DF492" s="3"/>
      <c r="DG492" s="3"/>
      <c r="DH492" s="3"/>
      <c r="DI492" s="3"/>
      <c r="DJ492" s="3"/>
      <c r="DK492" s="3"/>
      <c r="DL492" s="3"/>
      <c r="DM492" s="3"/>
      <c r="DN492" s="3"/>
      <c r="DO492" s="3"/>
      <c r="DP492" s="3"/>
      <c r="DQ492" s="3"/>
      <c r="DR492" s="3"/>
      <c r="DS492" s="3"/>
      <c r="DT492" s="3"/>
      <c r="DU492" s="3"/>
      <c r="DV492" s="3"/>
      <c r="DW492" s="3"/>
      <c r="DX492" s="3"/>
      <c r="DY492" s="3"/>
      <c r="DZ492" s="3"/>
      <c r="EA492" s="3"/>
      <c r="EB492" s="3"/>
      <c r="EC492" s="3"/>
      <c r="ED492" s="3"/>
      <c r="EE492" s="3"/>
      <c r="EF492" s="3"/>
      <c r="EG492" s="3"/>
      <c r="EH492" s="3"/>
      <c r="EI492" s="3"/>
      <c r="EJ492" s="3"/>
      <c r="EK492" s="3"/>
      <c r="EL492" s="3"/>
      <c r="EM492" s="3"/>
      <c r="EN492" s="3"/>
      <c r="EO492" s="3"/>
      <c r="EP492" s="3"/>
      <c r="EQ492" s="3"/>
      <c r="ER492" s="3"/>
      <c r="ES492" s="3"/>
      <c r="ET492" s="3"/>
      <c r="EU492" s="3"/>
      <c r="EV492" s="3"/>
      <c r="EW492" s="3"/>
      <c r="EX492" s="3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</row>
    <row r="493" spans="1:173" x14ac:dyDescent="0.15">
      <c r="A493" s="74">
        <f t="shared" si="160"/>
        <v>43974</v>
      </c>
      <c r="B493" s="75">
        <f t="shared" ca="1" si="147"/>
        <v>93204.423320000002</v>
      </c>
      <c r="C493" s="78">
        <f t="shared" si="148"/>
        <v>92100</v>
      </c>
      <c r="D493" s="77">
        <f ca="1">IF(A493&lt;$B$1,VLOOKUP(A493,[1]DI!$A$4:$B$15000,2),0)</f>
        <v>0</v>
      </c>
      <c r="E493" s="78">
        <f t="shared" ca="1" si="162"/>
        <v>1</v>
      </c>
      <c r="F493" s="78">
        <f ca="1">(TRUNC(PRODUCT($E$12:$E492),16))</f>
        <v>1.0705394061450499</v>
      </c>
      <c r="G493" s="78">
        <f t="shared" ca="1" si="163"/>
        <v>1.0642273047451101</v>
      </c>
      <c r="H493" s="78">
        <f t="shared" ca="1" si="164"/>
        <v>1.00593116</v>
      </c>
      <c r="I493" s="77">
        <f t="shared" si="161"/>
        <v>3.5000000000000003E-2</v>
      </c>
      <c r="J493" s="79">
        <f t="shared" si="149"/>
        <v>43909</v>
      </c>
      <c r="K493" s="80">
        <f t="shared" si="150"/>
        <v>43</v>
      </c>
      <c r="L493" s="81">
        <f t="shared" si="151"/>
        <v>44</v>
      </c>
      <c r="M493" s="82">
        <f t="shared" si="152"/>
        <v>1.0060246740000001</v>
      </c>
      <c r="N493" s="82">
        <f t="shared" ca="1" si="153"/>
        <v>1.0119915669999999</v>
      </c>
      <c r="O493" s="81">
        <f t="shared" si="154"/>
        <v>0</v>
      </c>
      <c r="P493" s="76">
        <f t="shared" ca="1" si="155"/>
        <v>1104.4233200000001</v>
      </c>
      <c r="Q493" s="76">
        <f t="shared" si="156"/>
        <v>0</v>
      </c>
      <c r="R493" s="83" t="str">
        <f t="shared" si="157"/>
        <v>A+J=</v>
      </c>
      <c r="S493" s="79">
        <f t="shared" si="158"/>
        <v>44001</v>
      </c>
      <c r="T493" s="84" t="str">
        <f t="shared" si="159"/>
        <v>-</v>
      </c>
      <c r="U493" s="8"/>
      <c r="V493" s="8"/>
      <c r="W493" s="8"/>
      <c r="X493" s="8"/>
      <c r="Y493" s="1"/>
      <c r="Z493" s="8"/>
      <c r="AA493" s="8"/>
      <c r="AB493" s="8"/>
      <c r="AC493" s="8"/>
      <c r="AD493" s="8"/>
      <c r="AE493" s="9"/>
      <c r="AF493" s="8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  <c r="BO493" s="3"/>
      <c r="BP493" s="3"/>
      <c r="BQ493" s="3"/>
      <c r="BR493" s="3"/>
      <c r="BS493" s="3"/>
      <c r="BT493" s="3"/>
      <c r="BU493" s="3"/>
      <c r="BV493" s="3"/>
      <c r="BW493" s="3"/>
      <c r="BX493" s="3"/>
      <c r="BY493" s="3"/>
      <c r="BZ493" s="3"/>
      <c r="CA493" s="3"/>
      <c r="CB493" s="3"/>
      <c r="CC493" s="3"/>
      <c r="CD493" s="3"/>
      <c r="CE493" s="3"/>
      <c r="CF493" s="3"/>
      <c r="CG493" s="3"/>
      <c r="CH493" s="3"/>
      <c r="CI493" s="3"/>
      <c r="CJ493" s="3"/>
      <c r="CK493" s="3"/>
      <c r="CL493" s="3"/>
      <c r="CM493" s="3"/>
      <c r="CN493" s="3"/>
      <c r="CO493" s="3"/>
      <c r="CP493" s="3"/>
      <c r="CQ493" s="3"/>
      <c r="CR493" s="3"/>
      <c r="CS493" s="3"/>
      <c r="CT493" s="3"/>
      <c r="CU493" s="3"/>
      <c r="CV493" s="3"/>
      <c r="CW493" s="3"/>
      <c r="CX493" s="3"/>
      <c r="CY493" s="3"/>
      <c r="CZ493" s="3"/>
      <c r="DA493" s="3"/>
      <c r="DB493" s="3"/>
      <c r="DC493" s="3"/>
      <c r="DD493" s="3"/>
      <c r="DE493" s="3"/>
      <c r="DF493" s="3"/>
      <c r="DG493" s="3"/>
      <c r="DH493" s="3"/>
      <c r="DI493" s="3"/>
      <c r="DJ493" s="3"/>
      <c r="DK493" s="3"/>
      <c r="DL493" s="3"/>
      <c r="DM493" s="3"/>
      <c r="DN493" s="3"/>
      <c r="DO493" s="3"/>
      <c r="DP493" s="3"/>
      <c r="DQ493" s="3"/>
      <c r="DR493" s="3"/>
      <c r="DS493" s="3"/>
      <c r="DT493" s="3"/>
      <c r="DU493" s="3"/>
      <c r="DV493" s="3"/>
      <c r="DW493" s="3"/>
      <c r="DX493" s="3"/>
      <c r="DY493" s="3"/>
      <c r="DZ493" s="3"/>
      <c r="EA493" s="3"/>
      <c r="EB493" s="3"/>
      <c r="EC493" s="3"/>
      <c r="ED493" s="3"/>
      <c r="EE493" s="3"/>
      <c r="EF493" s="3"/>
      <c r="EG493" s="3"/>
      <c r="EH493" s="3"/>
      <c r="EI493" s="3"/>
      <c r="EJ493" s="3"/>
      <c r="EK493" s="3"/>
      <c r="EL493" s="3"/>
      <c r="EM493" s="3"/>
      <c r="EN493" s="3"/>
      <c r="EO493" s="3"/>
      <c r="EP493" s="3"/>
      <c r="EQ493" s="3"/>
      <c r="ER493" s="3"/>
      <c r="ES493" s="3"/>
      <c r="ET493" s="3"/>
      <c r="EU493" s="3"/>
      <c r="EV493" s="3"/>
      <c r="EW493" s="3"/>
      <c r="EX493" s="3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</row>
    <row r="494" spans="1:173" x14ac:dyDescent="0.15">
      <c r="A494" s="74">
        <f t="shared" si="160"/>
        <v>43975</v>
      </c>
      <c r="B494" s="75">
        <f t="shared" ca="1" si="147"/>
        <v>93204.423320000002</v>
      </c>
      <c r="C494" s="78">
        <f t="shared" si="148"/>
        <v>92100</v>
      </c>
      <c r="D494" s="77">
        <f ca="1">IF(A494&lt;$B$1,VLOOKUP(A494,[1]DI!$A$4:$B$15000,2),0)</f>
        <v>0</v>
      </c>
      <c r="E494" s="78">
        <f t="shared" ca="1" si="162"/>
        <v>1</v>
      </c>
      <c r="F494" s="78">
        <f ca="1">(TRUNC(PRODUCT($E$12:$E493),16))</f>
        <v>1.0705394061450499</v>
      </c>
      <c r="G494" s="78">
        <f t="shared" ca="1" si="163"/>
        <v>1.0642273047451101</v>
      </c>
      <c r="H494" s="78">
        <f t="shared" ca="1" si="164"/>
        <v>1.00593116</v>
      </c>
      <c r="I494" s="77">
        <f t="shared" si="161"/>
        <v>3.5000000000000003E-2</v>
      </c>
      <c r="J494" s="79">
        <f t="shared" si="149"/>
        <v>43909</v>
      </c>
      <c r="K494" s="80">
        <f t="shared" si="150"/>
        <v>43</v>
      </c>
      <c r="L494" s="81">
        <f t="shared" si="151"/>
        <v>44</v>
      </c>
      <c r="M494" s="82">
        <f t="shared" si="152"/>
        <v>1.0060246740000001</v>
      </c>
      <c r="N494" s="82">
        <f t="shared" ca="1" si="153"/>
        <v>1.0119915669999999</v>
      </c>
      <c r="O494" s="81">
        <f t="shared" si="154"/>
        <v>0</v>
      </c>
      <c r="P494" s="76">
        <f t="shared" ca="1" si="155"/>
        <v>1104.4233200000001</v>
      </c>
      <c r="Q494" s="76">
        <f t="shared" si="156"/>
        <v>0</v>
      </c>
      <c r="R494" s="83" t="str">
        <f t="shared" si="157"/>
        <v>A+J=</v>
      </c>
      <c r="S494" s="79">
        <f t="shared" si="158"/>
        <v>44001</v>
      </c>
      <c r="T494" s="84" t="str">
        <f t="shared" si="159"/>
        <v>-</v>
      </c>
      <c r="U494" s="8"/>
      <c r="V494" s="8"/>
      <c r="W494" s="8"/>
      <c r="X494" s="8"/>
      <c r="Y494" s="1"/>
      <c r="Z494" s="8"/>
      <c r="AA494" s="8"/>
      <c r="AB494" s="8"/>
      <c r="AC494" s="8"/>
      <c r="AD494" s="8"/>
      <c r="AE494" s="9"/>
      <c r="AF494" s="8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  <c r="BO494" s="3"/>
      <c r="BP494" s="3"/>
      <c r="BQ494" s="3"/>
      <c r="BR494" s="3"/>
      <c r="BS494" s="3"/>
      <c r="BT494" s="3"/>
      <c r="BU494" s="3"/>
      <c r="BV494" s="3"/>
      <c r="BW494" s="3"/>
      <c r="BX494" s="3"/>
      <c r="BY494" s="3"/>
      <c r="BZ494" s="3"/>
      <c r="CA494" s="3"/>
      <c r="CB494" s="3"/>
      <c r="CC494" s="3"/>
      <c r="CD494" s="3"/>
      <c r="CE494" s="3"/>
      <c r="CF494" s="3"/>
      <c r="CG494" s="3"/>
      <c r="CH494" s="3"/>
      <c r="CI494" s="3"/>
      <c r="CJ494" s="3"/>
      <c r="CK494" s="3"/>
      <c r="CL494" s="3"/>
      <c r="CM494" s="3"/>
      <c r="CN494" s="3"/>
      <c r="CO494" s="3"/>
      <c r="CP494" s="3"/>
      <c r="CQ494" s="3"/>
      <c r="CR494" s="3"/>
      <c r="CS494" s="3"/>
      <c r="CT494" s="3"/>
      <c r="CU494" s="3"/>
      <c r="CV494" s="3"/>
      <c r="CW494" s="3"/>
      <c r="CX494" s="3"/>
      <c r="CY494" s="3"/>
      <c r="CZ494" s="3"/>
      <c r="DA494" s="3"/>
      <c r="DB494" s="3"/>
      <c r="DC494" s="3"/>
      <c r="DD494" s="3"/>
      <c r="DE494" s="3"/>
      <c r="DF494" s="3"/>
      <c r="DG494" s="3"/>
      <c r="DH494" s="3"/>
      <c r="DI494" s="3"/>
      <c r="DJ494" s="3"/>
      <c r="DK494" s="3"/>
      <c r="DL494" s="3"/>
      <c r="DM494" s="3"/>
      <c r="DN494" s="3"/>
      <c r="DO494" s="3"/>
      <c r="DP494" s="3"/>
      <c r="DQ494" s="3"/>
      <c r="DR494" s="3"/>
      <c r="DS494" s="3"/>
      <c r="DT494" s="3"/>
      <c r="DU494" s="3"/>
      <c r="DV494" s="3"/>
      <c r="DW494" s="3"/>
      <c r="DX494" s="3"/>
      <c r="DY494" s="3"/>
      <c r="DZ494" s="3"/>
      <c r="EA494" s="3"/>
      <c r="EB494" s="3"/>
      <c r="EC494" s="3"/>
      <c r="ED494" s="3"/>
      <c r="EE494" s="3"/>
      <c r="EF494" s="3"/>
      <c r="EG494" s="3"/>
      <c r="EH494" s="3"/>
      <c r="EI494" s="3"/>
      <c r="EJ494" s="3"/>
      <c r="EK494" s="3"/>
      <c r="EL494" s="3"/>
      <c r="EM494" s="3"/>
      <c r="EN494" s="3"/>
      <c r="EO494" s="3"/>
      <c r="EP494" s="3"/>
      <c r="EQ494" s="3"/>
      <c r="ER494" s="3"/>
      <c r="ES494" s="3"/>
      <c r="ET494" s="3"/>
      <c r="EU494" s="3"/>
      <c r="EV494" s="3"/>
      <c r="EW494" s="3"/>
      <c r="EX494" s="3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</row>
    <row r="495" spans="1:173" x14ac:dyDescent="0.15">
      <c r="A495" s="74">
        <f t="shared" si="160"/>
        <v>43976</v>
      </c>
      <c r="B495" s="75">
        <f t="shared" ca="1" si="147"/>
        <v>93204.423320000002</v>
      </c>
      <c r="C495" s="78">
        <f t="shared" si="148"/>
        <v>92100</v>
      </c>
      <c r="D495" s="77">
        <f ca="1">IF(A495&lt;$B$1,VLOOKUP(A495,[1]DI!$A$4:$B$15000,2),0)</f>
        <v>2.9000000000000005E-2</v>
      </c>
      <c r="E495" s="78">
        <f t="shared" ca="1" si="162"/>
        <v>1.00011345</v>
      </c>
      <c r="F495" s="78">
        <f ca="1">(TRUNC(PRODUCT($E$12:$E494),16))</f>
        <v>1.0705394061450499</v>
      </c>
      <c r="G495" s="78">
        <f t="shared" ca="1" si="163"/>
        <v>1.0642273047451101</v>
      </c>
      <c r="H495" s="78">
        <f t="shared" ca="1" si="164"/>
        <v>1.00593116</v>
      </c>
      <c r="I495" s="77">
        <f t="shared" si="161"/>
        <v>3.5000000000000003E-2</v>
      </c>
      <c r="J495" s="79">
        <f t="shared" si="149"/>
        <v>43909</v>
      </c>
      <c r="K495" s="80">
        <f t="shared" si="150"/>
        <v>44</v>
      </c>
      <c r="L495" s="81">
        <f t="shared" si="151"/>
        <v>44</v>
      </c>
      <c r="M495" s="82">
        <f t="shared" si="152"/>
        <v>1.0060246740000001</v>
      </c>
      <c r="N495" s="82">
        <f t="shared" ca="1" si="153"/>
        <v>1.0119915669999999</v>
      </c>
      <c r="O495" s="81">
        <f t="shared" si="154"/>
        <v>0</v>
      </c>
      <c r="P495" s="76">
        <f t="shared" ca="1" si="155"/>
        <v>1104.4233200000001</v>
      </c>
      <c r="Q495" s="76">
        <f t="shared" si="156"/>
        <v>0</v>
      </c>
      <c r="R495" s="83" t="str">
        <f t="shared" si="157"/>
        <v>A+J=</v>
      </c>
      <c r="S495" s="79">
        <f t="shared" si="158"/>
        <v>44001</v>
      </c>
      <c r="T495" s="84" t="str">
        <f t="shared" si="159"/>
        <v>-</v>
      </c>
      <c r="U495" s="8"/>
      <c r="V495" s="8"/>
      <c r="W495" s="8"/>
      <c r="X495" s="8"/>
      <c r="Y495" s="1"/>
      <c r="Z495" s="8"/>
      <c r="AA495" s="8"/>
      <c r="AB495" s="8"/>
      <c r="AC495" s="8"/>
      <c r="AD495" s="8"/>
      <c r="AE495" s="9"/>
      <c r="AF495" s="8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  <c r="BO495" s="3"/>
      <c r="BP495" s="3"/>
      <c r="BQ495" s="3"/>
      <c r="BR495" s="3"/>
      <c r="BS495" s="3"/>
      <c r="BT495" s="3"/>
      <c r="BU495" s="3"/>
      <c r="BV495" s="3"/>
      <c r="BW495" s="3"/>
      <c r="BX495" s="3"/>
      <c r="BY495" s="3"/>
      <c r="BZ495" s="3"/>
      <c r="CA495" s="3"/>
      <c r="CB495" s="3"/>
      <c r="CC495" s="3"/>
      <c r="CD495" s="3"/>
      <c r="CE495" s="3"/>
      <c r="CF495" s="3"/>
      <c r="CG495" s="3"/>
      <c r="CH495" s="3"/>
      <c r="CI495" s="3"/>
      <c r="CJ495" s="3"/>
      <c r="CK495" s="3"/>
      <c r="CL495" s="3"/>
      <c r="CM495" s="3"/>
      <c r="CN495" s="3"/>
      <c r="CO495" s="3"/>
      <c r="CP495" s="3"/>
      <c r="CQ495" s="3"/>
      <c r="CR495" s="3"/>
      <c r="CS495" s="3"/>
      <c r="CT495" s="3"/>
      <c r="CU495" s="3"/>
      <c r="CV495" s="3"/>
      <c r="CW495" s="3"/>
      <c r="CX495" s="3"/>
      <c r="CY495" s="3"/>
      <c r="CZ495" s="3"/>
      <c r="DA495" s="3"/>
      <c r="DB495" s="3"/>
      <c r="DC495" s="3"/>
      <c r="DD495" s="3"/>
      <c r="DE495" s="3"/>
      <c r="DF495" s="3"/>
      <c r="DG495" s="3"/>
      <c r="DH495" s="3"/>
      <c r="DI495" s="3"/>
      <c r="DJ495" s="3"/>
      <c r="DK495" s="3"/>
      <c r="DL495" s="3"/>
      <c r="DM495" s="3"/>
      <c r="DN495" s="3"/>
      <c r="DO495" s="3"/>
      <c r="DP495" s="3"/>
      <c r="DQ495" s="3"/>
      <c r="DR495" s="3"/>
      <c r="DS495" s="3"/>
      <c r="DT495" s="3"/>
      <c r="DU495" s="3"/>
      <c r="DV495" s="3"/>
      <c r="DW495" s="3"/>
      <c r="DX495" s="3"/>
      <c r="DY495" s="3"/>
      <c r="DZ495" s="3"/>
      <c r="EA495" s="3"/>
      <c r="EB495" s="3"/>
      <c r="EC495" s="3"/>
      <c r="ED495" s="3"/>
      <c r="EE495" s="3"/>
      <c r="EF495" s="3"/>
      <c r="EG495" s="3"/>
      <c r="EH495" s="3"/>
      <c r="EI495" s="3"/>
      <c r="EJ495" s="3"/>
      <c r="EK495" s="3"/>
      <c r="EL495" s="3"/>
      <c r="EM495" s="3"/>
      <c r="EN495" s="3"/>
      <c r="EO495" s="3"/>
      <c r="EP495" s="3"/>
      <c r="EQ495" s="3"/>
      <c r="ER495" s="3"/>
      <c r="ES495" s="3"/>
      <c r="ET495" s="3"/>
      <c r="EU495" s="3"/>
      <c r="EV495" s="3"/>
      <c r="EW495" s="3"/>
      <c r="EX495" s="3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</row>
    <row r="496" spans="1:173" x14ac:dyDescent="0.15">
      <c r="A496" s="74">
        <f t="shared" si="160"/>
        <v>43977</v>
      </c>
      <c r="B496" s="75">
        <f t="shared" ca="1" si="147"/>
        <v>93227.723146999997</v>
      </c>
      <c r="C496" s="78">
        <f t="shared" si="148"/>
        <v>92100</v>
      </c>
      <c r="D496" s="77">
        <f ca="1">IF(A496&lt;$B$1,VLOOKUP(A496,[1]DI!$A$4:$B$15000,2),0)</f>
        <v>2.9000000000000005E-2</v>
      </c>
      <c r="E496" s="78">
        <f t="shared" ca="1" si="162"/>
        <v>1.00011345</v>
      </c>
      <c r="F496" s="78">
        <f ca="1">(TRUNC(PRODUCT($E$12:$E495),16))</f>
        <v>1.0706608588406801</v>
      </c>
      <c r="G496" s="78">
        <f t="shared" ca="1" si="163"/>
        <v>1.0642273047451101</v>
      </c>
      <c r="H496" s="78">
        <f t="shared" ca="1" si="164"/>
        <v>1.0060452799999999</v>
      </c>
      <c r="I496" s="77">
        <f t="shared" si="161"/>
        <v>3.5000000000000003E-2</v>
      </c>
      <c r="J496" s="79">
        <f t="shared" si="149"/>
        <v>43909</v>
      </c>
      <c r="K496" s="80">
        <f t="shared" si="150"/>
        <v>45</v>
      </c>
      <c r="L496" s="81">
        <f t="shared" si="151"/>
        <v>45</v>
      </c>
      <c r="M496" s="82">
        <f t="shared" si="152"/>
        <v>1.0061620200000001</v>
      </c>
      <c r="N496" s="82">
        <f t="shared" ca="1" si="153"/>
        <v>1.012244551</v>
      </c>
      <c r="O496" s="81">
        <f t="shared" si="154"/>
        <v>0</v>
      </c>
      <c r="P496" s="76">
        <f t="shared" ca="1" si="155"/>
        <v>1127.7231469999999</v>
      </c>
      <c r="Q496" s="76">
        <f t="shared" si="156"/>
        <v>0</v>
      </c>
      <c r="R496" s="83" t="str">
        <f t="shared" si="157"/>
        <v>A+J=</v>
      </c>
      <c r="S496" s="79">
        <f t="shared" si="158"/>
        <v>44001</v>
      </c>
      <c r="T496" s="84" t="str">
        <f t="shared" si="159"/>
        <v>-</v>
      </c>
      <c r="U496" s="8"/>
      <c r="V496" s="8"/>
      <c r="W496" s="8"/>
      <c r="X496" s="8"/>
      <c r="Y496" s="1"/>
      <c r="Z496" s="8"/>
      <c r="AA496" s="8"/>
      <c r="AB496" s="8"/>
      <c r="AC496" s="8"/>
      <c r="AD496" s="8"/>
      <c r="AE496" s="9"/>
      <c r="AF496" s="8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  <c r="BO496" s="3"/>
      <c r="BP496" s="3"/>
      <c r="BQ496" s="3"/>
      <c r="BR496" s="3"/>
      <c r="BS496" s="3"/>
      <c r="BT496" s="3"/>
      <c r="BU496" s="3"/>
      <c r="BV496" s="3"/>
      <c r="BW496" s="3"/>
      <c r="BX496" s="3"/>
      <c r="BY496" s="3"/>
      <c r="BZ496" s="3"/>
      <c r="CA496" s="3"/>
      <c r="CB496" s="3"/>
      <c r="CC496" s="3"/>
      <c r="CD496" s="3"/>
      <c r="CE496" s="3"/>
      <c r="CF496" s="3"/>
      <c r="CG496" s="3"/>
      <c r="CH496" s="3"/>
      <c r="CI496" s="3"/>
      <c r="CJ496" s="3"/>
      <c r="CK496" s="3"/>
      <c r="CL496" s="3"/>
      <c r="CM496" s="3"/>
      <c r="CN496" s="3"/>
      <c r="CO496" s="3"/>
      <c r="CP496" s="3"/>
      <c r="CQ496" s="3"/>
      <c r="CR496" s="3"/>
      <c r="CS496" s="3"/>
      <c r="CT496" s="3"/>
      <c r="CU496" s="3"/>
      <c r="CV496" s="3"/>
      <c r="CW496" s="3"/>
      <c r="CX496" s="3"/>
      <c r="CY496" s="3"/>
      <c r="CZ496" s="3"/>
      <c r="DA496" s="3"/>
      <c r="DB496" s="3"/>
      <c r="DC496" s="3"/>
      <c r="DD496" s="3"/>
      <c r="DE496" s="3"/>
      <c r="DF496" s="3"/>
      <c r="DG496" s="3"/>
      <c r="DH496" s="3"/>
      <c r="DI496" s="3"/>
      <c r="DJ496" s="3"/>
      <c r="DK496" s="3"/>
      <c r="DL496" s="3"/>
      <c r="DM496" s="3"/>
      <c r="DN496" s="3"/>
      <c r="DO496" s="3"/>
      <c r="DP496" s="3"/>
      <c r="DQ496" s="3"/>
      <c r="DR496" s="3"/>
      <c r="DS496" s="3"/>
      <c r="DT496" s="3"/>
      <c r="DU496" s="3"/>
      <c r="DV496" s="3"/>
      <c r="DW496" s="3"/>
      <c r="DX496" s="3"/>
      <c r="DY496" s="3"/>
      <c r="DZ496" s="3"/>
      <c r="EA496" s="3"/>
      <c r="EB496" s="3"/>
      <c r="EC496" s="3"/>
      <c r="ED496" s="3"/>
      <c r="EE496" s="3"/>
      <c r="EF496" s="3"/>
      <c r="EG496" s="3"/>
      <c r="EH496" s="3"/>
      <c r="EI496" s="3"/>
      <c r="EJ496" s="3"/>
      <c r="EK496" s="3"/>
      <c r="EL496" s="3"/>
      <c r="EM496" s="3"/>
      <c r="EN496" s="3"/>
      <c r="EO496" s="3"/>
      <c r="EP496" s="3"/>
      <c r="EQ496" s="3"/>
      <c r="ER496" s="3"/>
      <c r="ES496" s="3"/>
      <c r="ET496" s="3"/>
      <c r="EU496" s="3"/>
      <c r="EV496" s="3"/>
      <c r="EW496" s="3"/>
      <c r="EX496" s="3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</row>
    <row r="497" spans="1:173" x14ac:dyDescent="0.15">
      <c r="A497" s="74">
        <f t="shared" si="160"/>
        <v>43978</v>
      </c>
      <c r="B497" s="75">
        <f t="shared" ca="1" si="147"/>
        <v>93251.029420000006</v>
      </c>
      <c r="C497" s="78">
        <f t="shared" si="148"/>
        <v>92100</v>
      </c>
      <c r="D497" s="77">
        <f ca="1">IF(A497&lt;$B$1,VLOOKUP(A497,[1]DI!$A$4:$B$15000,2),0)</f>
        <v>2.9000000000000005E-2</v>
      </c>
      <c r="E497" s="78">
        <f t="shared" ca="1" si="162"/>
        <v>1.00011345</v>
      </c>
      <c r="F497" s="78">
        <f ca="1">(TRUNC(PRODUCT($E$12:$E496),16))</f>
        <v>1.0707823253151201</v>
      </c>
      <c r="G497" s="78">
        <f t="shared" ca="1" si="163"/>
        <v>1.0642273047451101</v>
      </c>
      <c r="H497" s="78">
        <f t="shared" ca="1" si="164"/>
        <v>1.0061594199999999</v>
      </c>
      <c r="I497" s="77">
        <f t="shared" si="161"/>
        <v>3.5000000000000003E-2</v>
      </c>
      <c r="J497" s="79">
        <f t="shared" si="149"/>
        <v>43909</v>
      </c>
      <c r="K497" s="80">
        <f t="shared" si="150"/>
        <v>46</v>
      </c>
      <c r="L497" s="81">
        <f t="shared" si="151"/>
        <v>46</v>
      </c>
      <c r="M497" s="82">
        <f t="shared" si="152"/>
        <v>1.0062993840000001</v>
      </c>
      <c r="N497" s="82">
        <f t="shared" ca="1" si="153"/>
        <v>1.0124976050000001</v>
      </c>
      <c r="O497" s="81">
        <f t="shared" si="154"/>
        <v>0</v>
      </c>
      <c r="P497" s="76">
        <f t="shared" ca="1" si="155"/>
        <v>1151.0294200000001</v>
      </c>
      <c r="Q497" s="76">
        <f t="shared" si="156"/>
        <v>0</v>
      </c>
      <c r="R497" s="83" t="str">
        <f t="shared" si="157"/>
        <v>A+J=</v>
      </c>
      <c r="S497" s="79">
        <f t="shared" si="158"/>
        <v>44001</v>
      </c>
      <c r="T497" s="84" t="str">
        <f t="shared" si="159"/>
        <v>-</v>
      </c>
      <c r="U497" s="8"/>
      <c r="V497" s="8"/>
      <c r="W497" s="8"/>
      <c r="X497" s="8"/>
      <c r="Y497" s="1"/>
      <c r="Z497" s="8"/>
      <c r="AA497" s="8"/>
      <c r="AB497" s="8"/>
      <c r="AC497" s="8"/>
      <c r="AD497" s="8"/>
      <c r="AE497" s="9"/>
      <c r="AF497" s="8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  <c r="BO497" s="3"/>
      <c r="BP497" s="3"/>
      <c r="BQ497" s="3"/>
      <c r="BR497" s="3"/>
      <c r="BS497" s="3"/>
      <c r="BT497" s="3"/>
      <c r="BU497" s="3"/>
      <c r="BV497" s="3"/>
      <c r="BW497" s="3"/>
      <c r="BX497" s="3"/>
      <c r="BY497" s="3"/>
      <c r="BZ497" s="3"/>
      <c r="CA497" s="3"/>
      <c r="CB497" s="3"/>
      <c r="CC497" s="3"/>
      <c r="CD497" s="3"/>
      <c r="CE497" s="3"/>
      <c r="CF497" s="3"/>
      <c r="CG497" s="3"/>
      <c r="CH497" s="3"/>
      <c r="CI497" s="3"/>
      <c r="CJ497" s="3"/>
      <c r="CK497" s="3"/>
      <c r="CL497" s="3"/>
      <c r="CM497" s="3"/>
      <c r="CN497" s="3"/>
      <c r="CO497" s="3"/>
      <c r="CP497" s="3"/>
      <c r="CQ497" s="3"/>
      <c r="CR497" s="3"/>
      <c r="CS497" s="3"/>
      <c r="CT497" s="3"/>
      <c r="CU497" s="3"/>
      <c r="CV497" s="3"/>
      <c r="CW497" s="3"/>
      <c r="CX497" s="3"/>
      <c r="CY497" s="3"/>
      <c r="CZ497" s="3"/>
      <c r="DA497" s="3"/>
      <c r="DB497" s="3"/>
      <c r="DC497" s="3"/>
      <c r="DD497" s="3"/>
      <c r="DE497" s="3"/>
      <c r="DF497" s="3"/>
      <c r="DG497" s="3"/>
      <c r="DH497" s="3"/>
      <c r="DI497" s="3"/>
      <c r="DJ497" s="3"/>
      <c r="DK497" s="3"/>
      <c r="DL497" s="3"/>
      <c r="DM497" s="3"/>
      <c r="DN497" s="3"/>
      <c r="DO497" s="3"/>
      <c r="DP497" s="3"/>
      <c r="DQ497" s="3"/>
      <c r="DR497" s="3"/>
      <c r="DS497" s="3"/>
      <c r="DT497" s="3"/>
      <c r="DU497" s="3"/>
      <c r="DV497" s="3"/>
      <c r="DW497" s="3"/>
      <c r="DX497" s="3"/>
      <c r="DY497" s="3"/>
      <c r="DZ497" s="3"/>
      <c r="EA497" s="3"/>
      <c r="EB497" s="3"/>
      <c r="EC497" s="3"/>
      <c r="ED497" s="3"/>
      <c r="EE497" s="3"/>
      <c r="EF497" s="3"/>
      <c r="EG497" s="3"/>
      <c r="EH497" s="3"/>
      <c r="EI497" s="3"/>
      <c r="EJ497" s="3"/>
      <c r="EK497" s="3"/>
      <c r="EL497" s="3"/>
      <c r="EM497" s="3"/>
      <c r="EN497" s="3"/>
      <c r="EO497" s="3"/>
      <c r="EP497" s="3"/>
      <c r="EQ497" s="3"/>
      <c r="ER497" s="3"/>
      <c r="ES497" s="3"/>
      <c r="ET497" s="3"/>
      <c r="EU497" s="3"/>
      <c r="EV497" s="3"/>
      <c r="EW497" s="3"/>
      <c r="EX497" s="3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</row>
    <row r="498" spans="1:173" x14ac:dyDescent="0.15">
      <c r="A498" s="74">
        <f t="shared" si="160"/>
        <v>43979</v>
      </c>
      <c r="B498" s="75">
        <f t="shared" ca="1" si="147"/>
        <v>93274.341218999994</v>
      </c>
      <c r="C498" s="78">
        <f t="shared" si="148"/>
        <v>92100</v>
      </c>
      <c r="D498" s="77">
        <f ca="1">IF(A498&lt;$B$1,VLOOKUP(A498,[1]DI!$A$4:$B$15000,2),0)</f>
        <v>2.9000000000000005E-2</v>
      </c>
      <c r="E498" s="78">
        <f t="shared" ca="1" si="162"/>
        <v>1.00011345</v>
      </c>
      <c r="F498" s="78">
        <f ca="1">(TRUNC(PRODUCT($E$12:$E497),16))</f>
        <v>1.07090380556992</v>
      </c>
      <c r="G498" s="78">
        <f t="shared" ca="1" si="163"/>
        <v>1.0642273047451101</v>
      </c>
      <c r="H498" s="78">
        <f t="shared" ca="1" si="164"/>
        <v>1.0062735700000001</v>
      </c>
      <c r="I498" s="77">
        <f t="shared" si="161"/>
        <v>3.5000000000000003E-2</v>
      </c>
      <c r="J498" s="79">
        <f t="shared" si="149"/>
        <v>43909</v>
      </c>
      <c r="K498" s="80">
        <f t="shared" si="150"/>
        <v>47</v>
      </c>
      <c r="L498" s="81">
        <f t="shared" si="151"/>
        <v>47</v>
      </c>
      <c r="M498" s="82">
        <f t="shared" si="152"/>
        <v>1.0064367670000001</v>
      </c>
      <c r="N498" s="82">
        <f t="shared" ca="1" si="153"/>
        <v>1.012750719</v>
      </c>
      <c r="O498" s="81">
        <f t="shared" si="154"/>
        <v>0</v>
      </c>
      <c r="P498" s="76">
        <f t="shared" ca="1" si="155"/>
        <v>1174.3412189999999</v>
      </c>
      <c r="Q498" s="76">
        <f t="shared" si="156"/>
        <v>0</v>
      </c>
      <c r="R498" s="83" t="str">
        <f t="shared" si="157"/>
        <v>A+J=</v>
      </c>
      <c r="S498" s="79">
        <f t="shared" si="158"/>
        <v>44001</v>
      </c>
      <c r="T498" s="84" t="str">
        <f t="shared" si="159"/>
        <v>-</v>
      </c>
      <c r="U498" s="8"/>
      <c r="V498" s="8"/>
      <c r="W498" s="8"/>
      <c r="X498" s="8"/>
      <c r="Y498" s="1"/>
      <c r="Z498" s="8"/>
      <c r="AA498" s="8"/>
      <c r="AB498" s="8"/>
      <c r="AC498" s="8"/>
      <c r="AD498" s="8"/>
      <c r="AE498" s="9"/>
      <c r="AF498" s="8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  <c r="BO498" s="3"/>
      <c r="BP498" s="3"/>
      <c r="BQ498" s="3"/>
      <c r="BR498" s="3"/>
      <c r="BS498" s="3"/>
      <c r="BT498" s="3"/>
      <c r="BU498" s="3"/>
      <c r="BV498" s="3"/>
      <c r="BW498" s="3"/>
      <c r="BX498" s="3"/>
      <c r="BY498" s="3"/>
      <c r="BZ498" s="3"/>
      <c r="CA498" s="3"/>
      <c r="CB498" s="3"/>
      <c r="CC498" s="3"/>
      <c r="CD498" s="3"/>
      <c r="CE498" s="3"/>
      <c r="CF498" s="3"/>
      <c r="CG498" s="3"/>
      <c r="CH498" s="3"/>
      <c r="CI498" s="3"/>
      <c r="CJ498" s="3"/>
      <c r="CK498" s="3"/>
      <c r="CL498" s="3"/>
      <c r="CM498" s="3"/>
      <c r="CN498" s="3"/>
      <c r="CO498" s="3"/>
      <c r="CP498" s="3"/>
      <c r="CQ498" s="3"/>
      <c r="CR498" s="3"/>
      <c r="CS498" s="3"/>
      <c r="CT498" s="3"/>
      <c r="CU498" s="3"/>
      <c r="CV498" s="3"/>
      <c r="CW498" s="3"/>
      <c r="CX498" s="3"/>
      <c r="CY498" s="3"/>
      <c r="CZ498" s="3"/>
      <c r="DA498" s="3"/>
      <c r="DB498" s="3"/>
      <c r="DC498" s="3"/>
      <c r="DD498" s="3"/>
      <c r="DE498" s="3"/>
      <c r="DF498" s="3"/>
      <c r="DG498" s="3"/>
      <c r="DH498" s="3"/>
      <c r="DI498" s="3"/>
      <c r="DJ498" s="3"/>
      <c r="DK498" s="3"/>
      <c r="DL498" s="3"/>
      <c r="DM498" s="3"/>
      <c r="DN498" s="3"/>
      <c r="DO498" s="3"/>
      <c r="DP498" s="3"/>
      <c r="DQ498" s="3"/>
      <c r="DR498" s="3"/>
      <c r="DS498" s="3"/>
      <c r="DT498" s="3"/>
      <c r="DU498" s="3"/>
      <c r="DV498" s="3"/>
      <c r="DW498" s="3"/>
      <c r="DX498" s="3"/>
      <c r="DY498" s="3"/>
      <c r="DZ498" s="3"/>
      <c r="EA498" s="3"/>
      <c r="EB498" s="3"/>
      <c r="EC498" s="3"/>
      <c r="ED498" s="3"/>
      <c r="EE498" s="3"/>
      <c r="EF498" s="3"/>
      <c r="EG498" s="3"/>
      <c r="EH498" s="3"/>
      <c r="EI498" s="3"/>
      <c r="EJ498" s="3"/>
      <c r="EK498" s="3"/>
      <c r="EL498" s="3"/>
      <c r="EM498" s="3"/>
      <c r="EN498" s="3"/>
      <c r="EO498" s="3"/>
      <c r="EP498" s="3"/>
      <c r="EQ498" s="3"/>
      <c r="ER498" s="3"/>
      <c r="ES498" s="3"/>
      <c r="ET498" s="3"/>
      <c r="EU498" s="3"/>
      <c r="EV498" s="3"/>
      <c r="EW498" s="3"/>
      <c r="EX498" s="3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</row>
    <row r="499" spans="1:173" x14ac:dyDescent="0.15">
      <c r="A499" s="74">
        <f t="shared" si="160"/>
        <v>43980</v>
      </c>
      <c r="B499" s="75">
        <f t="shared" ca="1" si="147"/>
        <v>93297.658452999996</v>
      </c>
      <c r="C499" s="78">
        <f t="shared" si="148"/>
        <v>92100</v>
      </c>
      <c r="D499" s="77">
        <f ca="1">IF(A499&lt;$B$1,VLOOKUP(A499,[1]DI!$A$4:$B$15000,2),0)</f>
        <v>2.9000000000000005E-2</v>
      </c>
      <c r="E499" s="78">
        <f t="shared" ca="1" si="162"/>
        <v>1.00011345</v>
      </c>
      <c r="F499" s="78">
        <f ca="1">(TRUNC(PRODUCT($E$12:$E498),16))</f>
        <v>1.07102529960667</v>
      </c>
      <c r="G499" s="78">
        <f t="shared" ca="1" si="163"/>
        <v>1.0642273047451101</v>
      </c>
      <c r="H499" s="78">
        <f t="shared" ca="1" si="164"/>
        <v>1.0063877299999999</v>
      </c>
      <c r="I499" s="77">
        <f t="shared" si="161"/>
        <v>3.5000000000000003E-2</v>
      </c>
      <c r="J499" s="79">
        <f t="shared" si="149"/>
        <v>43909</v>
      </c>
      <c r="K499" s="80">
        <f t="shared" si="150"/>
        <v>48</v>
      </c>
      <c r="L499" s="81">
        <f t="shared" si="151"/>
        <v>48</v>
      </c>
      <c r="M499" s="82">
        <f t="shared" si="152"/>
        <v>1.006574168</v>
      </c>
      <c r="N499" s="82">
        <f t="shared" ca="1" si="153"/>
        <v>1.013003892</v>
      </c>
      <c r="O499" s="81">
        <f t="shared" si="154"/>
        <v>0</v>
      </c>
      <c r="P499" s="76">
        <f t="shared" ca="1" si="155"/>
        <v>1197.658453</v>
      </c>
      <c r="Q499" s="76">
        <f t="shared" si="156"/>
        <v>0</v>
      </c>
      <c r="R499" s="83" t="str">
        <f t="shared" si="157"/>
        <v>A+J=</v>
      </c>
      <c r="S499" s="79">
        <f t="shared" si="158"/>
        <v>44001</v>
      </c>
      <c r="T499" s="84" t="str">
        <f t="shared" si="159"/>
        <v>-</v>
      </c>
      <c r="U499" s="8"/>
      <c r="V499" s="8"/>
      <c r="W499" s="8"/>
      <c r="X499" s="8"/>
      <c r="Y499" s="1"/>
      <c r="Z499" s="8"/>
      <c r="AA499" s="8"/>
      <c r="AB499" s="8"/>
      <c r="AC499" s="8"/>
      <c r="AD499" s="8"/>
      <c r="AE499" s="9"/>
      <c r="AF499" s="8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  <c r="BO499" s="3"/>
      <c r="BP499" s="3"/>
      <c r="BQ499" s="3"/>
      <c r="BR499" s="3"/>
      <c r="BS499" s="3"/>
      <c r="BT499" s="3"/>
      <c r="BU499" s="3"/>
      <c r="BV499" s="3"/>
      <c r="BW499" s="3"/>
      <c r="BX499" s="3"/>
      <c r="BY499" s="3"/>
      <c r="BZ499" s="3"/>
      <c r="CA499" s="3"/>
      <c r="CB499" s="3"/>
      <c r="CC499" s="3"/>
      <c r="CD499" s="3"/>
      <c r="CE499" s="3"/>
      <c r="CF499" s="3"/>
      <c r="CG499" s="3"/>
      <c r="CH499" s="3"/>
      <c r="CI499" s="3"/>
      <c r="CJ499" s="3"/>
      <c r="CK499" s="3"/>
      <c r="CL499" s="3"/>
      <c r="CM499" s="3"/>
      <c r="CN499" s="3"/>
      <c r="CO499" s="3"/>
      <c r="CP499" s="3"/>
      <c r="CQ499" s="3"/>
      <c r="CR499" s="3"/>
      <c r="CS499" s="3"/>
      <c r="CT499" s="3"/>
      <c r="CU499" s="3"/>
      <c r="CV499" s="3"/>
      <c r="CW499" s="3"/>
      <c r="CX499" s="3"/>
      <c r="CY499" s="3"/>
      <c r="CZ499" s="3"/>
      <c r="DA499" s="3"/>
      <c r="DB499" s="3"/>
      <c r="DC499" s="3"/>
      <c r="DD499" s="3"/>
      <c r="DE499" s="3"/>
      <c r="DF499" s="3"/>
      <c r="DG499" s="3"/>
      <c r="DH499" s="3"/>
      <c r="DI499" s="3"/>
      <c r="DJ499" s="3"/>
      <c r="DK499" s="3"/>
      <c r="DL499" s="3"/>
      <c r="DM499" s="3"/>
      <c r="DN499" s="3"/>
      <c r="DO499" s="3"/>
      <c r="DP499" s="3"/>
      <c r="DQ499" s="3"/>
      <c r="DR499" s="3"/>
      <c r="DS499" s="3"/>
      <c r="DT499" s="3"/>
      <c r="DU499" s="3"/>
      <c r="DV499" s="3"/>
      <c r="DW499" s="3"/>
      <c r="DX499" s="3"/>
      <c r="DY499" s="3"/>
      <c r="DZ499" s="3"/>
      <c r="EA499" s="3"/>
      <c r="EB499" s="3"/>
      <c r="EC499" s="3"/>
      <c r="ED499" s="3"/>
      <c r="EE499" s="3"/>
      <c r="EF499" s="3"/>
      <c r="EG499" s="3"/>
      <c r="EH499" s="3"/>
      <c r="EI499" s="3"/>
      <c r="EJ499" s="3"/>
      <c r="EK499" s="3"/>
      <c r="EL499" s="3"/>
      <c r="EM499" s="3"/>
      <c r="EN499" s="3"/>
      <c r="EO499" s="3"/>
      <c r="EP499" s="3"/>
      <c r="EQ499" s="3"/>
      <c r="ER499" s="3"/>
      <c r="ES499" s="3"/>
      <c r="ET499" s="3"/>
      <c r="EU499" s="3"/>
      <c r="EV499" s="3"/>
      <c r="EW499" s="3"/>
      <c r="EX499" s="3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</row>
    <row r="500" spans="1:173" x14ac:dyDescent="0.15">
      <c r="A500" s="74">
        <f t="shared" si="160"/>
        <v>43981</v>
      </c>
      <c r="B500" s="75">
        <f t="shared" ca="1" si="147"/>
        <v>93320.981396000003</v>
      </c>
      <c r="C500" s="78">
        <f t="shared" si="148"/>
        <v>92100</v>
      </c>
      <c r="D500" s="77">
        <f ca="1">IF(A500&lt;$B$1,VLOOKUP(A500,[1]DI!$A$4:$B$15000,2),0)</f>
        <v>0</v>
      </c>
      <c r="E500" s="78">
        <f t="shared" ca="1" si="162"/>
        <v>1</v>
      </c>
      <c r="F500" s="78">
        <f ca="1">(TRUNC(PRODUCT($E$12:$E499),16))</f>
        <v>1.0711468074269099</v>
      </c>
      <c r="G500" s="78">
        <f t="shared" ca="1" si="163"/>
        <v>1.0642273047451101</v>
      </c>
      <c r="H500" s="78">
        <f t="shared" ca="1" si="164"/>
        <v>1.0065018999999999</v>
      </c>
      <c r="I500" s="77">
        <f t="shared" si="161"/>
        <v>3.5000000000000003E-2</v>
      </c>
      <c r="J500" s="79">
        <f t="shared" si="149"/>
        <v>43909</v>
      </c>
      <c r="K500" s="80">
        <f t="shared" si="150"/>
        <v>48</v>
      </c>
      <c r="L500" s="81">
        <f t="shared" si="151"/>
        <v>49</v>
      </c>
      <c r="M500" s="82">
        <f t="shared" si="152"/>
        <v>1.006711589</v>
      </c>
      <c r="N500" s="82">
        <f t="shared" ca="1" si="153"/>
        <v>1.0132571269999999</v>
      </c>
      <c r="O500" s="81">
        <f t="shared" si="154"/>
        <v>0</v>
      </c>
      <c r="P500" s="76">
        <f t="shared" ca="1" si="155"/>
        <v>1220.9813959999999</v>
      </c>
      <c r="Q500" s="76">
        <f t="shared" si="156"/>
        <v>0</v>
      </c>
      <c r="R500" s="83" t="str">
        <f t="shared" si="157"/>
        <v>A+J=</v>
      </c>
      <c r="S500" s="79">
        <f t="shared" si="158"/>
        <v>44001</v>
      </c>
      <c r="T500" s="84" t="str">
        <f t="shared" si="159"/>
        <v>-</v>
      </c>
      <c r="U500" s="8"/>
      <c r="V500" s="8"/>
      <c r="W500" s="8"/>
      <c r="X500" s="8"/>
      <c r="Y500" s="1"/>
      <c r="Z500" s="8"/>
      <c r="AA500" s="8"/>
      <c r="AB500" s="8"/>
      <c r="AC500" s="8"/>
      <c r="AD500" s="8"/>
      <c r="AE500" s="9"/>
      <c r="AF500" s="8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  <c r="BO500" s="3"/>
      <c r="BP500" s="3"/>
      <c r="BQ500" s="3"/>
      <c r="BR500" s="3"/>
      <c r="BS500" s="3"/>
      <c r="BT500" s="3"/>
      <c r="BU500" s="3"/>
      <c r="BV500" s="3"/>
      <c r="BW500" s="3"/>
      <c r="BX500" s="3"/>
      <c r="BY500" s="3"/>
      <c r="BZ500" s="3"/>
      <c r="CA500" s="3"/>
      <c r="CB500" s="3"/>
      <c r="CC500" s="3"/>
      <c r="CD500" s="3"/>
      <c r="CE500" s="3"/>
      <c r="CF500" s="3"/>
      <c r="CG500" s="3"/>
      <c r="CH500" s="3"/>
      <c r="CI500" s="3"/>
      <c r="CJ500" s="3"/>
      <c r="CK500" s="3"/>
      <c r="CL500" s="3"/>
      <c r="CM500" s="3"/>
      <c r="CN500" s="3"/>
      <c r="CO500" s="3"/>
      <c r="CP500" s="3"/>
      <c r="CQ500" s="3"/>
      <c r="CR500" s="3"/>
      <c r="CS500" s="3"/>
      <c r="CT500" s="3"/>
      <c r="CU500" s="3"/>
      <c r="CV500" s="3"/>
      <c r="CW500" s="3"/>
      <c r="CX500" s="3"/>
      <c r="CY500" s="3"/>
      <c r="CZ500" s="3"/>
      <c r="DA500" s="3"/>
      <c r="DB500" s="3"/>
      <c r="DC500" s="3"/>
      <c r="DD500" s="3"/>
      <c r="DE500" s="3"/>
      <c r="DF500" s="3"/>
      <c r="DG500" s="3"/>
      <c r="DH500" s="3"/>
      <c r="DI500" s="3"/>
      <c r="DJ500" s="3"/>
      <c r="DK500" s="3"/>
      <c r="DL500" s="3"/>
      <c r="DM500" s="3"/>
      <c r="DN500" s="3"/>
      <c r="DO500" s="3"/>
      <c r="DP500" s="3"/>
      <c r="DQ500" s="3"/>
      <c r="DR500" s="3"/>
      <c r="DS500" s="3"/>
      <c r="DT500" s="3"/>
      <c r="DU500" s="3"/>
      <c r="DV500" s="3"/>
      <c r="DW500" s="3"/>
      <c r="DX500" s="3"/>
      <c r="DY500" s="3"/>
      <c r="DZ500" s="3"/>
      <c r="EA500" s="3"/>
      <c r="EB500" s="3"/>
      <c r="EC500" s="3"/>
      <c r="ED500" s="3"/>
      <c r="EE500" s="3"/>
      <c r="EF500" s="3"/>
      <c r="EG500" s="3"/>
      <c r="EH500" s="3"/>
      <c r="EI500" s="3"/>
      <c r="EJ500" s="3"/>
      <c r="EK500" s="3"/>
      <c r="EL500" s="3"/>
      <c r="EM500" s="3"/>
      <c r="EN500" s="3"/>
      <c r="EO500" s="3"/>
      <c r="EP500" s="3"/>
      <c r="EQ500" s="3"/>
      <c r="ER500" s="3"/>
      <c r="ES500" s="3"/>
      <c r="ET500" s="3"/>
      <c r="EU500" s="3"/>
      <c r="EV500" s="3"/>
      <c r="EW500" s="3"/>
      <c r="EX500" s="3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</row>
    <row r="501" spans="1:173" x14ac:dyDescent="0.15">
      <c r="A501" s="74">
        <f t="shared" si="160"/>
        <v>43982</v>
      </c>
      <c r="B501" s="75">
        <f t="shared" ca="1" si="147"/>
        <v>93320.981396000003</v>
      </c>
      <c r="C501" s="78">
        <f t="shared" si="148"/>
        <v>92100</v>
      </c>
      <c r="D501" s="77">
        <f ca="1">IF(A501&lt;$B$1,VLOOKUP(A501,[1]DI!$A$4:$B$15000,2),0)</f>
        <v>0</v>
      </c>
      <c r="E501" s="78">
        <f t="shared" ca="1" si="162"/>
        <v>1</v>
      </c>
      <c r="F501" s="78">
        <f ca="1">(TRUNC(PRODUCT($E$12:$E500),16))</f>
        <v>1.0711468074269099</v>
      </c>
      <c r="G501" s="78">
        <f t="shared" ca="1" si="163"/>
        <v>1.0642273047451101</v>
      </c>
      <c r="H501" s="78">
        <f t="shared" ca="1" si="164"/>
        <v>1.0065018999999999</v>
      </c>
      <c r="I501" s="77">
        <f t="shared" si="161"/>
        <v>3.5000000000000003E-2</v>
      </c>
      <c r="J501" s="79">
        <f t="shared" si="149"/>
        <v>43909</v>
      </c>
      <c r="K501" s="80">
        <f t="shared" si="150"/>
        <v>48</v>
      </c>
      <c r="L501" s="81">
        <f t="shared" si="151"/>
        <v>49</v>
      </c>
      <c r="M501" s="82">
        <f t="shared" si="152"/>
        <v>1.006711589</v>
      </c>
      <c r="N501" s="82">
        <f t="shared" ca="1" si="153"/>
        <v>1.0132571269999999</v>
      </c>
      <c r="O501" s="81">
        <f t="shared" si="154"/>
        <v>0</v>
      </c>
      <c r="P501" s="76">
        <f t="shared" ca="1" si="155"/>
        <v>1220.9813959999999</v>
      </c>
      <c r="Q501" s="76">
        <f t="shared" si="156"/>
        <v>0</v>
      </c>
      <c r="R501" s="83" t="str">
        <f t="shared" si="157"/>
        <v>A+J=</v>
      </c>
      <c r="S501" s="79">
        <f t="shared" si="158"/>
        <v>44001</v>
      </c>
      <c r="T501" s="84" t="str">
        <f t="shared" si="159"/>
        <v>-</v>
      </c>
      <c r="U501" s="8"/>
      <c r="V501" s="8"/>
      <c r="W501" s="8"/>
      <c r="X501" s="8"/>
      <c r="Y501" s="1"/>
      <c r="Z501" s="8"/>
      <c r="AA501" s="8"/>
      <c r="AB501" s="8"/>
      <c r="AC501" s="8"/>
      <c r="AD501" s="8"/>
      <c r="AE501" s="9"/>
      <c r="AF501" s="8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  <c r="BO501" s="3"/>
      <c r="BP501" s="3"/>
      <c r="BQ501" s="3"/>
      <c r="BR501" s="3"/>
      <c r="BS501" s="3"/>
      <c r="BT501" s="3"/>
      <c r="BU501" s="3"/>
      <c r="BV501" s="3"/>
      <c r="BW501" s="3"/>
      <c r="BX501" s="3"/>
      <c r="BY501" s="3"/>
      <c r="BZ501" s="3"/>
      <c r="CA501" s="3"/>
      <c r="CB501" s="3"/>
      <c r="CC501" s="3"/>
      <c r="CD501" s="3"/>
      <c r="CE501" s="3"/>
      <c r="CF501" s="3"/>
      <c r="CG501" s="3"/>
      <c r="CH501" s="3"/>
      <c r="CI501" s="3"/>
      <c r="CJ501" s="3"/>
      <c r="CK501" s="3"/>
      <c r="CL501" s="3"/>
      <c r="CM501" s="3"/>
      <c r="CN501" s="3"/>
      <c r="CO501" s="3"/>
      <c r="CP501" s="3"/>
      <c r="CQ501" s="3"/>
      <c r="CR501" s="3"/>
      <c r="CS501" s="3"/>
      <c r="CT501" s="3"/>
      <c r="CU501" s="3"/>
      <c r="CV501" s="3"/>
      <c r="CW501" s="3"/>
      <c r="CX501" s="3"/>
      <c r="CY501" s="3"/>
      <c r="CZ501" s="3"/>
      <c r="DA501" s="3"/>
      <c r="DB501" s="3"/>
      <c r="DC501" s="3"/>
      <c r="DD501" s="3"/>
      <c r="DE501" s="3"/>
      <c r="DF501" s="3"/>
      <c r="DG501" s="3"/>
      <c r="DH501" s="3"/>
      <c r="DI501" s="3"/>
      <c r="DJ501" s="3"/>
      <c r="DK501" s="3"/>
      <c r="DL501" s="3"/>
      <c r="DM501" s="3"/>
      <c r="DN501" s="3"/>
      <c r="DO501" s="3"/>
      <c r="DP501" s="3"/>
      <c r="DQ501" s="3"/>
      <c r="DR501" s="3"/>
      <c r="DS501" s="3"/>
      <c r="DT501" s="3"/>
      <c r="DU501" s="3"/>
      <c r="DV501" s="3"/>
      <c r="DW501" s="3"/>
      <c r="DX501" s="3"/>
      <c r="DY501" s="3"/>
      <c r="DZ501" s="3"/>
      <c r="EA501" s="3"/>
      <c r="EB501" s="3"/>
      <c r="EC501" s="3"/>
      <c r="ED501" s="3"/>
      <c r="EE501" s="3"/>
      <c r="EF501" s="3"/>
      <c r="EG501" s="3"/>
      <c r="EH501" s="3"/>
      <c r="EI501" s="3"/>
      <c r="EJ501" s="3"/>
      <c r="EK501" s="3"/>
      <c r="EL501" s="3"/>
      <c r="EM501" s="3"/>
      <c r="EN501" s="3"/>
      <c r="EO501" s="3"/>
      <c r="EP501" s="3"/>
      <c r="EQ501" s="3"/>
      <c r="ER501" s="3"/>
      <c r="ES501" s="3"/>
      <c r="ET501" s="3"/>
      <c r="EU501" s="3"/>
      <c r="EV501" s="3"/>
      <c r="EW501" s="3"/>
      <c r="EX501" s="3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</row>
    <row r="502" spans="1:173" x14ac:dyDescent="0.15">
      <c r="A502" s="74">
        <f t="shared" si="160"/>
        <v>43983</v>
      </c>
      <c r="B502" s="75">
        <f t="shared" ca="1" si="147"/>
        <v>93320.981396000003</v>
      </c>
      <c r="C502" s="78">
        <f t="shared" si="148"/>
        <v>92100</v>
      </c>
      <c r="D502" s="77">
        <f ca="1">IF(A502&lt;$B$1,VLOOKUP(A502,[1]DI!$A$4:$B$15000,2),0)</f>
        <v>2.9000000000000005E-2</v>
      </c>
      <c r="E502" s="78">
        <f t="shared" ca="1" si="162"/>
        <v>1.00011345</v>
      </c>
      <c r="F502" s="78">
        <f ca="1">(TRUNC(PRODUCT($E$12:$E501),16))</f>
        <v>1.0711468074269099</v>
      </c>
      <c r="G502" s="78">
        <f t="shared" ca="1" si="163"/>
        <v>1.0642273047451101</v>
      </c>
      <c r="H502" s="78">
        <f t="shared" ca="1" si="164"/>
        <v>1.0065018999999999</v>
      </c>
      <c r="I502" s="77">
        <f t="shared" si="161"/>
        <v>3.5000000000000003E-2</v>
      </c>
      <c r="J502" s="79">
        <f t="shared" si="149"/>
        <v>43909</v>
      </c>
      <c r="K502" s="80">
        <f t="shared" si="150"/>
        <v>49</v>
      </c>
      <c r="L502" s="81">
        <f t="shared" si="151"/>
        <v>49</v>
      </c>
      <c r="M502" s="82">
        <f t="shared" si="152"/>
        <v>1.006711589</v>
      </c>
      <c r="N502" s="82">
        <f t="shared" ca="1" si="153"/>
        <v>1.0132571269999999</v>
      </c>
      <c r="O502" s="81">
        <f t="shared" si="154"/>
        <v>0</v>
      </c>
      <c r="P502" s="76">
        <f t="shared" ca="1" si="155"/>
        <v>1220.9813959999999</v>
      </c>
      <c r="Q502" s="76">
        <f t="shared" si="156"/>
        <v>0</v>
      </c>
      <c r="R502" s="83" t="str">
        <f t="shared" si="157"/>
        <v>A+J=</v>
      </c>
      <c r="S502" s="79">
        <f t="shared" si="158"/>
        <v>44001</v>
      </c>
      <c r="T502" s="84" t="str">
        <f t="shared" si="159"/>
        <v>-</v>
      </c>
      <c r="U502" s="8"/>
      <c r="V502" s="8"/>
      <c r="W502" s="8"/>
      <c r="X502" s="8"/>
      <c r="Y502" s="1"/>
      <c r="Z502" s="8"/>
      <c r="AA502" s="8"/>
      <c r="AB502" s="8"/>
      <c r="AC502" s="8"/>
      <c r="AD502" s="8"/>
      <c r="AE502" s="9"/>
      <c r="AF502" s="8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  <c r="BO502" s="3"/>
      <c r="BP502" s="3"/>
      <c r="BQ502" s="3"/>
      <c r="BR502" s="3"/>
      <c r="BS502" s="3"/>
      <c r="BT502" s="3"/>
      <c r="BU502" s="3"/>
      <c r="BV502" s="3"/>
      <c r="BW502" s="3"/>
      <c r="BX502" s="3"/>
      <c r="BY502" s="3"/>
      <c r="BZ502" s="3"/>
      <c r="CA502" s="3"/>
      <c r="CB502" s="3"/>
      <c r="CC502" s="3"/>
      <c r="CD502" s="3"/>
      <c r="CE502" s="3"/>
      <c r="CF502" s="3"/>
      <c r="CG502" s="3"/>
      <c r="CH502" s="3"/>
      <c r="CI502" s="3"/>
      <c r="CJ502" s="3"/>
      <c r="CK502" s="3"/>
      <c r="CL502" s="3"/>
      <c r="CM502" s="3"/>
      <c r="CN502" s="3"/>
      <c r="CO502" s="3"/>
      <c r="CP502" s="3"/>
      <c r="CQ502" s="3"/>
      <c r="CR502" s="3"/>
      <c r="CS502" s="3"/>
      <c r="CT502" s="3"/>
      <c r="CU502" s="3"/>
      <c r="CV502" s="3"/>
      <c r="CW502" s="3"/>
      <c r="CX502" s="3"/>
      <c r="CY502" s="3"/>
      <c r="CZ502" s="3"/>
      <c r="DA502" s="3"/>
      <c r="DB502" s="3"/>
      <c r="DC502" s="3"/>
      <c r="DD502" s="3"/>
      <c r="DE502" s="3"/>
      <c r="DF502" s="3"/>
      <c r="DG502" s="3"/>
      <c r="DH502" s="3"/>
      <c r="DI502" s="3"/>
      <c r="DJ502" s="3"/>
      <c r="DK502" s="3"/>
      <c r="DL502" s="3"/>
      <c r="DM502" s="3"/>
      <c r="DN502" s="3"/>
      <c r="DO502" s="3"/>
      <c r="DP502" s="3"/>
      <c r="DQ502" s="3"/>
      <c r="DR502" s="3"/>
      <c r="DS502" s="3"/>
      <c r="DT502" s="3"/>
      <c r="DU502" s="3"/>
      <c r="DV502" s="3"/>
      <c r="DW502" s="3"/>
      <c r="DX502" s="3"/>
      <c r="DY502" s="3"/>
      <c r="DZ502" s="3"/>
      <c r="EA502" s="3"/>
      <c r="EB502" s="3"/>
      <c r="EC502" s="3"/>
      <c r="ED502" s="3"/>
      <c r="EE502" s="3"/>
      <c r="EF502" s="3"/>
      <c r="EG502" s="3"/>
      <c r="EH502" s="3"/>
      <c r="EI502" s="3"/>
      <c r="EJ502" s="3"/>
      <c r="EK502" s="3"/>
      <c r="EL502" s="3"/>
      <c r="EM502" s="3"/>
      <c r="EN502" s="3"/>
      <c r="EO502" s="3"/>
      <c r="EP502" s="3"/>
      <c r="EQ502" s="3"/>
      <c r="ER502" s="3"/>
      <c r="ES502" s="3"/>
      <c r="ET502" s="3"/>
      <c r="EU502" s="3"/>
      <c r="EV502" s="3"/>
      <c r="EW502" s="3"/>
      <c r="EX502" s="3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</row>
    <row r="503" spans="1:173" x14ac:dyDescent="0.15">
      <c r="A503" s="74">
        <f t="shared" si="160"/>
        <v>43984</v>
      </c>
      <c r="B503" s="75">
        <f t="shared" ca="1" si="147"/>
        <v>93344.310786999995</v>
      </c>
      <c r="C503" s="78">
        <f t="shared" si="148"/>
        <v>92100</v>
      </c>
      <c r="D503" s="77">
        <f ca="1">IF(A503&lt;$B$1,VLOOKUP(A503,[1]DI!$A$4:$B$15000,2),0)</f>
        <v>2.9000000000000005E-2</v>
      </c>
      <c r="E503" s="78">
        <f t="shared" ca="1" si="162"/>
        <v>1.00011345</v>
      </c>
      <c r="F503" s="78">
        <f ca="1">(TRUNC(PRODUCT($E$12:$E502),16))</f>
        <v>1.07126832903221</v>
      </c>
      <c r="G503" s="78">
        <f t="shared" ca="1" si="163"/>
        <v>1.0642273047451101</v>
      </c>
      <c r="H503" s="78">
        <f t="shared" ca="1" si="164"/>
        <v>1.0066160900000001</v>
      </c>
      <c r="I503" s="77">
        <f t="shared" si="161"/>
        <v>3.5000000000000003E-2</v>
      </c>
      <c r="J503" s="79">
        <f t="shared" si="149"/>
        <v>43909</v>
      </c>
      <c r="K503" s="80">
        <f t="shared" si="150"/>
        <v>50</v>
      </c>
      <c r="L503" s="81">
        <f t="shared" si="151"/>
        <v>50</v>
      </c>
      <c r="M503" s="82">
        <f t="shared" si="152"/>
        <v>1.006849028</v>
      </c>
      <c r="N503" s="82">
        <f t="shared" ca="1" si="153"/>
        <v>1.0135104319999999</v>
      </c>
      <c r="O503" s="81">
        <f t="shared" si="154"/>
        <v>0</v>
      </c>
      <c r="P503" s="76">
        <f t="shared" ca="1" si="155"/>
        <v>1244.3107869999999</v>
      </c>
      <c r="Q503" s="76">
        <f t="shared" si="156"/>
        <v>0</v>
      </c>
      <c r="R503" s="83" t="str">
        <f t="shared" si="157"/>
        <v>A+J=</v>
      </c>
      <c r="S503" s="79">
        <f t="shared" si="158"/>
        <v>44001</v>
      </c>
      <c r="T503" s="84" t="str">
        <f t="shared" si="159"/>
        <v>-</v>
      </c>
      <c r="U503" s="8"/>
      <c r="V503" s="8"/>
      <c r="W503" s="8"/>
      <c r="X503" s="8"/>
      <c r="Y503" s="1"/>
      <c r="Z503" s="8"/>
      <c r="AA503" s="8"/>
      <c r="AB503" s="8"/>
      <c r="AC503" s="8"/>
      <c r="AD503" s="8"/>
      <c r="AE503" s="9"/>
      <c r="AF503" s="8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  <c r="BO503" s="3"/>
      <c r="BP503" s="3"/>
      <c r="BQ503" s="3"/>
      <c r="BR503" s="3"/>
      <c r="BS503" s="3"/>
      <c r="BT503" s="3"/>
      <c r="BU503" s="3"/>
      <c r="BV503" s="3"/>
      <c r="BW503" s="3"/>
      <c r="BX503" s="3"/>
      <c r="BY503" s="3"/>
      <c r="BZ503" s="3"/>
      <c r="CA503" s="3"/>
      <c r="CB503" s="3"/>
      <c r="CC503" s="3"/>
      <c r="CD503" s="3"/>
      <c r="CE503" s="3"/>
      <c r="CF503" s="3"/>
      <c r="CG503" s="3"/>
      <c r="CH503" s="3"/>
      <c r="CI503" s="3"/>
      <c r="CJ503" s="3"/>
      <c r="CK503" s="3"/>
      <c r="CL503" s="3"/>
      <c r="CM503" s="3"/>
      <c r="CN503" s="3"/>
      <c r="CO503" s="3"/>
      <c r="CP503" s="3"/>
      <c r="CQ503" s="3"/>
      <c r="CR503" s="3"/>
      <c r="CS503" s="3"/>
      <c r="CT503" s="3"/>
      <c r="CU503" s="3"/>
      <c r="CV503" s="3"/>
      <c r="CW503" s="3"/>
      <c r="CX503" s="3"/>
      <c r="CY503" s="3"/>
      <c r="CZ503" s="3"/>
      <c r="DA503" s="3"/>
      <c r="DB503" s="3"/>
      <c r="DC503" s="3"/>
      <c r="DD503" s="3"/>
      <c r="DE503" s="3"/>
      <c r="DF503" s="3"/>
      <c r="DG503" s="3"/>
      <c r="DH503" s="3"/>
      <c r="DI503" s="3"/>
      <c r="DJ503" s="3"/>
      <c r="DK503" s="3"/>
      <c r="DL503" s="3"/>
      <c r="DM503" s="3"/>
      <c r="DN503" s="3"/>
      <c r="DO503" s="3"/>
      <c r="DP503" s="3"/>
      <c r="DQ503" s="3"/>
      <c r="DR503" s="3"/>
      <c r="DS503" s="3"/>
      <c r="DT503" s="3"/>
      <c r="DU503" s="3"/>
      <c r="DV503" s="3"/>
      <c r="DW503" s="3"/>
      <c r="DX503" s="3"/>
      <c r="DY503" s="3"/>
      <c r="DZ503" s="3"/>
      <c r="EA503" s="3"/>
      <c r="EB503" s="3"/>
      <c r="EC503" s="3"/>
      <c r="ED503" s="3"/>
      <c r="EE503" s="3"/>
      <c r="EF503" s="3"/>
      <c r="EG503" s="3"/>
      <c r="EH503" s="3"/>
      <c r="EI503" s="3"/>
      <c r="EJ503" s="3"/>
      <c r="EK503" s="3"/>
      <c r="EL503" s="3"/>
      <c r="EM503" s="3"/>
      <c r="EN503" s="3"/>
      <c r="EO503" s="3"/>
      <c r="EP503" s="3"/>
      <c r="EQ503" s="3"/>
      <c r="ER503" s="3"/>
      <c r="ES503" s="3"/>
      <c r="ET503" s="3"/>
      <c r="EU503" s="3"/>
      <c r="EV503" s="3"/>
      <c r="EW503" s="3"/>
      <c r="EX503" s="3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</row>
    <row r="504" spans="1:173" x14ac:dyDescent="0.15">
      <c r="A504" s="74">
        <f t="shared" si="160"/>
        <v>43985</v>
      </c>
      <c r="B504" s="75">
        <f t="shared" ca="1" si="147"/>
        <v>93367.645703000002</v>
      </c>
      <c r="C504" s="78">
        <f t="shared" si="148"/>
        <v>92100</v>
      </c>
      <c r="D504" s="77">
        <f ca="1">IF(A504&lt;$B$1,VLOOKUP(A504,[1]DI!$A$4:$B$15000,2),0)</f>
        <v>2.9000000000000005E-2</v>
      </c>
      <c r="E504" s="78">
        <f t="shared" ca="1" si="162"/>
        <v>1.00011345</v>
      </c>
      <c r="F504" s="78">
        <f ca="1">(TRUNC(PRODUCT($E$12:$E503),16))</f>
        <v>1.07138986442414</v>
      </c>
      <c r="G504" s="78">
        <f t="shared" ca="1" si="163"/>
        <v>1.0642273047451101</v>
      </c>
      <c r="H504" s="78">
        <f t="shared" ca="1" si="164"/>
        <v>1.0067302899999999</v>
      </c>
      <c r="I504" s="77">
        <f t="shared" si="161"/>
        <v>3.5000000000000003E-2</v>
      </c>
      <c r="J504" s="79">
        <f t="shared" si="149"/>
        <v>43909</v>
      </c>
      <c r="K504" s="80">
        <f t="shared" si="150"/>
        <v>51</v>
      </c>
      <c r="L504" s="81">
        <f t="shared" si="151"/>
        <v>51</v>
      </c>
      <c r="M504" s="82">
        <f t="shared" si="152"/>
        <v>1.006986486</v>
      </c>
      <c r="N504" s="82">
        <f t="shared" ca="1" si="153"/>
        <v>1.013763797</v>
      </c>
      <c r="O504" s="81">
        <f t="shared" si="154"/>
        <v>0</v>
      </c>
      <c r="P504" s="76">
        <f t="shared" ca="1" si="155"/>
        <v>1267.6457029999999</v>
      </c>
      <c r="Q504" s="76">
        <f t="shared" si="156"/>
        <v>0</v>
      </c>
      <c r="R504" s="83" t="str">
        <f t="shared" si="157"/>
        <v>A+J=</v>
      </c>
      <c r="S504" s="79">
        <f t="shared" si="158"/>
        <v>44001</v>
      </c>
      <c r="T504" s="84" t="str">
        <f t="shared" si="159"/>
        <v>-</v>
      </c>
      <c r="U504" s="8"/>
      <c r="V504" s="8"/>
      <c r="W504" s="8"/>
      <c r="X504" s="8"/>
      <c r="Y504" s="1"/>
      <c r="Z504" s="8"/>
      <c r="AA504" s="8"/>
      <c r="AB504" s="8"/>
      <c r="AC504" s="8"/>
      <c r="AD504" s="8"/>
      <c r="AE504" s="9"/>
      <c r="AF504" s="8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  <c r="BO504" s="3"/>
      <c r="BP504" s="3"/>
      <c r="BQ504" s="3"/>
      <c r="BR504" s="3"/>
      <c r="BS504" s="3"/>
      <c r="BT504" s="3"/>
      <c r="BU504" s="3"/>
      <c r="BV504" s="3"/>
      <c r="BW504" s="3"/>
      <c r="BX504" s="3"/>
      <c r="BY504" s="3"/>
      <c r="BZ504" s="3"/>
      <c r="CA504" s="3"/>
      <c r="CB504" s="3"/>
      <c r="CC504" s="3"/>
      <c r="CD504" s="3"/>
      <c r="CE504" s="3"/>
      <c r="CF504" s="3"/>
      <c r="CG504" s="3"/>
      <c r="CH504" s="3"/>
      <c r="CI504" s="3"/>
      <c r="CJ504" s="3"/>
      <c r="CK504" s="3"/>
      <c r="CL504" s="3"/>
      <c r="CM504" s="3"/>
      <c r="CN504" s="3"/>
      <c r="CO504" s="3"/>
      <c r="CP504" s="3"/>
      <c r="CQ504" s="3"/>
      <c r="CR504" s="3"/>
      <c r="CS504" s="3"/>
      <c r="CT504" s="3"/>
      <c r="CU504" s="3"/>
      <c r="CV504" s="3"/>
      <c r="CW504" s="3"/>
      <c r="CX504" s="3"/>
      <c r="CY504" s="3"/>
      <c r="CZ504" s="3"/>
      <c r="DA504" s="3"/>
      <c r="DB504" s="3"/>
      <c r="DC504" s="3"/>
      <c r="DD504" s="3"/>
      <c r="DE504" s="3"/>
      <c r="DF504" s="3"/>
      <c r="DG504" s="3"/>
      <c r="DH504" s="3"/>
      <c r="DI504" s="3"/>
      <c r="DJ504" s="3"/>
      <c r="DK504" s="3"/>
      <c r="DL504" s="3"/>
      <c r="DM504" s="3"/>
      <c r="DN504" s="3"/>
      <c r="DO504" s="3"/>
      <c r="DP504" s="3"/>
      <c r="DQ504" s="3"/>
      <c r="DR504" s="3"/>
      <c r="DS504" s="3"/>
      <c r="DT504" s="3"/>
      <c r="DU504" s="3"/>
      <c r="DV504" s="3"/>
      <c r="DW504" s="3"/>
      <c r="DX504" s="3"/>
      <c r="DY504" s="3"/>
      <c r="DZ504" s="3"/>
      <c r="EA504" s="3"/>
      <c r="EB504" s="3"/>
      <c r="EC504" s="3"/>
      <c r="ED504" s="3"/>
      <c r="EE504" s="3"/>
      <c r="EF504" s="3"/>
      <c r="EG504" s="3"/>
      <c r="EH504" s="3"/>
      <c r="EI504" s="3"/>
      <c r="EJ504" s="3"/>
      <c r="EK504" s="3"/>
      <c r="EL504" s="3"/>
      <c r="EM504" s="3"/>
      <c r="EN504" s="3"/>
      <c r="EO504" s="3"/>
      <c r="EP504" s="3"/>
      <c r="EQ504" s="3"/>
      <c r="ER504" s="3"/>
      <c r="ES504" s="3"/>
      <c r="ET504" s="3"/>
      <c r="EU504" s="3"/>
      <c r="EV504" s="3"/>
      <c r="EW504" s="3"/>
      <c r="EX504" s="3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</row>
    <row r="505" spans="1:173" x14ac:dyDescent="0.15">
      <c r="A505" s="74">
        <f t="shared" si="160"/>
        <v>43986</v>
      </c>
      <c r="B505" s="75">
        <f t="shared" ca="1" si="147"/>
        <v>93390.986237999998</v>
      </c>
      <c r="C505" s="78">
        <f t="shared" si="148"/>
        <v>92100</v>
      </c>
      <c r="D505" s="77">
        <f ca="1">IF(A505&lt;$B$1,VLOOKUP(A505,[1]DI!$A$4:$B$15000,2),0)</f>
        <v>2.9000000000000005E-2</v>
      </c>
      <c r="E505" s="78">
        <f t="shared" ca="1" si="162"/>
        <v>1.00011345</v>
      </c>
      <c r="F505" s="78">
        <f ca="1">(TRUNC(PRODUCT($E$12:$E504),16))</f>
        <v>1.0715114136042601</v>
      </c>
      <c r="G505" s="78">
        <f t="shared" ca="1" si="163"/>
        <v>1.0642273047451101</v>
      </c>
      <c r="H505" s="78">
        <f t="shared" ca="1" si="164"/>
        <v>1.0068444999999999</v>
      </c>
      <c r="I505" s="77">
        <f t="shared" si="161"/>
        <v>3.5000000000000003E-2</v>
      </c>
      <c r="J505" s="79">
        <f t="shared" si="149"/>
        <v>43909</v>
      </c>
      <c r="K505" s="80">
        <f t="shared" si="150"/>
        <v>52</v>
      </c>
      <c r="L505" s="81">
        <f t="shared" si="151"/>
        <v>52</v>
      </c>
      <c r="M505" s="82">
        <f t="shared" si="152"/>
        <v>1.007123963</v>
      </c>
      <c r="N505" s="82">
        <f t="shared" ca="1" si="153"/>
        <v>1.014017223</v>
      </c>
      <c r="O505" s="81">
        <f t="shared" si="154"/>
        <v>0</v>
      </c>
      <c r="P505" s="76">
        <f t="shared" ca="1" si="155"/>
        <v>1290.986238</v>
      </c>
      <c r="Q505" s="76">
        <f t="shared" si="156"/>
        <v>0</v>
      </c>
      <c r="R505" s="83" t="str">
        <f t="shared" si="157"/>
        <v>A+J=</v>
      </c>
      <c r="S505" s="79">
        <f t="shared" si="158"/>
        <v>44001</v>
      </c>
      <c r="T505" s="84" t="str">
        <f t="shared" si="159"/>
        <v>-</v>
      </c>
      <c r="U505" s="8"/>
      <c r="V505" s="8"/>
      <c r="W505" s="8"/>
      <c r="X505" s="8"/>
      <c r="Y505" s="1"/>
      <c r="Z505" s="8"/>
      <c r="AA505" s="8"/>
      <c r="AB505" s="8"/>
      <c r="AC505" s="8"/>
      <c r="AD505" s="8"/>
      <c r="AE505" s="9"/>
      <c r="AF505" s="8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  <c r="BO505" s="3"/>
      <c r="BP505" s="3"/>
      <c r="BQ505" s="3"/>
      <c r="BR505" s="3"/>
      <c r="BS505" s="3"/>
      <c r="BT505" s="3"/>
      <c r="BU505" s="3"/>
      <c r="BV505" s="3"/>
      <c r="BW505" s="3"/>
      <c r="BX505" s="3"/>
      <c r="BY505" s="3"/>
      <c r="BZ505" s="3"/>
      <c r="CA505" s="3"/>
      <c r="CB505" s="3"/>
      <c r="CC505" s="3"/>
      <c r="CD505" s="3"/>
      <c r="CE505" s="3"/>
      <c r="CF505" s="3"/>
      <c r="CG505" s="3"/>
      <c r="CH505" s="3"/>
      <c r="CI505" s="3"/>
      <c r="CJ505" s="3"/>
      <c r="CK505" s="3"/>
      <c r="CL505" s="3"/>
      <c r="CM505" s="3"/>
      <c r="CN505" s="3"/>
      <c r="CO505" s="3"/>
      <c r="CP505" s="3"/>
      <c r="CQ505" s="3"/>
      <c r="CR505" s="3"/>
      <c r="CS505" s="3"/>
      <c r="CT505" s="3"/>
      <c r="CU505" s="3"/>
      <c r="CV505" s="3"/>
      <c r="CW505" s="3"/>
      <c r="CX505" s="3"/>
      <c r="CY505" s="3"/>
      <c r="CZ505" s="3"/>
      <c r="DA505" s="3"/>
      <c r="DB505" s="3"/>
      <c r="DC505" s="3"/>
      <c r="DD505" s="3"/>
      <c r="DE505" s="3"/>
      <c r="DF505" s="3"/>
      <c r="DG505" s="3"/>
      <c r="DH505" s="3"/>
      <c r="DI505" s="3"/>
      <c r="DJ505" s="3"/>
      <c r="DK505" s="3"/>
      <c r="DL505" s="3"/>
      <c r="DM505" s="3"/>
      <c r="DN505" s="3"/>
      <c r="DO505" s="3"/>
      <c r="DP505" s="3"/>
      <c r="DQ505" s="3"/>
      <c r="DR505" s="3"/>
      <c r="DS505" s="3"/>
      <c r="DT505" s="3"/>
      <c r="DU505" s="3"/>
      <c r="DV505" s="3"/>
      <c r="DW505" s="3"/>
      <c r="DX505" s="3"/>
      <c r="DY505" s="3"/>
      <c r="DZ505" s="3"/>
      <c r="EA505" s="3"/>
      <c r="EB505" s="3"/>
      <c r="EC505" s="3"/>
      <c r="ED505" s="3"/>
      <c r="EE505" s="3"/>
      <c r="EF505" s="3"/>
      <c r="EG505" s="3"/>
      <c r="EH505" s="3"/>
      <c r="EI505" s="3"/>
      <c r="EJ505" s="3"/>
      <c r="EK505" s="3"/>
      <c r="EL505" s="3"/>
      <c r="EM505" s="3"/>
      <c r="EN505" s="3"/>
      <c r="EO505" s="3"/>
      <c r="EP505" s="3"/>
      <c r="EQ505" s="3"/>
      <c r="ER505" s="3"/>
      <c r="ES505" s="3"/>
      <c r="ET505" s="3"/>
      <c r="EU505" s="3"/>
      <c r="EV505" s="3"/>
      <c r="EW505" s="3"/>
      <c r="EX505" s="3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</row>
    <row r="506" spans="1:173" x14ac:dyDescent="0.15">
      <c r="A506" s="74">
        <f t="shared" si="160"/>
        <v>43987</v>
      </c>
      <c r="B506" s="75">
        <f t="shared" ref="B506:B569" ca="1" si="165">IF(A506&lt;=TODAY(),C506+P506,IF(AND(A506&gt;TODAY(),A506&lt;=$B$1),IF(VLOOKUP(TODAY(),$A$10:$D$10000,4,FALSE)=0,"n.d",C506+P506),"n.d"))</f>
        <v>93414.333218999993</v>
      </c>
      <c r="C506" s="78">
        <f t="shared" ref="C506:C569" si="166">(C505-Q505)</f>
        <v>92100</v>
      </c>
      <c r="D506" s="77">
        <f ca="1">IF(A506&lt;$B$1,VLOOKUP(A506,[1]DI!$A$4:$B$15000,2),0)</f>
        <v>2.9000000000000005E-2</v>
      </c>
      <c r="E506" s="78">
        <f t="shared" ca="1" si="162"/>
        <v>1.00011345</v>
      </c>
      <c r="F506" s="78">
        <f ca="1">(TRUNC(PRODUCT($E$12:$E505),16))</f>
        <v>1.0716329765741299</v>
      </c>
      <c r="G506" s="78">
        <f t="shared" ca="1" si="163"/>
        <v>1.0642273047451101</v>
      </c>
      <c r="H506" s="78">
        <f t="shared" ca="1" si="164"/>
        <v>1.00695873</v>
      </c>
      <c r="I506" s="77">
        <f t="shared" si="161"/>
        <v>3.5000000000000003E-2</v>
      </c>
      <c r="J506" s="79">
        <f t="shared" ref="J506:J569" si="167">IF(O505&gt;0,VLOOKUP(O505,V$12:AF$48,2),J505)</f>
        <v>43909</v>
      </c>
      <c r="K506" s="80">
        <f t="shared" ref="K506:K569" si="168">IF(A506&gt;J506,IF(NETWORKDAYS(J506,A506,$V$52:$V$436)-1=0,1,NETWORKDAYS(J506,A506,$V$52:$V$436)-1),0)</f>
        <v>53</v>
      </c>
      <c r="L506" s="81">
        <f t="shared" ref="L506:L569" si="169">IF(AND(K506=1,K505=1),1,IF(K506&gt;0,IF(K506=K505,K506+1,K506),0))</f>
        <v>53</v>
      </c>
      <c r="M506" s="82">
        <f t="shared" ref="M506:M569" si="170">ROUND((I506+1)^(L506/252),9)</f>
        <v>1.0072614580000001</v>
      </c>
      <c r="N506" s="82">
        <f t="shared" ref="N506:N569" ca="1" si="171">ROUND(H506*M506,9)</f>
        <v>1.014270719</v>
      </c>
      <c r="O506" s="81">
        <f t="shared" ref="O506:O569" si="172">IF(VLOOKUP(A506,W$12:AD$48,8)=VLOOKUP(A505,W$12:AD$48,8),0,VLOOKUP(A506,W$12:AD$48,8))</f>
        <v>0</v>
      </c>
      <c r="P506" s="76">
        <f t="shared" ref="P506:P569" ca="1" si="173">TRUNC(((N506-1)*C506),6)</f>
        <v>1314.3332190000001</v>
      </c>
      <c r="Q506" s="76">
        <f t="shared" ref="Q506:Q569" si="174">IF(O506&gt;0,VLOOKUP(O506,$V$12:$AA$48,6),0)</f>
        <v>0</v>
      </c>
      <c r="R506" s="83" t="str">
        <f t="shared" ref="R506:R569" si="175">IF(O505&gt;0,VLOOKUP(O505,V$12:AF$48,10),R505)</f>
        <v>A+J=</v>
      </c>
      <c r="S506" s="79">
        <f t="shared" ref="S506:S569" si="176">IF(O505&gt;0,VLOOKUP(O505,V$12:AF$48,11),S505)</f>
        <v>44001</v>
      </c>
      <c r="T506" s="84" t="str">
        <f t="shared" ref="T506:T569" si="177">IF(O506&gt;0,(P506+Q506)*T$9,"-")</f>
        <v>-</v>
      </c>
      <c r="U506" s="8"/>
      <c r="V506" s="8"/>
      <c r="W506" s="8"/>
      <c r="X506" s="8"/>
      <c r="Y506" s="1"/>
      <c r="Z506" s="8"/>
      <c r="AA506" s="8"/>
      <c r="AB506" s="8"/>
      <c r="AC506" s="8"/>
      <c r="AD506" s="8"/>
      <c r="AE506" s="9"/>
      <c r="AF506" s="8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  <c r="BO506" s="3"/>
      <c r="BP506" s="3"/>
      <c r="BQ506" s="3"/>
      <c r="BR506" s="3"/>
      <c r="BS506" s="3"/>
      <c r="BT506" s="3"/>
      <c r="BU506" s="3"/>
      <c r="BV506" s="3"/>
      <c r="BW506" s="3"/>
      <c r="BX506" s="3"/>
      <c r="BY506" s="3"/>
      <c r="BZ506" s="3"/>
      <c r="CA506" s="3"/>
      <c r="CB506" s="3"/>
      <c r="CC506" s="3"/>
      <c r="CD506" s="3"/>
      <c r="CE506" s="3"/>
      <c r="CF506" s="3"/>
      <c r="CG506" s="3"/>
      <c r="CH506" s="3"/>
      <c r="CI506" s="3"/>
      <c r="CJ506" s="3"/>
      <c r="CK506" s="3"/>
      <c r="CL506" s="3"/>
      <c r="CM506" s="3"/>
      <c r="CN506" s="3"/>
      <c r="CO506" s="3"/>
      <c r="CP506" s="3"/>
      <c r="CQ506" s="3"/>
      <c r="CR506" s="3"/>
      <c r="CS506" s="3"/>
      <c r="CT506" s="3"/>
      <c r="CU506" s="3"/>
      <c r="CV506" s="3"/>
      <c r="CW506" s="3"/>
      <c r="CX506" s="3"/>
      <c r="CY506" s="3"/>
      <c r="CZ506" s="3"/>
      <c r="DA506" s="3"/>
      <c r="DB506" s="3"/>
      <c r="DC506" s="3"/>
      <c r="DD506" s="3"/>
      <c r="DE506" s="3"/>
      <c r="DF506" s="3"/>
      <c r="DG506" s="3"/>
      <c r="DH506" s="3"/>
      <c r="DI506" s="3"/>
      <c r="DJ506" s="3"/>
      <c r="DK506" s="3"/>
      <c r="DL506" s="3"/>
      <c r="DM506" s="3"/>
      <c r="DN506" s="3"/>
      <c r="DO506" s="3"/>
      <c r="DP506" s="3"/>
      <c r="DQ506" s="3"/>
      <c r="DR506" s="3"/>
      <c r="DS506" s="3"/>
      <c r="DT506" s="3"/>
      <c r="DU506" s="3"/>
      <c r="DV506" s="3"/>
      <c r="DW506" s="3"/>
      <c r="DX506" s="3"/>
      <c r="DY506" s="3"/>
      <c r="DZ506" s="3"/>
      <c r="EA506" s="3"/>
      <c r="EB506" s="3"/>
      <c r="EC506" s="3"/>
      <c r="ED506" s="3"/>
      <c r="EE506" s="3"/>
      <c r="EF506" s="3"/>
      <c r="EG506" s="3"/>
      <c r="EH506" s="3"/>
      <c r="EI506" s="3"/>
      <c r="EJ506" s="3"/>
      <c r="EK506" s="3"/>
      <c r="EL506" s="3"/>
      <c r="EM506" s="3"/>
      <c r="EN506" s="3"/>
      <c r="EO506" s="3"/>
      <c r="EP506" s="3"/>
      <c r="EQ506" s="3"/>
      <c r="ER506" s="3"/>
      <c r="ES506" s="3"/>
      <c r="ET506" s="3"/>
      <c r="EU506" s="3"/>
      <c r="EV506" s="3"/>
      <c r="EW506" s="3"/>
      <c r="EX506" s="3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</row>
    <row r="507" spans="1:173" x14ac:dyDescent="0.15">
      <c r="A507" s="74">
        <f t="shared" si="160"/>
        <v>43988</v>
      </c>
      <c r="B507" s="75">
        <f t="shared" ca="1" si="165"/>
        <v>93437.685727000004</v>
      </c>
      <c r="C507" s="78">
        <f t="shared" si="166"/>
        <v>92100</v>
      </c>
      <c r="D507" s="77">
        <f ca="1">IF(A507&lt;$B$1,VLOOKUP(A507,[1]DI!$A$4:$B$15000,2),0)</f>
        <v>0</v>
      </c>
      <c r="E507" s="78">
        <f t="shared" ca="1" si="162"/>
        <v>1</v>
      </c>
      <c r="F507" s="78">
        <f ca="1">(TRUNC(PRODUCT($E$12:$E506),16))</f>
        <v>1.0717545533353201</v>
      </c>
      <c r="G507" s="78">
        <f t="shared" ca="1" si="163"/>
        <v>1.0642273047451101</v>
      </c>
      <c r="H507" s="78">
        <f t="shared" ca="1" si="164"/>
        <v>1.0070729700000001</v>
      </c>
      <c r="I507" s="77">
        <f t="shared" si="161"/>
        <v>3.5000000000000003E-2</v>
      </c>
      <c r="J507" s="79">
        <f t="shared" si="167"/>
        <v>43909</v>
      </c>
      <c r="K507" s="80">
        <f t="shared" si="168"/>
        <v>53</v>
      </c>
      <c r="L507" s="81">
        <f t="shared" si="169"/>
        <v>54</v>
      </c>
      <c r="M507" s="82">
        <f t="shared" si="170"/>
        <v>1.0073989720000001</v>
      </c>
      <c r="N507" s="82">
        <f t="shared" ca="1" si="171"/>
        <v>1.0145242750000001</v>
      </c>
      <c r="O507" s="81">
        <f t="shared" si="172"/>
        <v>0</v>
      </c>
      <c r="P507" s="76">
        <f t="shared" ca="1" si="173"/>
        <v>1337.685727</v>
      </c>
      <c r="Q507" s="76">
        <f t="shared" si="174"/>
        <v>0</v>
      </c>
      <c r="R507" s="83" t="str">
        <f t="shared" si="175"/>
        <v>A+J=</v>
      </c>
      <c r="S507" s="79">
        <f t="shared" si="176"/>
        <v>44001</v>
      </c>
      <c r="T507" s="84" t="str">
        <f t="shared" si="177"/>
        <v>-</v>
      </c>
      <c r="U507" s="8"/>
      <c r="V507" s="8"/>
      <c r="W507" s="8"/>
      <c r="X507" s="8"/>
      <c r="Y507" s="1"/>
      <c r="Z507" s="8"/>
      <c r="AA507" s="8"/>
      <c r="AB507" s="8"/>
      <c r="AC507" s="8"/>
      <c r="AD507" s="8"/>
      <c r="AE507" s="9"/>
      <c r="AF507" s="8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  <c r="BO507" s="3"/>
      <c r="BP507" s="3"/>
      <c r="BQ507" s="3"/>
      <c r="BR507" s="3"/>
      <c r="BS507" s="3"/>
      <c r="BT507" s="3"/>
      <c r="BU507" s="3"/>
      <c r="BV507" s="3"/>
      <c r="BW507" s="3"/>
      <c r="BX507" s="3"/>
      <c r="BY507" s="3"/>
      <c r="BZ507" s="3"/>
      <c r="CA507" s="3"/>
      <c r="CB507" s="3"/>
      <c r="CC507" s="3"/>
      <c r="CD507" s="3"/>
      <c r="CE507" s="3"/>
      <c r="CF507" s="3"/>
      <c r="CG507" s="3"/>
      <c r="CH507" s="3"/>
      <c r="CI507" s="3"/>
      <c r="CJ507" s="3"/>
      <c r="CK507" s="3"/>
      <c r="CL507" s="3"/>
      <c r="CM507" s="3"/>
      <c r="CN507" s="3"/>
      <c r="CO507" s="3"/>
      <c r="CP507" s="3"/>
      <c r="CQ507" s="3"/>
      <c r="CR507" s="3"/>
      <c r="CS507" s="3"/>
      <c r="CT507" s="3"/>
      <c r="CU507" s="3"/>
      <c r="CV507" s="3"/>
      <c r="CW507" s="3"/>
      <c r="CX507" s="3"/>
      <c r="CY507" s="3"/>
      <c r="CZ507" s="3"/>
      <c r="DA507" s="3"/>
      <c r="DB507" s="3"/>
      <c r="DC507" s="3"/>
      <c r="DD507" s="3"/>
      <c r="DE507" s="3"/>
      <c r="DF507" s="3"/>
      <c r="DG507" s="3"/>
      <c r="DH507" s="3"/>
      <c r="DI507" s="3"/>
      <c r="DJ507" s="3"/>
      <c r="DK507" s="3"/>
      <c r="DL507" s="3"/>
      <c r="DM507" s="3"/>
      <c r="DN507" s="3"/>
      <c r="DO507" s="3"/>
      <c r="DP507" s="3"/>
      <c r="DQ507" s="3"/>
      <c r="DR507" s="3"/>
      <c r="DS507" s="3"/>
      <c r="DT507" s="3"/>
      <c r="DU507" s="3"/>
      <c r="DV507" s="3"/>
      <c r="DW507" s="3"/>
      <c r="DX507" s="3"/>
      <c r="DY507" s="3"/>
      <c r="DZ507" s="3"/>
      <c r="EA507" s="3"/>
      <c r="EB507" s="3"/>
      <c r="EC507" s="3"/>
      <c r="ED507" s="3"/>
      <c r="EE507" s="3"/>
      <c r="EF507" s="3"/>
      <c r="EG507" s="3"/>
      <c r="EH507" s="3"/>
      <c r="EI507" s="3"/>
      <c r="EJ507" s="3"/>
      <c r="EK507" s="3"/>
      <c r="EL507" s="3"/>
      <c r="EM507" s="3"/>
      <c r="EN507" s="3"/>
      <c r="EO507" s="3"/>
      <c r="EP507" s="3"/>
      <c r="EQ507" s="3"/>
      <c r="ER507" s="3"/>
      <c r="ES507" s="3"/>
      <c r="ET507" s="3"/>
      <c r="EU507" s="3"/>
      <c r="EV507" s="3"/>
      <c r="EW507" s="3"/>
      <c r="EX507" s="3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</row>
    <row r="508" spans="1:173" x14ac:dyDescent="0.15">
      <c r="A508" s="74">
        <f t="shared" si="160"/>
        <v>43989</v>
      </c>
      <c r="B508" s="75">
        <f t="shared" ca="1" si="165"/>
        <v>93437.685727000004</v>
      </c>
      <c r="C508" s="78">
        <f t="shared" si="166"/>
        <v>92100</v>
      </c>
      <c r="D508" s="77">
        <f ca="1">IF(A508&lt;$B$1,VLOOKUP(A508,[1]DI!$A$4:$B$15000,2),0)</f>
        <v>0</v>
      </c>
      <c r="E508" s="78">
        <f t="shared" ca="1" si="162"/>
        <v>1</v>
      </c>
      <c r="F508" s="78">
        <f ca="1">(TRUNC(PRODUCT($E$12:$E507),16))</f>
        <v>1.0717545533353201</v>
      </c>
      <c r="G508" s="78">
        <f t="shared" ca="1" si="163"/>
        <v>1.0642273047451101</v>
      </c>
      <c r="H508" s="78">
        <f t="shared" ca="1" si="164"/>
        <v>1.0070729700000001</v>
      </c>
      <c r="I508" s="77">
        <f t="shared" si="161"/>
        <v>3.5000000000000003E-2</v>
      </c>
      <c r="J508" s="79">
        <f t="shared" si="167"/>
        <v>43909</v>
      </c>
      <c r="K508" s="80">
        <f t="shared" si="168"/>
        <v>53</v>
      </c>
      <c r="L508" s="81">
        <f t="shared" si="169"/>
        <v>54</v>
      </c>
      <c r="M508" s="82">
        <f t="shared" si="170"/>
        <v>1.0073989720000001</v>
      </c>
      <c r="N508" s="82">
        <f t="shared" ca="1" si="171"/>
        <v>1.0145242750000001</v>
      </c>
      <c r="O508" s="81">
        <f t="shared" si="172"/>
        <v>0</v>
      </c>
      <c r="P508" s="76">
        <f t="shared" ca="1" si="173"/>
        <v>1337.685727</v>
      </c>
      <c r="Q508" s="76">
        <f t="shared" si="174"/>
        <v>0</v>
      </c>
      <c r="R508" s="83" t="str">
        <f t="shared" si="175"/>
        <v>A+J=</v>
      </c>
      <c r="S508" s="79">
        <f t="shared" si="176"/>
        <v>44001</v>
      </c>
      <c r="T508" s="84" t="str">
        <f t="shared" si="177"/>
        <v>-</v>
      </c>
      <c r="U508" s="8"/>
      <c r="V508" s="8"/>
      <c r="W508" s="8"/>
      <c r="X508" s="8"/>
      <c r="Y508" s="1"/>
      <c r="Z508" s="8"/>
      <c r="AA508" s="8"/>
      <c r="AB508" s="8"/>
      <c r="AC508" s="8"/>
      <c r="AD508" s="8"/>
      <c r="AE508" s="9"/>
      <c r="AF508" s="8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  <c r="BO508" s="3"/>
      <c r="BP508" s="3"/>
      <c r="BQ508" s="3"/>
      <c r="BR508" s="3"/>
      <c r="BS508" s="3"/>
      <c r="BT508" s="3"/>
      <c r="BU508" s="3"/>
      <c r="BV508" s="3"/>
      <c r="BW508" s="3"/>
      <c r="BX508" s="3"/>
      <c r="BY508" s="3"/>
      <c r="BZ508" s="3"/>
      <c r="CA508" s="3"/>
      <c r="CB508" s="3"/>
      <c r="CC508" s="3"/>
      <c r="CD508" s="3"/>
      <c r="CE508" s="3"/>
      <c r="CF508" s="3"/>
      <c r="CG508" s="3"/>
      <c r="CH508" s="3"/>
      <c r="CI508" s="3"/>
      <c r="CJ508" s="3"/>
      <c r="CK508" s="3"/>
      <c r="CL508" s="3"/>
      <c r="CM508" s="3"/>
      <c r="CN508" s="3"/>
      <c r="CO508" s="3"/>
      <c r="CP508" s="3"/>
      <c r="CQ508" s="3"/>
      <c r="CR508" s="3"/>
      <c r="CS508" s="3"/>
      <c r="CT508" s="3"/>
      <c r="CU508" s="3"/>
      <c r="CV508" s="3"/>
      <c r="CW508" s="3"/>
      <c r="CX508" s="3"/>
      <c r="CY508" s="3"/>
      <c r="CZ508" s="3"/>
      <c r="DA508" s="3"/>
      <c r="DB508" s="3"/>
      <c r="DC508" s="3"/>
      <c r="DD508" s="3"/>
      <c r="DE508" s="3"/>
      <c r="DF508" s="3"/>
      <c r="DG508" s="3"/>
      <c r="DH508" s="3"/>
      <c r="DI508" s="3"/>
      <c r="DJ508" s="3"/>
      <c r="DK508" s="3"/>
      <c r="DL508" s="3"/>
      <c r="DM508" s="3"/>
      <c r="DN508" s="3"/>
      <c r="DO508" s="3"/>
      <c r="DP508" s="3"/>
      <c r="DQ508" s="3"/>
      <c r="DR508" s="3"/>
      <c r="DS508" s="3"/>
      <c r="DT508" s="3"/>
      <c r="DU508" s="3"/>
      <c r="DV508" s="3"/>
      <c r="DW508" s="3"/>
      <c r="DX508" s="3"/>
      <c r="DY508" s="3"/>
      <c r="DZ508" s="3"/>
      <c r="EA508" s="3"/>
      <c r="EB508" s="3"/>
      <c r="EC508" s="3"/>
      <c r="ED508" s="3"/>
      <c r="EE508" s="3"/>
      <c r="EF508" s="3"/>
      <c r="EG508" s="3"/>
      <c r="EH508" s="3"/>
      <c r="EI508" s="3"/>
      <c r="EJ508" s="3"/>
      <c r="EK508" s="3"/>
      <c r="EL508" s="3"/>
      <c r="EM508" s="3"/>
      <c r="EN508" s="3"/>
      <c r="EO508" s="3"/>
      <c r="EP508" s="3"/>
      <c r="EQ508" s="3"/>
      <c r="ER508" s="3"/>
      <c r="ES508" s="3"/>
      <c r="ET508" s="3"/>
      <c r="EU508" s="3"/>
      <c r="EV508" s="3"/>
      <c r="EW508" s="3"/>
      <c r="EX508" s="3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</row>
    <row r="509" spans="1:173" x14ac:dyDescent="0.15">
      <c r="A509" s="74">
        <f t="shared" si="160"/>
        <v>43990</v>
      </c>
      <c r="B509" s="75">
        <f t="shared" ca="1" si="165"/>
        <v>93437.685727000004</v>
      </c>
      <c r="C509" s="78">
        <f t="shared" si="166"/>
        <v>92100</v>
      </c>
      <c r="D509" s="77">
        <f ca="1">IF(A509&lt;$B$1,VLOOKUP(A509,[1]DI!$A$4:$B$15000,2),0)</f>
        <v>2.9000000000000005E-2</v>
      </c>
      <c r="E509" s="78">
        <f t="shared" ca="1" si="162"/>
        <v>1.00011345</v>
      </c>
      <c r="F509" s="78">
        <f ca="1">(TRUNC(PRODUCT($E$12:$E508),16))</f>
        <v>1.0717545533353201</v>
      </c>
      <c r="G509" s="78">
        <f t="shared" ca="1" si="163"/>
        <v>1.0642273047451101</v>
      </c>
      <c r="H509" s="78">
        <f t="shared" ca="1" si="164"/>
        <v>1.0070729700000001</v>
      </c>
      <c r="I509" s="77">
        <f t="shared" si="161"/>
        <v>3.5000000000000003E-2</v>
      </c>
      <c r="J509" s="79">
        <f t="shared" si="167"/>
        <v>43909</v>
      </c>
      <c r="K509" s="80">
        <f t="shared" si="168"/>
        <v>54</v>
      </c>
      <c r="L509" s="81">
        <f t="shared" si="169"/>
        <v>54</v>
      </c>
      <c r="M509" s="82">
        <f t="shared" si="170"/>
        <v>1.0073989720000001</v>
      </c>
      <c r="N509" s="82">
        <f t="shared" ca="1" si="171"/>
        <v>1.0145242750000001</v>
      </c>
      <c r="O509" s="81">
        <f t="shared" si="172"/>
        <v>0</v>
      </c>
      <c r="P509" s="76">
        <f t="shared" ca="1" si="173"/>
        <v>1337.685727</v>
      </c>
      <c r="Q509" s="76">
        <f t="shared" si="174"/>
        <v>0</v>
      </c>
      <c r="R509" s="83" t="str">
        <f t="shared" si="175"/>
        <v>A+J=</v>
      </c>
      <c r="S509" s="79">
        <f t="shared" si="176"/>
        <v>44001</v>
      </c>
      <c r="T509" s="84" t="str">
        <f t="shared" si="177"/>
        <v>-</v>
      </c>
      <c r="U509" s="8"/>
      <c r="V509" s="8"/>
      <c r="W509" s="8"/>
      <c r="X509" s="8"/>
      <c r="Y509" s="1"/>
      <c r="Z509" s="8"/>
      <c r="AA509" s="8"/>
      <c r="AB509" s="8"/>
      <c r="AC509" s="8"/>
      <c r="AD509" s="8"/>
      <c r="AE509" s="9"/>
      <c r="AF509" s="8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  <c r="BO509" s="3"/>
      <c r="BP509" s="3"/>
      <c r="BQ509" s="3"/>
      <c r="BR509" s="3"/>
      <c r="BS509" s="3"/>
      <c r="BT509" s="3"/>
      <c r="BU509" s="3"/>
      <c r="BV509" s="3"/>
      <c r="BW509" s="3"/>
      <c r="BX509" s="3"/>
      <c r="BY509" s="3"/>
      <c r="BZ509" s="3"/>
      <c r="CA509" s="3"/>
      <c r="CB509" s="3"/>
      <c r="CC509" s="3"/>
      <c r="CD509" s="3"/>
      <c r="CE509" s="3"/>
      <c r="CF509" s="3"/>
      <c r="CG509" s="3"/>
      <c r="CH509" s="3"/>
      <c r="CI509" s="3"/>
      <c r="CJ509" s="3"/>
      <c r="CK509" s="3"/>
      <c r="CL509" s="3"/>
      <c r="CM509" s="3"/>
      <c r="CN509" s="3"/>
      <c r="CO509" s="3"/>
      <c r="CP509" s="3"/>
      <c r="CQ509" s="3"/>
      <c r="CR509" s="3"/>
      <c r="CS509" s="3"/>
      <c r="CT509" s="3"/>
      <c r="CU509" s="3"/>
      <c r="CV509" s="3"/>
      <c r="CW509" s="3"/>
      <c r="CX509" s="3"/>
      <c r="CY509" s="3"/>
      <c r="CZ509" s="3"/>
      <c r="DA509" s="3"/>
      <c r="DB509" s="3"/>
      <c r="DC509" s="3"/>
      <c r="DD509" s="3"/>
      <c r="DE509" s="3"/>
      <c r="DF509" s="3"/>
      <c r="DG509" s="3"/>
      <c r="DH509" s="3"/>
      <c r="DI509" s="3"/>
      <c r="DJ509" s="3"/>
      <c r="DK509" s="3"/>
      <c r="DL509" s="3"/>
      <c r="DM509" s="3"/>
      <c r="DN509" s="3"/>
      <c r="DO509" s="3"/>
      <c r="DP509" s="3"/>
      <c r="DQ509" s="3"/>
      <c r="DR509" s="3"/>
      <c r="DS509" s="3"/>
      <c r="DT509" s="3"/>
      <c r="DU509" s="3"/>
      <c r="DV509" s="3"/>
      <c r="DW509" s="3"/>
      <c r="DX509" s="3"/>
      <c r="DY509" s="3"/>
      <c r="DZ509" s="3"/>
      <c r="EA509" s="3"/>
      <c r="EB509" s="3"/>
      <c r="EC509" s="3"/>
      <c r="ED509" s="3"/>
      <c r="EE509" s="3"/>
      <c r="EF509" s="3"/>
      <c r="EG509" s="3"/>
      <c r="EH509" s="3"/>
      <c r="EI509" s="3"/>
      <c r="EJ509" s="3"/>
      <c r="EK509" s="3"/>
      <c r="EL509" s="3"/>
      <c r="EM509" s="3"/>
      <c r="EN509" s="3"/>
      <c r="EO509" s="3"/>
      <c r="EP509" s="3"/>
      <c r="EQ509" s="3"/>
      <c r="ER509" s="3"/>
      <c r="ES509" s="3"/>
      <c r="ET509" s="3"/>
      <c r="EU509" s="3"/>
      <c r="EV509" s="3"/>
      <c r="EW509" s="3"/>
      <c r="EX509" s="3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</row>
    <row r="510" spans="1:173" x14ac:dyDescent="0.15">
      <c r="A510" s="74">
        <f t="shared" si="160"/>
        <v>43991</v>
      </c>
      <c r="B510" s="75">
        <f t="shared" ca="1" si="165"/>
        <v>93461.043852999996</v>
      </c>
      <c r="C510" s="78">
        <f t="shared" si="166"/>
        <v>92100</v>
      </c>
      <c r="D510" s="77">
        <f ca="1">IF(A510&lt;$B$1,VLOOKUP(A510,[1]DI!$A$4:$B$15000,2),0)</f>
        <v>2.9000000000000005E-2</v>
      </c>
      <c r="E510" s="78">
        <f t="shared" ca="1" si="162"/>
        <v>1.00011345</v>
      </c>
      <c r="F510" s="78">
        <f ca="1">(TRUNC(PRODUCT($E$12:$E509),16))</f>
        <v>1.0718761438894</v>
      </c>
      <c r="G510" s="78">
        <f t="shared" ca="1" si="163"/>
        <v>1.0642273047451101</v>
      </c>
      <c r="H510" s="78">
        <f t="shared" ca="1" si="164"/>
        <v>1.00718722</v>
      </c>
      <c r="I510" s="77">
        <f t="shared" si="161"/>
        <v>3.5000000000000003E-2</v>
      </c>
      <c r="J510" s="79">
        <f t="shared" si="167"/>
        <v>43909</v>
      </c>
      <c r="K510" s="80">
        <f t="shared" si="168"/>
        <v>55</v>
      </c>
      <c r="L510" s="81">
        <f t="shared" si="169"/>
        <v>55</v>
      </c>
      <c r="M510" s="82">
        <f t="shared" si="170"/>
        <v>1.007536505</v>
      </c>
      <c r="N510" s="82">
        <f t="shared" ca="1" si="171"/>
        <v>1.0147778919999999</v>
      </c>
      <c r="O510" s="81">
        <f t="shared" si="172"/>
        <v>0</v>
      </c>
      <c r="P510" s="76">
        <f t="shared" ca="1" si="173"/>
        <v>1361.0438529999999</v>
      </c>
      <c r="Q510" s="76">
        <f t="shared" si="174"/>
        <v>0</v>
      </c>
      <c r="R510" s="83" t="str">
        <f t="shared" si="175"/>
        <v>A+J=</v>
      </c>
      <c r="S510" s="79">
        <f t="shared" si="176"/>
        <v>44001</v>
      </c>
      <c r="T510" s="84" t="str">
        <f t="shared" si="177"/>
        <v>-</v>
      </c>
      <c r="U510" s="8"/>
      <c r="V510" s="8"/>
      <c r="W510" s="8"/>
      <c r="X510" s="8"/>
      <c r="Y510" s="1"/>
      <c r="Z510" s="8"/>
      <c r="AA510" s="8"/>
      <c r="AB510" s="8"/>
      <c r="AC510" s="8"/>
      <c r="AD510" s="8"/>
      <c r="AE510" s="9"/>
      <c r="AF510" s="8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  <c r="BO510" s="3"/>
      <c r="BP510" s="3"/>
      <c r="BQ510" s="3"/>
      <c r="BR510" s="3"/>
      <c r="BS510" s="3"/>
      <c r="BT510" s="3"/>
      <c r="BU510" s="3"/>
      <c r="BV510" s="3"/>
      <c r="BW510" s="3"/>
      <c r="BX510" s="3"/>
      <c r="BY510" s="3"/>
      <c r="BZ510" s="3"/>
      <c r="CA510" s="3"/>
      <c r="CB510" s="3"/>
      <c r="CC510" s="3"/>
      <c r="CD510" s="3"/>
      <c r="CE510" s="3"/>
      <c r="CF510" s="3"/>
      <c r="CG510" s="3"/>
      <c r="CH510" s="3"/>
      <c r="CI510" s="3"/>
      <c r="CJ510" s="3"/>
      <c r="CK510" s="3"/>
      <c r="CL510" s="3"/>
      <c r="CM510" s="3"/>
      <c r="CN510" s="3"/>
      <c r="CO510" s="3"/>
      <c r="CP510" s="3"/>
      <c r="CQ510" s="3"/>
      <c r="CR510" s="3"/>
      <c r="CS510" s="3"/>
      <c r="CT510" s="3"/>
      <c r="CU510" s="3"/>
      <c r="CV510" s="3"/>
      <c r="CW510" s="3"/>
      <c r="CX510" s="3"/>
      <c r="CY510" s="3"/>
      <c r="CZ510" s="3"/>
      <c r="DA510" s="3"/>
      <c r="DB510" s="3"/>
      <c r="DC510" s="3"/>
      <c r="DD510" s="3"/>
      <c r="DE510" s="3"/>
      <c r="DF510" s="3"/>
      <c r="DG510" s="3"/>
      <c r="DH510" s="3"/>
      <c r="DI510" s="3"/>
      <c r="DJ510" s="3"/>
      <c r="DK510" s="3"/>
      <c r="DL510" s="3"/>
      <c r="DM510" s="3"/>
      <c r="DN510" s="3"/>
      <c r="DO510" s="3"/>
      <c r="DP510" s="3"/>
      <c r="DQ510" s="3"/>
      <c r="DR510" s="3"/>
      <c r="DS510" s="3"/>
      <c r="DT510" s="3"/>
      <c r="DU510" s="3"/>
      <c r="DV510" s="3"/>
      <c r="DW510" s="3"/>
      <c r="DX510" s="3"/>
      <c r="DY510" s="3"/>
      <c r="DZ510" s="3"/>
      <c r="EA510" s="3"/>
      <c r="EB510" s="3"/>
      <c r="EC510" s="3"/>
      <c r="ED510" s="3"/>
      <c r="EE510" s="3"/>
      <c r="EF510" s="3"/>
      <c r="EG510" s="3"/>
      <c r="EH510" s="3"/>
      <c r="EI510" s="3"/>
      <c r="EJ510" s="3"/>
      <c r="EK510" s="3"/>
      <c r="EL510" s="3"/>
      <c r="EM510" s="3"/>
      <c r="EN510" s="3"/>
      <c r="EO510" s="3"/>
      <c r="EP510" s="3"/>
      <c r="EQ510" s="3"/>
      <c r="ER510" s="3"/>
      <c r="ES510" s="3"/>
      <c r="ET510" s="3"/>
      <c r="EU510" s="3"/>
      <c r="EV510" s="3"/>
      <c r="EW510" s="3"/>
      <c r="EX510" s="3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</row>
    <row r="511" spans="1:173" x14ac:dyDescent="0.15">
      <c r="A511" s="74">
        <f t="shared" si="160"/>
        <v>43992</v>
      </c>
      <c r="B511" s="75">
        <f t="shared" ca="1" si="165"/>
        <v>93484.408425000001</v>
      </c>
      <c r="C511" s="78">
        <f t="shared" si="166"/>
        <v>92100</v>
      </c>
      <c r="D511" s="77">
        <f ca="1">IF(A511&lt;$B$1,VLOOKUP(A511,[1]DI!$A$4:$B$15000,2),0)</f>
        <v>2.9000000000000005E-2</v>
      </c>
      <c r="E511" s="78">
        <f t="shared" ca="1" si="162"/>
        <v>1.00011345</v>
      </c>
      <c r="F511" s="78">
        <f ca="1">(TRUNC(PRODUCT($E$12:$E510),16))</f>
        <v>1.0719977482379199</v>
      </c>
      <c r="G511" s="78">
        <f t="shared" ca="1" si="163"/>
        <v>1.0642273047451101</v>
      </c>
      <c r="H511" s="78">
        <f t="shared" ca="1" si="164"/>
        <v>1.0073014899999999</v>
      </c>
      <c r="I511" s="77">
        <f t="shared" si="161"/>
        <v>3.5000000000000003E-2</v>
      </c>
      <c r="J511" s="79">
        <f t="shared" si="167"/>
        <v>43909</v>
      </c>
      <c r="K511" s="80">
        <f t="shared" si="168"/>
        <v>56</v>
      </c>
      <c r="L511" s="81">
        <f t="shared" si="169"/>
        <v>56</v>
      </c>
      <c r="M511" s="82">
        <f t="shared" si="170"/>
        <v>1.007674057</v>
      </c>
      <c r="N511" s="82">
        <f t="shared" ca="1" si="171"/>
        <v>1.015031579</v>
      </c>
      <c r="O511" s="81">
        <f t="shared" si="172"/>
        <v>0</v>
      </c>
      <c r="P511" s="76">
        <f t="shared" ca="1" si="173"/>
        <v>1384.4084250000001</v>
      </c>
      <c r="Q511" s="76">
        <f t="shared" si="174"/>
        <v>0</v>
      </c>
      <c r="R511" s="83" t="str">
        <f t="shared" si="175"/>
        <v>A+J=</v>
      </c>
      <c r="S511" s="79">
        <f t="shared" si="176"/>
        <v>44001</v>
      </c>
      <c r="T511" s="84" t="str">
        <f t="shared" si="177"/>
        <v>-</v>
      </c>
      <c r="U511" s="8"/>
      <c r="V511" s="8"/>
      <c r="W511" s="8"/>
      <c r="X511" s="8"/>
      <c r="Y511" s="1"/>
      <c r="Z511" s="8"/>
      <c r="AA511" s="8"/>
      <c r="AB511" s="8"/>
      <c r="AC511" s="8"/>
      <c r="AD511" s="8"/>
      <c r="AE511" s="9"/>
      <c r="AF511" s="8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  <c r="BO511" s="3"/>
      <c r="BP511" s="3"/>
      <c r="BQ511" s="3"/>
      <c r="BR511" s="3"/>
      <c r="BS511" s="3"/>
      <c r="BT511" s="3"/>
      <c r="BU511" s="3"/>
      <c r="BV511" s="3"/>
      <c r="BW511" s="3"/>
      <c r="BX511" s="3"/>
      <c r="BY511" s="3"/>
      <c r="BZ511" s="3"/>
      <c r="CA511" s="3"/>
      <c r="CB511" s="3"/>
      <c r="CC511" s="3"/>
      <c r="CD511" s="3"/>
      <c r="CE511" s="3"/>
      <c r="CF511" s="3"/>
      <c r="CG511" s="3"/>
      <c r="CH511" s="3"/>
      <c r="CI511" s="3"/>
      <c r="CJ511" s="3"/>
      <c r="CK511" s="3"/>
      <c r="CL511" s="3"/>
      <c r="CM511" s="3"/>
      <c r="CN511" s="3"/>
      <c r="CO511" s="3"/>
      <c r="CP511" s="3"/>
      <c r="CQ511" s="3"/>
      <c r="CR511" s="3"/>
      <c r="CS511" s="3"/>
      <c r="CT511" s="3"/>
      <c r="CU511" s="3"/>
      <c r="CV511" s="3"/>
      <c r="CW511" s="3"/>
      <c r="CX511" s="3"/>
      <c r="CY511" s="3"/>
      <c r="CZ511" s="3"/>
      <c r="DA511" s="3"/>
      <c r="DB511" s="3"/>
      <c r="DC511" s="3"/>
      <c r="DD511" s="3"/>
      <c r="DE511" s="3"/>
      <c r="DF511" s="3"/>
      <c r="DG511" s="3"/>
      <c r="DH511" s="3"/>
      <c r="DI511" s="3"/>
      <c r="DJ511" s="3"/>
      <c r="DK511" s="3"/>
      <c r="DL511" s="3"/>
      <c r="DM511" s="3"/>
      <c r="DN511" s="3"/>
      <c r="DO511" s="3"/>
      <c r="DP511" s="3"/>
      <c r="DQ511" s="3"/>
      <c r="DR511" s="3"/>
      <c r="DS511" s="3"/>
      <c r="DT511" s="3"/>
      <c r="DU511" s="3"/>
      <c r="DV511" s="3"/>
      <c r="DW511" s="3"/>
      <c r="DX511" s="3"/>
      <c r="DY511" s="3"/>
      <c r="DZ511" s="3"/>
      <c r="EA511" s="3"/>
      <c r="EB511" s="3"/>
      <c r="EC511" s="3"/>
      <c r="ED511" s="3"/>
      <c r="EE511" s="3"/>
      <c r="EF511" s="3"/>
      <c r="EG511" s="3"/>
      <c r="EH511" s="3"/>
      <c r="EI511" s="3"/>
      <c r="EJ511" s="3"/>
      <c r="EK511" s="3"/>
      <c r="EL511" s="3"/>
      <c r="EM511" s="3"/>
      <c r="EN511" s="3"/>
      <c r="EO511" s="3"/>
      <c r="EP511" s="3"/>
      <c r="EQ511" s="3"/>
      <c r="ER511" s="3"/>
      <c r="ES511" s="3"/>
      <c r="ET511" s="3"/>
      <c r="EU511" s="3"/>
      <c r="EV511" s="3"/>
      <c r="EW511" s="3"/>
      <c r="EX511" s="3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</row>
    <row r="512" spans="1:173" x14ac:dyDescent="0.15">
      <c r="A512" s="74">
        <f t="shared" si="160"/>
        <v>43993</v>
      </c>
      <c r="B512" s="75">
        <f t="shared" ca="1" si="165"/>
        <v>93507.778615999996</v>
      </c>
      <c r="C512" s="78">
        <f t="shared" si="166"/>
        <v>92100</v>
      </c>
      <c r="D512" s="77">
        <f ca="1">IF(A512&lt;$B$1,VLOOKUP(A512,[1]DI!$A$4:$B$15000,2),0)</f>
        <v>0</v>
      </c>
      <c r="E512" s="78">
        <f t="shared" ca="1" si="162"/>
        <v>1</v>
      </c>
      <c r="F512" s="78">
        <f ca="1">(TRUNC(PRODUCT($E$12:$E511),16))</f>
        <v>1.07211936638246</v>
      </c>
      <c r="G512" s="78">
        <f t="shared" ca="1" si="163"/>
        <v>1.0642273047451101</v>
      </c>
      <c r="H512" s="78">
        <f t="shared" ca="1" si="164"/>
        <v>1.0074157699999999</v>
      </c>
      <c r="I512" s="77">
        <f t="shared" si="161"/>
        <v>3.5000000000000003E-2</v>
      </c>
      <c r="J512" s="79">
        <f t="shared" si="167"/>
        <v>43909</v>
      </c>
      <c r="K512" s="80">
        <f t="shared" si="168"/>
        <v>56</v>
      </c>
      <c r="L512" s="81">
        <f t="shared" si="169"/>
        <v>57</v>
      </c>
      <c r="M512" s="82">
        <f t="shared" si="170"/>
        <v>1.007811628</v>
      </c>
      <c r="N512" s="82">
        <f t="shared" ca="1" si="171"/>
        <v>1.015285327</v>
      </c>
      <c r="O512" s="81">
        <f t="shared" si="172"/>
        <v>0</v>
      </c>
      <c r="P512" s="76">
        <f t="shared" ca="1" si="173"/>
        <v>1407.7786160000001</v>
      </c>
      <c r="Q512" s="76">
        <f t="shared" si="174"/>
        <v>0</v>
      </c>
      <c r="R512" s="83" t="str">
        <f t="shared" si="175"/>
        <v>A+J=</v>
      </c>
      <c r="S512" s="79">
        <f t="shared" si="176"/>
        <v>44001</v>
      </c>
      <c r="T512" s="84" t="str">
        <f t="shared" si="177"/>
        <v>-</v>
      </c>
      <c r="U512" s="8"/>
      <c r="V512" s="8"/>
      <c r="W512" s="8"/>
      <c r="X512" s="8"/>
      <c r="Y512" s="1"/>
      <c r="Z512" s="8"/>
      <c r="AA512" s="8"/>
      <c r="AB512" s="8"/>
      <c r="AC512" s="8"/>
      <c r="AD512" s="8"/>
      <c r="AE512" s="9"/>
      <c r="AF512" s="8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  <c r="BO512" s="3"/>
      <c r="BP512" s="3"/>
      <c r="BQ512" s="3"/>
      <c r="BR512" s="3"/>
      <c r="BS512" s="3"/>
      <c r="BT512" s="3"/>
      <c r="BU512" s="3"/>
      <c r="BV512" s="3"/>
      <c r="BW512" s="3"/>
      <c r="BX512" s="3"/>
      <c r="BY512" s="3"/>
      <c r="BZ512" s="3"/>
      <c r="CA512" s="3"/>
      <c r="CB512" s="3"/>
      <c r="CC512" s="3"/>
      <c r="CD512" s="3"/>
      <c r="CE512" s="3"/>
      <c r="CF512" s="3"/>
      <c r="CG512" s="3"/>
      <c r="CH512" s="3"/>
      <c r="CI512" s="3"/>
      <c r="CJ512" s="3"/>
      <c r="CK512" s="3"/>
      <c r="CL512" s="3"/>
      <c r="CM512" s="3"/>
      <c r="CN512" s="3"/>
      <c r="CO512" s="3"/>
      <c r="CP512" s="3"/>
      <c r="CQ512" s="3"/>
      <c r="CR512" s="3"/>
      <c r="CS512" s="3"/>
      <c r="CT512" s="3"/>
      <c r="CU512" s="3"/>
      <c r="CV512" s="3"/>
      <c r="CW512" s="3"/>
      <c r="CX512" s="3"/>
      <c r="CY512" s="3"/>
      <c r="CZ512" s="3"/>
      <c r="DA512" s="3"/>
      <c r="DB512" s="3"/>
      <c r="DC512" s="3"/>
      <c r="DD512" s="3"/>
      <c r="DE512" s="3"/>
      <c r="DF512" s="3"/>
      <c r="DG512" s="3"/>
      <c r="DH512" s="3"/>
      <c r="DI512" s="3"/>
      <c r="DJ512" s="3"/>
      <c r="DK512" s="3"/>
      <c r="DL512" s="3"/>
      <c r="DM512" s="3"/>
      <c r="DN512" s="3"/>
      <c r="DO512" s="3"/>
      <c r="DP512" s="3"/>
      <c r="DQ512" s="3"/>
      <c r="DR512" s="3"/>
      <c r="DS512" s="3"/>
      <c r="DT512" s="3"/>
      <c r="DU512" s="3"/>
      <c r="DV512" s="3"/>
      <c r="DW512" s="3"/>
      <c r="DX512" s="3"/>
      <c r="DY512" s="3"/>
      <c r="DZ512" s="3"/>
      <c r="EA512" s="3"/>
      <c r="EB512" s="3"/>
      <c r="EC512" s="3"/>
      <c r="ED512" s="3"/>
      <c r="EE512" s="3"/>
      <c r="EF512" s="3"/>
      <c r="EG512" s="3"/>
      <c r="EH512" s="3"/>
      <c r="EI512" s="3"/>
      <c r="EJ512" s="3"/>
      <c r="EK512" s="3"/>
      <c r="EL512" s="3"/>
      <c r="EM512" s="3"/>
      <c r="EN512" s="3"/>
      <c r="EO512" s="3"/>
      <c r="EP512" s="3"/>
      <c r="EQ512" s="3"/>
      <c r="ER512" s="3"/>
      <c r="ES512" s="3"/>
      <c r="ET512" s="3"/>
      <c r="EU512" s="3"/>
      <c r="EV512" s="3"/>
      <c r="EW512" s="3"/>
      <c r="EX512" s="3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</row>
    <row r="513" spans="1:173" x14ac:dyDescent="0.15">
      <c r="A513" s="74">
        <f t="shared" si="160"/>
        <v>43994</v>
      </c>
      <c r="B513" s="75">
        <f t="shared" ca="1" si="165"/>
        <v>93507.778615999996</v>
      </c>
      <c r="C513" s="78">
        <f t="shared" si="166"/>
        <v>92100</v>
      </c>
      <c r="D513" s="77">
        <f ca="1">IF(A513&lt;$B$1,VLOOKUP(A513,[1]DI!$A$4:$B$15000,2),0)</f>
        <v>2.9000000000000005E-2</v>
      </c>
      <c r="E513" s="78">
        <f t="shared" ca="1" si="162"/>
        <v>1.00011345</v>
      </c>
      <c r="F513" s="78">
        <f ca="1">(TRUNC(PRODUCT($E$12:$E512),16))</f>
        <v>1.07211936638246</v>
      </c>
      <c r="G513" s="78">
        <f t="shared" ca="1" si="163"/>
        <v>1.0642273047451101</v>
      </c>
      <c r="H513" s="78">
        <f t="shared" ca="1" si="164"/>
        <v>1.0074157699999999</v>
      </c>
      <c r="I513" s="77">
        <f t="shared" si="161"/>
        <v>3.5000000000000003E-2</v>
      </c>
      <c r="J513" s="79">
        <f t="shared" si="167"/>
        <v>43909</v>
      </c>
      <c r="K513" s="80">
        <f t="shared" si="168"/>
        <v>57</v>
      </c>
      <c r="L513" s="81">
        <f t="shared" si="169"/>
        <v>57</v>
      </c>
      <c r="M513" s="82">
        <f t="shared" si="170"/>
        <v>1.007811628</v>
      </c>
      <c r="N513" s="82">
        <f t="shared" ca="1" si="171"/>
        <v>1.015285327</v>
      </c>
      <c r="O513" s="81">
        <f t="shared" si="172"/>
        <v>0</v>
      </c>
      <c r="P513" s="76">
        <f t="shared" ca="1" si="173"/>
        <v>1407.7786160000001</v>
      </c>
      <c r="Q513" s="76">
        <f t="shared" si="174"/>
        <v>0</v>
      </c>
      <c r="R513" s="83" t="str">
        <f t="shared" si="175"/>
        <v>A+J=</v>
      </c>
      <c r="S513" s="79">
        <f t="shared" si="176"/>
        <v>44001</v>
      </c>
      <c r="T513" s="84" t="str">
        <f t="shared" si="177"/>
        <v>-</v>
      </c>
      <c r="U513" s="8"/>
      <c r="V513" s="8"/>
      <c r="W513" s="8"/>
      <c r="X513" s="8"/>
      <c r="Y513" s="1"/>
      <c r="Z513" s="8"/>
      <c r="AA513" s="8"/>
      <c r="AB513" s="8"/>
      <c r="AC513" s="8"/>
      <c r="AD513" s="8"/>
      <c r="AE513" s="9"/>
      <c r="AF513" s="8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  <c r="BO513" s="3"/>
      <c r="BP513" s="3"/>
      <c r="BQ513" s="3"/>
      <c r="BR513" s="3"/>
      <c r="BS513" s="3"/>
      <c r="BT513" s="3"/>
      <c r="BU513" s="3"/>
      <c r="BV513" s="3"/>
      <c r="BW513" s="3"/>
      <c r="BX513" s="3"/>
      <c r="BY513" s="3"/>
      <c r="BZ513" s="3"/>
      <c r="CA513" s="3"/>
      <c r="CB513" s="3"/>
      <c r="CC513" s="3"/>
      <c r="CD513" s="3"/>
      <c r="CE513" s="3"/>
      <c r="CF513" s="3"/>
      <c r="CG513" s="3"/>
      <c r="CH513" s="3"/>
      <c r="CI513" s="3"/>
      <c r="CJ513" s="3"/>
      <c r="CK513" s="3"/>
      <c r="CL513" s="3"/>
      <c r="CM513" s="3"/>
      <c r="CN513" s="3"/>
      <c r="CO513" s="3"/>
      <c r="CP513" s="3"/>
      <c r="CQ513" s="3"/>
      <c r="CR513" s="3"/>
      <c r="CS513" s="3"/>
      <c r="CT513" s="3"/>
      <c r="CU513" s="3"/>
      <c r="CV513" s="3"/>
      <c r="CW513" s="3"/>
      <c r="CX513" s="3"/>
      <c r="CY513" s="3"/>
      <c r="CZ513" s="3"/>
      <c r="DA513" s="3"/>
      <c r="DB513" s="3"/>
      <c r="DC513" s="3"/>
      <c r="DD513" s="3"/>
      <c r="DE513" s="3"/>
      <c r="DF513" s="3"/>
      <c r="DG513" s="3"/>
      <c r="DH513" s="3"/>
      <c r="DI513" s="3"/>
      <c r="DJ513" s="3"/>
      <c r="DK513" s="3"/>
      <c r="DL513" s="3"/>
      <c r="DM513" s="3"/>
      <c r="DN513" s="3"/>
      <c r="DO513" s="3"/>
      <c r="DP513" s="3"/>
      <c r="DQ513" s="3"/>
      <c r="DR513" s="3"/>
      <c r="DS513" s="3"/>
      <c r="DT513" s="3"/>
      <c r="DU513" s="3"/>
      <c r="DV513" s="3"/>
      <c r="DW513" s="3"/>
      <c r="DX513" s="3"/>
      <c r="DY513" s="3"/>
      <c r="DZ513" s="3"/>
      <c r="EA513" s="3"/>
      <c r="EB513" s="3"/>
      <c r="EC513" s="3"/>
      <c r="ED513" s="3"/>
      <c r="EE513" s="3"/>
      <c r="EF513" s="3"/>
      <c r="EG513" s="3"/>
      <c r="EH513" s="3"/>
      <c r="EI513" s="3"/>
      <c r="EJ513" s="3"/>
      <c r="EK513" s="3"/>
      <c r="EL513" s="3"/>
      <c r="EM513" s="3"/>
      <c r="EN513" s="3"/>
      <c r="EO513" s="3"/>
      <c r="EP513" s="3"/>
      <c r="EQ513" s="3"/>
      <c r="ER513" s="3"/>
      <c r="ES513" s="3"/>
      <c r="ET513" s="3"/>
      <c r="EU513" s="3"/>
      <c r="EV513" s="3"/>
      <c r="EW513" s="3"/>
      <c r="EX513" s="3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</row>
    <row r="514" spans="1:173" x14ac:dyDescent="0.15">
      <c r="A514" s="74">
        <f t="shared" si="160"/>
        <v>43995</v>
      </c>
      <c r="B514" s="75">
        <f t="shared" ca="1" si="165"/>
        <v>93531.154332999999</v>
      </c>
      <c r="C514" s="78">
        <f t="shared" si="166"/>
        <v>92100</v>
      </c>
      <c r="D514" s="77">
        <f ca="1">IF(A514&lt;$B$1,VLOOKUP(A514,[1]DI!$A$4:$B$15000,2),0)</f>
        <v>0</v>
      </c>
      <c r="E514" s="78">
        <f t="shared" ca="1" si="162"/>
        <v>1</v>
      </c>
      <c r="F514" s="78">
        <f ca="1">(TRUNC(PRODUCT($E$12:$E513),16))</f>
        <v>1.07224099832458</v>
      </c>
      <c r="G514" s="78">
        <f t="shared" ca="1" si="163"/>
        <v>1.0642273047451101</v>
      </c>
      <c r="H514" s="78">
        <f t="shared" ca="1" si="164"/>
        <v>1.0075300599999999</v>
      </c>
      <c r="I514" s="77">
        <f t="shared" si="161"/>
        <v>3.5000000000000003E-2</v>
      </c>
      <c r="J514" s="79">
        <f t="shared" si="167"/>
        <v>43909</v>
      </c>
      <c r="K514" s="80">
        <f t="shared" si="168"/>
        <v>57</v>
      </c>
      <c r="L514" s="81">
        <f t="shared" si="169"/>
        <v>58</v>
      </c>
      <c r="M514" s="82">
        <f t="shared" si="170"/>
        <v>1.007949217</v>
      </c>
      <c r="N514" s="82">
        <f t="shared" ca="1" si="171"/>
        <v>1.015539135</v>
      </c>
      <c r="O514" s="81">
        <f t="shared" si="172"/>
        <v>0</v>
      </c>
      <c r="P514" s="76">
        <f t="shared" ca="1" si="173"/>
        <v>1431.154333</v>
      </c>
      <c r="Q514" s="76">
        <f t="shared" si="174"/>
        <v>0</v>
      </c>
      <c r="R514" s="83" t="str">
        <f t="shared" si="175"/>
        <v>A+J=</v>
      </c>
      <c r="S514" s="79">
        <f t="shared" si="176"/>
        <v>44001</v>
      </c>
      <c r="T514" s="84" t="str">
        <f t="shared" si="177"/>
        <v>-</v>
      </c>
      <c r="U514" s="8"/>
      <c r="V514" s="8"/>
      <c r="W514" s="8"/>
      <c r="X514" s="8"/>
      <c r="Y514" s="1"/>
      <c r="Z514" s="8"/>
      <c r="AA514" s="8"/>
      <c r="AB514" s="8"/>
      <c r="AC514" s="8"/>
      <c r="AD514" s="8"/>
      <c r="AE514" s="9"/>
      <c r="AF514" s="8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  <c r="BO514" s="3"/>
      <c r="BP514" s="3"/>
      <c r="BQ514" s="3"/>
      <c r="BR514" s="3"/>
      <c r="BS514" s="3"/>
      <c r="BT514" s="3"/>
      <c r="BU514" s="3"/>
      <c r="BV514" s="3"/>
      <c r="BW514" s="3"/>
      <c r="BX514" s="3"/>
      <c r="BY514" s="3"/>
      <c r="BZ514" s="3"/>
      <c r="CA514" s="3"/>
      <c r="CB514" s="3"/>
      <c r="CC514" s="3"/>
      <c r="CD514" s="3"/>
      <c r="CE514" s="3"/>
      <c r="CF514" s="3"/>
      <c r="CG514" s="3"/>
      <c r="CH514" s="3"/>
      <c r="CI514" s="3"/>
      <c r="CJ514" s="3"/>
      <c r="CK514" s="3"/>
      <c r="CL514" s="3"/>
      <c r="CM514" s="3"/>
      <c r="CN514" s="3"/>
      <c r="CO514" s="3"/>
      <c r="CP514" s="3"/>
      <c r="CQ514" s="3"/>
      <c r="CR514" s="3"/>
      <c r="CS514" s="3"/>
      <c r="CT514" s="3"/>
      <c r="CU514" s="3"/>
      <c r="CV514" s="3"/>
      <c r="CW514" s="3"/>
      <c r="CX514" s="3"/>
      <c r="CY514" s="3"/>
      <c r="CZ514" s="3"/>
      <c r="DA514" s="3"/>
      <c r="DB514" s="3"/>
      <c r="DC514" s="3"/>
      <c r="DD514" s="3"/>
      <c r="DE514" s="3"/>
      <c r="DF514" s="3"/>
      <c r="DG514" s="3"/>
      <c r="DH514" s="3"/>
      <c r="DI514" s="3"/>
      <c r="DJ514" s="3"/>
      <c r="DK514" s="3"/>
      <c r="DL514" s="3"/>
      <c r="DM514" s="3"/>
      <c r="DN514" s="3"/>
      <c r="DO514" s="3"/>
      <c r="DP514" s="3"/>
      <c r="DQ514" s="3"/>
      <c r="DR514" s="3"/>
      <c r="DS514" s="3"/>
      <c r="DT514" s="3"/>
      <c r="DU514" s="3"/>
      <c r="DV514" s="3"/>
      <c r="DW514" s="3"/>
      <c r="DX514" s="3"/>
      <c r="DY514" s="3"/>
      <c r="DZ514" s="3"/>
      <c r="EA514" s="3"/>
      <c r="EB514" s="3"/>
      <c r="EC514" s="3"/>
      <c r="ED514" s="3"/>
      <c r="EE514" s="3"/>
      <c r="EF514" s="3"/>
      <c r="EG514" s="3"/>
      <c r="EH514" s="3"/>
      <c r="EI514" s="3"/>
      <c r="EJ514" s="3"/>
      <c r="EK514" s="3"/>
      <c r="EL514" s="3"/>
      <c r="EM514" s="3"/>
      <c r="EN514" s="3"/>
      <c r="EO514" s="3"/>
      <c r="EP514" s="3"/>
      <c r="EQ514" s="3"/>
      <c r="ER514" s="3"/>
      <c r="ES514" s="3"/>
      <c r="ET514" s="3"/>
      <c r="EU514" s="3"/>
      <c r="EV514" s="3"/>
      <c r="EW514" s="3"/>
      <c r="EX514" s="3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</row>
    <row r="515" spans="1:173" x14ac:dyDescent="0.15">
      <c r="A515" s="74">
        <f t="shared" si="160"/>
        <v>43996</v>
      </c>
      <c r="B515" s="75">
        <f t="shared" ca="1" si="165"/>
        <v>93531.154332999999</v>
      </c>
      <c r="C515" s="78">
        <f t="shared" si="166"/>
        <v>92100</v>
      </c>
      <c r="D515" s="77">
        <f ca="1">IF(A515&lt;$B$1,VLOOKUP(A515,[1]DI!$A$4:$B$15000,2),0)</f>
        <v>0</v>
      </c>
      <c r="E515" s="78">
        <f t="shared" ca="1" si="162"/>
        <v>1</v>
      </c>
      <c r="F515" s="78">
        <f ca="1">(TRUNC(PRODUCT($E$12:$E514),16))</f>
        <v>1.07224099832458</v>
      </c>
      <c r="G515" s="78">
        <f t="shared" ca="1" si="163"/>
        <v>1.0642273047451101</v>
      </c>
      <c r="H515" s="78">
        <f t="shared" ca="1" si="164"/>
        <v>1.0075300599999999</v>
      </c>
      <c r="I515" s="77">
        <f t="shared" si="161"/>
        <v>3.5000000000000003E-2</v>
      </c>
      <c r="J515" s="79">
        <f t="shared" si="167"/>
        <v>43909</v>
      </c>
      <c r="K515" s="80">
        <f t="shared" si="168"/>
        <v>57</v>
      </c>
      <c r="L515" s="81">
        <f t="shared" si="169"/>
        <v>58</v>
      </c>
      <c r="M515" s="82">
        <f t="shared" si="170"/>
        <v>1.007949217</v>
      </c>
      <c r="N515" s="82">
        <f t="shared" ca="1" si="171"/>
        <v>1.015539135</v>
      </c>
      <c r="O515" s="81">
        <f t="shared" si="172"/>
        <v>0</v>
      </c>
      <c r="P515" s="76">
        <f t="shared" ca="1" si="173"/>
        <v>1431.154333</v>
      </c>
      <c r="Q515" s="76">
        <f t="shared" si="174"/>
        <v>0</v>
      </c>
      <c r="R515" s="83" t="str">
        <f t="shared" si="175"/>
        <v>A+J=</v>
      </c>
      <c r="S515" s="79">
        <f t="shared" si="176"/>
        <v>44001</v>
      </c>
      <c r="T515" s="84" t="str">
        <f t="shared" si="177"/>
        <v>-</v>
      </c>
      <c r="U515" s="8"/>
      <c r="V515" s="8"/>
      <c r="W515" s="8"/>
      <c r="X515" s="8"/>
      <c r="Y515" s="1"/>
      <c r="Z515" s="8"/>
      <c r="AA515" s="8"/>
      <c r="AB515" s="8"/>
      <c r="AC515" s="8"/>
      <c r="AD515" s="8"/>
      <c r="AE515" s="9"/>
      <c r="AF515" s="8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  <c r="BO515" s="3"/>
      <c r="BP515" s="3"/>
      <c r="BQ515" s="3"/>
      <c r="BR515" s="3"/>
      <c r="BS515" s="3"/>
      <c r="BT515" s="3"/>
      <c r="BU515" s="3"/>
      <c r="BV515" s="3"/>
      <c r="BW515" s="3"/>
      <c r="BX515" s="3"/>
      <c r="BY515" s="3"/>
      <c r="BZ515" s="3"/>
      <c r="CA515" s="3"/>
      <c r="CB515" s="3"/>
      <c r="CC515" s="3"/>
      <c r="CD515" s="3"/>
      <c r="CE515" s="3"/>
      <c r="CF515" s="3"/>
      <c r="CG515" s="3"/>
      <c r="CH515" s="3"/>
      <c r="CI515" s="3"/>
      <c r="CJ515" s="3"/>
      <c r="CK515" s="3"/>
      <c r="CL515" s="3"/>
      <c r="CM515" s="3"/>
      <c r="CN515" s="3"/>
      <c r="CO515" s="3"/>
      <c r="CP515" s="3"/>
      <c r="CQ515" s="3"/>
      <c r="CR515" s="3"/>
      <c r="CS515" s="3"/>
      <c r="CT515" s="3"/>
      <c r="CU515" s="3"/>
      <c r="CV515" s="3"/>
      <c r="CW515" s="3"/>
      <c r="CX515" s="3"/>
      <c r="CY515" s="3"/>
      <c r="CZ515" s="3"/>
      <c r="DA515" s="3"/>
      <c r="DB515" s="3"/>
      <c r="DC515" s="3"/>
      <c r="DD515" s="3"/>
      <c r="DE515" s="3"/>
      <c r="DF515" s="3"/>
      <c r="DG515" s="3"/>
      <c r="DH515" s="3"/>
      <c r="DI515" s="3"/>
      <c r="DJ515" s="3"/>
      <c r="DK515" s="3"/>
      <c r="DL515" s="3"/>
      <c r="DM515" s="3"/>
      <c r="DN515" s="3"/>
      <c r="DO515" s="3"/>
      <c r="DP515" s="3"/>
      <c r="DQ515" s="3"/>
      <c r="DR515" s="3"/>
      <c r="DS515" s="3"/>
      <c r="DT515" s="3"/>
      <c r="DU515" s="3"/>
      <c r="DV515" s="3"/>
      <c r="DW515" s="3"/>
      <c r="DX515" s="3"/>
      <c r="DY515" s="3"/>
      <c r="DZ515" s="3"/>
      <c r="EA515" s="3"/>
      <c r="EB515" s="3"/>
      <c r="EC515" s="3"/>
      <c r="ED515" s="3"/>
      <c r="EE515" s="3"/>
      <c r="EF515" s="3"/>
      <c r="EG515" s="3"/>
      <c r="EH515" s="3"/>
      <c r="EI515" s="3"/>
      <c r="EJ515" s="3"/>
      <c r="EK515" s="3"/>
      <c r="EL515" s="3"/>
      <c r="EM515" s="3"/>
      <c r="EN515" s="3"/>
      <c r="EO515" s="3"/>
      <c r="EP515" s="3"/>
      <c r="EQ515" s="3"/>
      <c r="ER515" s="3"/>
      <c r="ES515" s="3"/>
      <c r="ET515" s="3"/>
      <c r="EU515" s="3"/>
      <c r="EV515" s="3"/>
      <c r="EW515" s="3"/>
      <c r="EX515" s="3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</row>
    <row r="516" spans="1:173" x14ac:dyDescent="0.15">
      <c r="A516" s="74">
        <f t="shared" si="160"/>
        <v>43997</v>
      </c>
      <c r="B516" s="75">
        <f t="shared" ca="1" si="165"/>
        <v>93531.154332999999</v>
      </c>
      <c r="C516" s="78">
        <f t="shared" si="166"/>
        <v>92100</v>
      </c>
      <c r="D516" s="77">
        <f ca="1">IF(A516&lt;$B$1,VLOOKUP(A516,[1]DI!$A$4:$B$15000,2),0)</f>
        <v>2.9000000000000005E-2</v>
      </c>
      <c r="E516" s="78">
        <f t="shared" ca="1" si="162"/>
        <v>1.00011345</v>
      </c>
      <c r="F516" s="78">
        <f ca="1">(TRUNC(PRODUCT($E$12:$E515),16))</f>
        <v>1.07224099832458</v>
      </c>
      <c r="G516" s="78">
        <f t="shared" ca="1" si="163"/>
        <v>1.0642273047451101</v>
      </c>
      <c r="H516" s="78">
        <f t="shared" ca="1" si="164"/>
        <v>1.0075300599999999</v>
      </c>
      <c r="I516" s="77">
        <f t="shared" si="161"/>
        <v>3.5000000000000003E-2</v>
      </c>
      <c r="J516" s="79">
        <f t="shared" si="167"/>
        <v>43909</v>
      </c>
      <c r="K516" s="80">
        <f t="shared" si="168"/>
        <v>58</v>
      </c>
      <c r="L516" s="81">
        <f t="shared" si="169"/>
        <v>58</v>
      </c>
      <c r="M516" s="82">
        <f t="shared" si="170"/>
        <v>1.007949217</v>
      </c>
      <c r="N516" s="82">
        <f t="shared" ca="1" si="171"/>
        <v>1.015539135</v>
      </c>
      <c r="O516" s="81">
        <f t="shared" si="172"/>
        <v>0</v>
      </c>
      <c r="P516" s="76">
        <f t="shared" ca="1" si="173"/>
        <v>1431.154333</v>
      </c>
      <c r="Q516" s="76">
        <f t="shared" si="174"/>
        <v>0</v>
      </c>
      <c r="R516" s="83" t="str">
        <f t="shared" si="175"/>
        <v>A+J=</v>
      </c>
      <c r="S516" s="79">
        <f t="shared" si="176"/>
        <v>44001</v>
      </c>
      <c r="T516" s="84" t="str">
        <f t="shared" si="177"/>
        <v>-</v>
      </c>
      <c r="U516" s="8"/>
      <c r="V516" s="8"/>
      <c r="W516" s="8"/>
      <c r="X516" s="8"/>
      <c r="Y516" s="1"/>
      <c r="Z516" s="8"/>
      <c r="AA516" s="8"/>
      <c r="AB516" s="8"/>
      <c r="AC516" s="8"/>
      <c r="AD516" s="8"/>
      <c r="AE516" s="9"/>
      <c r="AF516" s="8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  <c r="BO516" s="3"/>
      <c r="BP516" s="3"/>
      <c r="BQ516" s="3"/>
      <c r="BR516" s="3"/>
      <c r="BS516" s="3"/>
      <c r="BT516" s="3"/>
      <c r="BU516" s="3"/>
      <c r="BV516" s="3"/>
      <c r="BW516" s="3"/>
      <c r="BX516" s="3"/>
      <c r="BY516" s="3"/>
      <c r="BZ516" s="3"/>
      <c r="CA516" s="3"/>
      <c r="CB516" s="3"/>
      <c r="CC516" s="3"/>
      <c r="CD516" s="3"/>
      <c r="CE516" s="3"/>
      <c r="CF516" s="3"/>
      <c r="CG516" s="3"/>
      <c r="CH516" s="3"/>
      <c r="CI516" s="3"/>
      <c r="CJ516" s="3"/>
      <c r="CK516" s="3"/>
      <c r="CL516" s="3"/>
      <c r="CM516" s="3"/>
      <c r="CN516" s="3"/>
      <c r="CO516" s="3"/>
      <c r="CP516" s="3"/>
      <c r="CQ516" s="3"/>
      <c r="CR516" s="3"/>
      <c r="CS516" s="3"/>
      <c r="CT516" s="3"/>
      <c r="CU516" s="3"/>
      <c r="CV516" s="3"/>
      <c r="CW516" s="3"/>
      <c r="CX516" s="3"/>
      <c r="CY516" s="3"/>
      <c r="CZ516" s="3"/>
      <c r="DA516" s="3"/>
      <c r="DB516" s="3"/>
      <c r="DC516" s="3"/>
      <c r="DD516" s="3"/>
      <c r="DE516" s="3"/>
      <c r="DF516" s="3"/>
      <c r="DG516" s="3"/>
      <c r="DH516" s="3"/>
      <c r="DI516" s="3"/>
      <c r="DJ516" s="3"/>
      <c r="DK516" s="3"/>
      <c r="DL516" s="3"/>
      <c r="DM516" s="3"/>
      <c r="DN516" s="3"/>
      <c r="DO516" s="3"/>
      <c r="DP516" s="3"/>
      <c r="DQ516" s="3"/>
      <c r="DR516" s="3"/>
      <c r="DS516" s="3"/>
      <c r="DT516" s="3"/>
      <c r="DU516" s="3"/>
      <c r="DV516" s="3"/>
      <c r="DW516" s="3"/>
      <c r="DX516" s="3"/>
      <c r="DY516" s="3"/>
      <c r="DZ516" s="3"/>
      <c r="EA516" s="3"/>
      <c r="EB516" s="3"/>
      <c r="EC516" s="3"/>
      <c r="ED516" s="3"/>
      <c r="EE516" s="3"/>
      <c r="EF516" s="3"/>
      <c r="EG516" s="3"/>
      <c r="EH516" s="3"/>
      <c r="EI516" s="3"/>
      <c r="EJ516" s="3"/>
      <c r="EK516" s="3"/>
      <c r="EL516" s="3"/>
      <c r="EM516" s="3"/>
      <c r="EN516" s="3"/>
      <c r="EO516" s="3"/>
      <c r="EP516" s="3"/>
      <c r="EQ516" s="3"/>
      <c r="ER516" s="3"/>
      <c r="ES516" s="3"/>
      <c r="ET516" s="3"/>
      <c r="EU516" s="3"/>
      <c r="EV516" s="3"/>
      <c r="EW516" s="3"/>
      <c r="EX516" s="3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</row>
    <row r="517" spans="1:173" x14ac:dyDescent="0.15">
      <c r="A517" s="74">
        <f t="shared" si="160"/>
        <v>43998</v>
      </c>
      <c r="B517" s="75">
        <f t="shared" ca="1" si="165"/>
        <v>93554.535667999997</v>
      </c>
      <c r="C517" s="78">
        <f t="shared" si="166"/>
        <v>92100</v>
      </c>
      <c r="D517" s="77">
        <f ca="1">IF(A517&lt;$B$1,VLOOKUP(A517,[1]DI!$A$4:$B$15000,2),0)</f>
        <v>2.9000000000000005E-2</v>
      </c>
      <c r="E517" s="78">
        <f t="shared" ca="1" si="162"/>
        <v>1.00011345</v>
      </c>
      <c r="F517" s="78">
        <f ca="1">(TRUNC(PRODUCT($E$12:$E516),16))</f>
        <v>1.07236264406583</v>
      </c>
      <c r="G517" s="78">
        <f t="shared" ca="1" si="163"/>
        <v>1.0642273047451101</v>
      </c>
      <c r="H517" s="78">
        <f t="shared" ca="1" si="164"/>
        <v>1.00764436</v>
      </c>
      <c r="I517" s="77">
        <f t="shared" si="161"/>
        <v>3.5000000000000003E-2</v>
      </c>
      <c r="J517" s="79">
        <f t="shared" si="167"/>
        <v>43909</v>
      </c>
      <c r="K517" s="80">
        <f t="shared" si="168"/>
        <v>59</v>
      </c>
      <c r="L517" s="81">
        <f t="shared" si="169"/>
        <v>59</v>
      </c>
      <c r="M517" s="82">
        <f t="shared" si="170"/>
        <v>1.0080868249999999</v>
      </c>
      <c r="N517" s="82">
        <f t="shared" ca="1" si="171"/>
        <v>1.0157930040000001</v>
      </c>
      <c r="O517" s="81">
        <f t="shared" si="172"/>
        <v>0</v>
      </c>
      <c r="P517" s="76">
        <f t="shared" ca="1" si="173"/>
        <v>1454.535668</v>
      </c>
      <c r="Q517" s="76">
        <f t="shared" si="174"/>
        <v>0</v>
      </c>
      <c r="R517" s="83" t="str">
        <f t="shared" si="175"/>
        <v>A+J=</v>
      </c>
      <c r="S517" s="79">
        <f t="shared" si="176"/>
        <v>44001</v>
      </c>
      <c r="T517" s="84" t="str">
        <f t="shared" si="177"/>
        <v>-</v>
      </c>
      <c r="U517" s="8"/>
      <c r="V517" s="8"/>
      <c r="W517" s="8"/>
      <c r="X517" s="8"/>
      <c r="Y517" s="1"/>
      <c r="Z517" s="8"/>
      <c r="AA517" s="8"/>
      <c r="AB517" s="8"/>
      <c r="AC517" s="8"/>
      <c r="AD517" s="8"/>
      <c r="AE517" s="9"/>
      <c r="AF517" s="8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  <c r="BO517" s="3"/>
      <c r="BP517" s="3"/>
      <c r="BQ517" s="3"/>
      <c r="BR517" s="3"/>
      <c r="BS517" s="3"/>
      <c r="BT517" s="3"/>
      <c r="BU517" s="3"/>
      <c r="BV517" s="3"/>
      <c r="BW517" s="3"/>
      <c r="BX517" s="3"/>
      <c r="BY517" s="3"/>
      <c r="BZ517" s="3"/>
      <c r="CA517" s="3"/>
      <c r="CB517" s="3"/>
      <c r="CC517" s="3"/>
      <c r="CD517" s="3"/>
      <c r="CE517" s="3"/>
      <c r="CF517" s="3"/>
      <c r="CG517" s="3"/>
      <c r="CH517" s="3"/>
      <c r="CI517" s="3"/>
      <c r="CJ517" s="3"/>
      <c r="CK517" s="3"/>
      <c r="CL517" s="3"/>
      <c r="CM517" s="3"/>
      <c r="CN517" s="3"/>
      <c r="CO517" s="3"/>
      <c r="CP517" s="3"/>
      <c r="CQ517" s="3"/>
      <c r="CR517" s="3"/>
      <c r="CS517" s="3"/>
      <c r="CT517" s="3"/>
      <c r="CU517" s="3"/>
      <c r="CV517" s="3"/>
      <c r="CW517" s="3"/>
      <c r="CX517" s="3"/>
      <c r="CY517" s="3"/>
      <c r="CZ517" s="3"/>
      <c r="DA517" s="3"/>
      <c r="DB517" s="3"/>
      <c r="DC517" s="3"/>
      <c r="DD517" s="3"/>
      <c r="DE517" s="3"/>
      <c r="DF517" s="3"/>
      <c r="DG517" s="3"/>
      <c r="DH517" s="3"/>
      <c r="DI517" s="3"/>
      <c r="DJ517" s="3"/>
      <c r="DK517" s="3"/>
      <c r="DL517" s="3"/>
      <c r="DM517" s="3"/>
      <c r="DN517" s="3"/>
      <c r="DO517" s="3"/>
      <c r="DP517" s="3"/>
      <c r="DQ517" s="3"/>
      <c r="DR517" s="3"/>
      <c r="DS517" s="3"/>
      <c r="DT517" s="3"/>
      <c r="DU517" s="3"/>
      <c r="DV517" s="3"/>
      <c r="DW517" s="3"/>
      <c r="DX517" s="3"/>
      <c r="DY517" s="3"/>
      <c r="DZ517" s="3"/>
      <c r="EA517" s="3"/>
      <c r="EB517" s="3"/>
      <c r="EC517" s="3"/>
      <c r="ED517" s="3"/>
      <c r="EE517" s="3"/>
      <c r="EF517" s="3"/>
      <c r="EG517" s="3"/>
      <c r="EH517" s="3"/>
      <c r="EI517" s="3"/>
      <c r="EJ517" s="3"/>
      <c r="EK517" s="3"/>
      <c r="EL517" s="3"/>
      <c r="EM517" s="3"/>
      <c r="EN517" s="3"/>
      <c r="EO517" s="3"/>
      <c r="EP517" s="3"/>
      <c r="EQ517" s="3"/>
      <c r="ER517" s="3"/>
      <c r="ES517" s="3"/>
      <c r="ET517" s="3"/>
      <c r="EU517" s="3"/>
      <c r="EV517" s="3"/>
      <c r="EW517" s="3"/>
      <c r="EX517" s="3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</row>
    <row r="518" spans="1:173" x14ac:dyDescent="0.15">
      <c r="A518" s="74">
        <f t="shared" si="160"/>
        <v>43999</v>
      </c>
      <c r="B518" s="75">
        <f t="shared" ca="1" si="165"/>
        <v>93577.923450000002</v>
      </c>
      <c r="C518" s="78">
        <f t="shared" si="166"/>
        <v>92100</v>
      </c>
      <c r="D518" s="77">
        <f ca="1">IF(A518&lt;$B$1,VLOOKUP(A518,[1]DI!$A$4:$B$15000,2),0)</f>
        <v>2.9000000000000005E-2</v>
      </c>
      <c r="E518" s="78">
        <f t="shared" ca="1" si="162"/>
        <v>1.00011345</v>
      </c>
      <c r="F518" s="78">
        <f ca="1">(TRUNC(PRODUCT($E$12:$E517),16))</f>
        <v>1.0724843036078</v>
      </c>
      <c r="G518" s="78">
        <f t="shared" ca="1" si="163"/>
        <v>1.0642273047451101</v>
      </c>
      <c r="H518" s="78">
        <f t="shared" ca="1" si="164"/>
        <v>1.00775868</v>
      </c>
      <c r="I518" s="77">
        <f t="shared" si="161"/>
        <v>3.5000000000000003E-2</v>
      </c>
      <c r="J518" s="79">
        <f t="shared" si="167"/>
        <v>43909</v>
      </c>
      <c r="K518" s="80">
        <f t="shared" si="168"/>
        <v>60</v>
      </c>
      <c r="L518" s="81">
        <f t="shared" si="169"/>
        <v>60</v>
      </c>
      <c r="M518" s="82">
        <f t="shared" si="170"/>
        <v>1.0082244520000001</v>
      </c>
      <c r="N518" s="82">
        <f t="shared" ca="1" si="171"/>
        <v>1.0160469430000001</v>
      </c>
      <c r="O518" s="81">
        <f t="shared" si="172"/>
        <v>0</v>
      </c>
      <c r="P518" s="76">
        <f t="shared" ca="1" si="173"/>
        <v>1477.92345</v>
      </c>
      <c r="Q518" s="76">
        <f t="shared" si="174"/>
        <v>0</v>
      </c>
      <c r="R518" s="83" t="str">
        <f t="shared" si="175"/>
        <v>A+J=</v>
      </c>
      <c r="S518" s="79">
        <f t="shared" si="176"/>
        <v>44001</v>
      </c>
      <c r="T518" s="84" t="str">
        <f t="shared" si="177"/>
        <v>-</v>
      </c>
      <c r="U518" s="8"/>
      <c r="V518" s="8"/>
      <c r="W518" s="8"/>
      <c r="X518" s="8"/>
      <c r="Y518" s="1"/>
      <c r="Z518" s="8"/>
      <c r="AA518" s="8"/>
      <c r="AB518" s="8"/>
      <c r="AC518" s="8"/>
      <c r="AD518" s="8"/>
      <c r="AE518" s="9"/>
      <c r="AF518" s="8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  <c r="BO518" s="3"/>
      <c r="BP518" s="3"/>
      <c r="BQ518" s="3"/>
      <c r="BR518" s="3"/>
      <c r="BS518" s="3"/>
      <c r="BT518" s="3"/>
      <c r="BU518" s="3"/>
      <c r="BV518" s="3"/>
      <c r="BW518" s="3"/>
      <c r="BX518" s="3"/>
      <c r="BY518" s="3"/>
      <c r="BZ518" s="3"/>
      <c r="CA518" s="3"/>
      <c r="CB518" s="3"/>
      <c r="CC518" s="3"/>
      <c r="CD518" s="3"/>
      <c r="CE518" s="3"/>
      <c r="CF518" s="3"/>
      <c r="CG518" s="3"/>
      <c r="CH518" s="3"/>
      <c r="CI518" s="3"/>
      <c r="CJ518" s="3"/>
      <c r="CK518" s="3"/>
      <c r="CL518" s="3"/>
      <c r="CM518" s="3"/>
      <c r="CN518" s="3"/>
      <c r="CO518" s="3"/>
      <c r="CP518" s="3"/>
      <c r="CQ518" s="3"/>
      <c r="CR518" s="3"/>
      <c r="CS518" s="3"/>
      <c r="CT518" s="3"/>
      <c r="CU518" s="3"/>
      <c r="CV518" s="3"/>
      <c r="CW518" s="3"/>
      <c r="CX518" s="3"/>
      <c r="CY518" s="3"/>
      <c r="CZ518" s="3"/>
      <c r="DA518" s="3"/>
      <c r="DB518" s="3"/>
      <c r="DC518" s="3"/>
      <c r="DD518" s="3"/>
      <c r="DE518" s="3"/>
      <c r="DF518" s="3"/>
      <c r="DG518" s="3"/>
      <c r="DH518" s="3"/>
      <c r="DI518" s="3"/>
      <c r="DJ518" s="3"/>
      <c r="DK518" s="3"/>
      <c r="DL518" s="3"/>
      <c r="DM518" s="3"/>
      <c r="DN518" s="3"/>
      <c r="DO518" s="3"/>
      <c r="DP518" s="3"/>
      <c r="DQ518" s="3"/>
      <c r="DR518" s="3"/>
      <c r="DS518" s="3"/>
      <c r="DT518" s="3"/>
      <c r="DU518" s="3"/>
      <c r="DV518" s="3"/>
      <c r="DW518" s="3"/>
      <c r="DX518" s="3"/>
      <c r="DY518" s="3"/>
      <c r="DZ518" s="3"/>
      <c r="EA518" s="3"/>
      <c r="EB518" s="3"/>
      <c r="EC518" s="3"/>
      <c r="ED518" s="3"/>
      <c r="EE518" s="3"/>
      <c r="EF518" s="3"/>
      <c r="EG518" s="3"/>
      <c r="EH518" s="3"/>
      <c r="EI518" s="3"/>
      <c r="EJ518" s="3"/>
      <c r="EK518" s="3"/>
      <c r="EL518" s="3"/>
      <c r="EM518" s="3"/>
      <c r="EN518" s="3"/>
      <c r="EO518" s="3"/>
      <c r="EP518" s="3"/>
      <c r="EQ518" s="3"/>
      <c r="ER518" s="3"/>
      <c r="ES518" s="3"/>
      <c r="ET518" s="3"/>
      <c r="EU518" s="3"/>
      <c r="EV518" s="3"/>
      <c r="EW518" s="3"/>
      <c r="EX518" s="3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</row>
    <row r="519" spans="1:173" x14ac:dyDescent="0.15">
      <c r="A519" s="74">
        <f t="shared" si="160"/>
        <v>44000</v>
      </c>
      <c r="B519" s="75">
        <f t="shared" ca="1" si="165"/>
        <v>93601.316850000003</v>
      </c>
      <c r="C519" s="78">
        <f t="shared" si="166"/>
        <v>92100</v>
      </c>
      <c r="D519" s="77">
        <f ca="1">IF(A519&lt;$B$1,VLOOKUP(A519,[1]DI!$A$4:$B$15000,2),0)</f>
        <v>2.1500000000000005E-2</v>
      </c>
      <c r="E519" s="78">
        <f t="shared" ca="1" si="162"/>
        <v>1.0000844200000001</v>
      </c>
      <c r="F519" s="78">
        <f ca="1">(TRUNC(PRODUCT($E$12:$E518),16))</f>
        <v>1.07260597695205</v>
      </c>
      <c r="G519" s="78">
        <f t="shared" ca="1" si="163"/>
        <v>1.0642273047451101</v>
      </c>
      <c r="H519" s="78">
        <f t="shared" ca="1" si="164"/>
        <v>1.00787301</v>
      </c>
      <c r="I519" s="77">
        <f t="shared" si="161"/>
        <v>3.5000000000000003E-2</v>
      </c>
      <c r="J519" s="79">
        <f t="shared" si="167"/>
        <v>43909</v>
      </c>
      <c r="K519" s="80">
        <f t="shared" si="168"/>
        <v>61</v>
      </c>
      <c r="L519" s="81">
        <f t="shared" si="169"/>
        <v>61</v>
      </c>
      <c r="M519" s="82">
        <f t="shared" si="170"/>
        <v>1.0083620980000001</v>
      </c>
      <c r="N519" s="82">
        <f t="shared" ca="1" si="171"/>
        <v>1.0163009430000001</v>
      </c>
      <c r="O519" s="81">
        <f t="shared" si="172"/>
        <v>0</v>
      </c>
      <c r="P519" s="76">
        <f t="shared" ca="1" si="173"/>
        <v>1501.3168499999999</v>
      </c>
      <c r="Q519" s="76">
        <f t="shared" si="174"/>
        <v>0</v>
      </c>
      <c r="R519" s="83" t="str">
        <f t="shared" si="175"/>
        <v>A+J=</v>
      </c>
      <c r="S519" s="79">
        <f t="shared" si="176"/>
        <v>44001</v>
      </c>
      <c r="T519" s="84" t="str">
        <f t="shared" si="177"/>
        <v>-</v>
      </c>
      <c r="U519" s="8"/>
      <c r="V519" s="8"/>
      <c r="W519" s="8"/>
      <c r="X519" s="8"/>
      <c r="Y519" s="1"/>
      <c r="Z519" s="8"/>
      <c r="AA519" s="8"/>
      <c r="AB519" s="8"/>
      <c r="AC519" s="8"/>
      <c r="AD519" s="8"/>
      <c r="AE519" s="9"/>
      <c r="AF519" s="8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  <c r="BO519" s="3"/>
      <c r="BP519" s="3"/>
      <c r="BQ519" s="3"/>
      <c r="BR519" s="3"/>
      <c r="BS519" s="3"/>
      <c r="BT519" s="3"/>
      <c r="BU519" s="3"/>
      <c r="BV519" s="3"/>
      <c r="BW519" s="3"/>
      <c r="BX519" s="3"/>
      <c r="BY519" s="3"/>
      <c r="BZ519" s="3"/>
      <c r="CA519" s="3"/>
      <c r="CB519" s="3"/>
      <c r="CC519" s="3"/>
      <c r="CD519" s="3"/>
      <c r="CE519" s="3"/>
      <c r="CF519" s="3"/>
      <c r="CG519" s="3"/>
      <c r="CH519" s="3"/>
      <c r="CI519" s="3"/>
      <c r="CJ519" s="3"/>
      <c r="CK519" s="3"/>
      <c r="CL519" s="3"/>
      <c r="CM519" s="3"/>
      <c r="CN519" s="3"/>
      <c r="CO519" s="3"/>
      <c r="CP519" s="3"/>
      <c r="CQ519" s="3"/>
      <c r="CR519" s="3"/>
      <c r="CS519" s="3"/>
      <c r="CT519" s="3"/>
      <c r="CU519" s="3"/>
      <c r="CV519" s="3"/>
      <c r="CW519" s="3"/>
      <c r="CX519" s="3"/>
      <c r="CY519" s="3"/>
      <c r="CZ519" s="3"/>
      <c r="DA519" s="3"/>
      <c r="DB519" s="3"/>
      <c r="DC519" s="3"/>
      <c r="DD519" s="3"/>
      <c r="DE519" s="3"/>
      <c r="DF519" s="3"/>
      <c r="DG519" s="3"/>
      <c r="DH519" s="3"/>
      <c r="DI519" s="3"/>
      <c r="DJ519" s="3"/>
      <c r="DK519" s="3"/>
      <c r="DL519" s="3"/>
      <c r="DM519" s="3"/>
      <c r="DN519" s="3"/>
      <c r="DO519" s="3"/>
      <c r="DP519" s="3"/>
      <c r="DQ519" s="3"/>
      <c r="DR519" s="3"/>
      <c r="DS519" s="3"/>
      <c r="DT519" s="3"/>
      <c r="DU519" s="3"/>
      <c r="DV519" s="3"/>
      <c r="DW519" s="3"/>
      <c r="DX519" s="3"/>
      <c r="DY519" s="3"/>
      <c r="DZ519" s="3"/>
      <c r="EA519" s="3"/>
      <c r="EB519" s="3"/>
      <c r="EC519" s="3"/>
      <c r="ED519" s="3"/>
      <c r="EE519" s="3"/>
      <c r="EF519" s="3"/>
      <c r="EG519" s="3"/>
      <c r="EH519" s="3"/>
      <c r="EI519" s="3"/>
      <c r="EJ519" s="3"/>
      <c r="EK519" s="3"/>
      <c r="EL519" s="3"/>
      <c r="EM519" s="3"/>
      <c r="EN519" s="3"/>
      <c r="EO519" s="3"/>
      <c r="EP519" s="3"/>
      <c r="EQ519" s="3"/>
      <c r="ER519" s="3"/>
      <c r="ES519" s="3"/>
      <c r="ET519" s="3"/>
      <c r="EU519" s="3"/>
      <c r="EV519" s="3"/>
      <c r="EW519" s="3"/>
      <c r="EX519" s="3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</row>
    <row r="520" spans="1:173" x14ac:dyDescent="0.15">
      <c r="A520" s="100">
        <f t="shared" si="160"/>
        <v>44001</v>
      </c>
      <c r="B520" s="101">
        <f t="shared" ca="1" si="165"/>
        <v>93621.998089000001</v>
      </c>
      <c r="C520" s="102">
        <f t="shared" si="166"/>
        <v>92100</v>
      </c>
      <c r="D520" s="77">
        <f ca="1">IF(A520&lt;$B$1,VLOOKUP(A520,[1]DI!$A$4:$B$15000,2),0)</f>
        <v>2.1500000000000005E-2</v>
      </c>
      <c r="E520" s="102">
        <f t="shared" ca="1" si="162"/>
        <v>1.0000844200000001</v>
      </c>
      <c r="F520" s="102">
        <f ca="1">(TRUNC(PRODUCT($E$12:$E519),16))</f>
        <v>1.0726965263486199</v>
      </c>
      <c r="G520" s="102">
        <f t="shared" ca="1" si="163"/>
        <v>1.0642273047451101</v>
      </c>
      <c r="H520" s="102">
        <f t="shared" ca="1" si="164"/>
        <v>1.00795809</v>
      </c>
      <c r="I520" s="103">
        <f t="shared" si="161"/>
        <v>3.5000000000000003E-2</v>
      </c>
      <c r="J520" s="104">
        <f t="shared" si="167"/>
        <v>43909</v>
      </c>
      <c r="K520" s="105">
        <f t="shared" si="168"/>
        <v>62</v>
      </c>
      <c r="L520" s="106">
        <f t="shared" si="169"/>
        <v>62</v>
      </c>
      <c r="M520" s="107">
        <f t="shared" si="170"/>
        <v>1.0084997630000001</v>
      </c>
      <c r="N520" s="107">
        <f t="shared" ca="1" si="171"/>
        <v>1.016525495</v>
      </c>
      <c r="O520" s="106">
        <f t="shared" si="172"/>
        <v>6</v>
      </c>
      <c r="P520" s="108">
        <f t="shared" ca="1" si="173"/>
        <v>1521.9980889999999</v>
      </c>
      <c r="Q520" s="108">
        <f t="shared" si="174"/>
        <v>2400</v>
      </c>
      <c r="R520" s="109" t="str">
        <f t="shared" si="175"/>
        <v>A+J=</v>
      </c>
      <c r="S520" s="104">
        <f t="shared" si="176"/>
        <v>44001</v>
      </c>
      <c r="T520" s="110">
        <f t="shared" ca="1" si="177"/>
        <v>3921998.0889999997</v>
      </c>
      <c r="U520" s="8"/>
      <c r="V520" s="8"/>
      <c r="W520" s="8"/>
      <c r="X520" s="8"/>
      <c r="Y520" s="1"/>
      <c r="Z520" s="8"/>
      <c r="AA520" s="8"/>
      <c r="AB520" s="8"/>
      <c r="AC520" s="8"/>
      <c r="AD520" s="8"/>
      <c r="AE520" s="9"/>
      <c r="AF520" s="8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  <c r="BO520" s="3"/>
      <c r="BP520" s="3"/>
      <c r="BQ520" s="3"/>
      <c r="BR520" s="3"/>
      <c r="BS520" s="3"/>
      <c r="BT520" s="3"/>
      <c r="BU520" s="3"/>
      <c r="BV520" s="3"/>
      <c r="BW520" s="3"/>
      <c r="BX520" s="3"/>
      <c r="BY520" s="3"/>
      <c r="BZ520" s="3"/>
      <c r="CA520" s="3"/>
      <c r="CB520" s="3"/>
      <c r="CC520" s="3"/>
      <c r="CD520" s="3"/>
      <c r="CE520" s="3"/>
      <c r="CF520" s="3"/>
      <c r="CG520" s="3"/>
      <c r="CH520" s="3"/>
      <c r="CI520" s="3"/>
      <c r="CJ520" s="3"/>
      <c r="CK520" s="3"/>
      <c r="CL520" s="3"/>
      <c r="CM520" s="3"/>
      <c r="CN520" s="3"/>
      <c r="CO520" s="3"/>
      <c r="CP520" s="3"/>
      <c r="CQ520" s="3"/>
      <c r="CR520" s="3"/>
      <c r="CS520" s="3"/>
      <c r="CT520" s="3"/>
      <c r="CU520" s="3"/>
      <c r="CV520" s="3"/>
      <c r="CW520" s="3"/>
      <c r="CX520" s="3"/>
      <c r="CY520" s="3"/>
      <c r="CZ520" s="3"/>
      <c r="DA520" s="3"/>
      <c r="DB520" s="3"/>
      <c r="DC520" s="3"/>
      <c r="DD520" s="3"/>
      <c r="DE520" s="3"/>
      <c r="DF520" s="3"/>
      <c r="DG520" s="3"/>
      <c r="DH520" s="3"/>
      <c r="DI520" s="3"/>
      <c r="DJ520" s="3"/>
      <c r="DK520" s="3"/>
      <c r="DL520" s="3"/>
      <c r="DM520" s="3"/>
      <c r="DN520" s="3"/>
      <c r="DO520" s="3"/>
      <c r="DP520" s="3"/>
      <c r="DQ520" s="3"/>
      <c r="DR520" s="3"/>
      <c r="DS520" s="3"/>
      <c r="DT520" s="3"/>
      <c r="DU520" s="3"/>
      <c r="DV520" s="3"/>
      <c r="DW520" s="3"/>
      <c r="DX520" s="3"/>
      <c r="DY520" s="3"/>
      <c r="DZ520" s="3"/>
      <c r="EA520" s="3"/>
      <c r="EB520" s="3"/>
      <c r="EC520" s="3"/>
      <c r="ED520" s="3"/>
      <c r="EE520" s="3"/>
      <c r="EF520" s="3"/>
      <c r="EG520" s="3"/>
      <c r="EH520" s="3"/>
      <c r="EI520" s="3"/>
      <c r="EJ520" s="3"/>
      <c r="EK520" s="3"/>
      <c r="EL520" s="3"/>
      <c r="EM520" s="3"/>
      <c r="EN520" s="3"/>
      <c r="EO520" s="3"/>
      <c r="EP520" s="3"/>
      <c r="EQ520" s="3"/>
      <c r="ER520" s="3"/>
      <c r="ES520" s="3"/>
      <c r="ET520" s="3"/>
      <c r="EU520" s="3"/>
      <c r="EV520" s="3"/>
      <c r="EW520" s="3"/>
      <c r="EX520" s="3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</row>
    <row r="521" spans="1:173" x14ac:dyDescent="0.15">
      <c r="A521" s="74">
        <f t="shared" si="160"/>
        <v>44002</v>
      </c>
      <c r="B521" s="75">
        <f t="shared" ca="1" si="165"/>
        <v>89719.819663000002</v>
      </c>
      <c r="C521" s="78">
        <f t="shared" si="166"/>
        <v>89700</v>
      </c>
      <c r="D521" s="77">
        <f ca="1">IF(A521&lt;$B$1,VLOOKUP(A521,[1]DI!$A$4:$B$15000,2),0)</f>
        <v>0</v>
      </c>
      <c r="E521" s="78">
        <f t="shared" ca="1" si="162"/>
        <v>1</v>
      </c>
      <c r="F521" s="78">
        <f ca="1">(TRUNC(PRODUCT($E$12:$E520),16))</f>
        <v>1.07278708338938</v>
      </c>
      <c r="G521" s="78">
        <f t="shared" ca="1" si="163"/>
        <v>1.0726965263486199</v>
      </c>
      <c r="H521" s="78">
        <f t="shared" ca="1" si="164"/>
        <v>1.0000844200000001</v>
      </c>
      <c r="I521" s="77">
        <f t="shared" si="161"/>
        <v>3.5000000000000003E-2</v>
      </c>
      <c r="J521" s="79">
        <f t="shared" si="167"/>
        <v>44001</v>
      </c>
      <c r="K521" s="80">
        <f t="shared" si="168"/>
        <v>1</v>
      </c>
      <c r="L521" s="81">
        <f t="shared" si="169"/>
        <v>1</v>
      </c>
      <c r="M521" s="82">
        <f t="shared" si="170"/>
        <v>1.0001365230000001</v>
      </c>
      <c r="N521" s="82">
        <f t="shared" ca="1" si="171"/>
        <v>1.0002209550000001</v>
      </c>
      <c r="O521" s="81">
        <f t="shared" si="172"/>
        <v>0</v>
      </c>
      <c r="P521" s="76">
        <f t="shared" ca="1" si="173"/>
        <v>19.819662999999998</v>
      </c>
      <c r="Q521" s="76">
        <f t="shared" si="174"/>
        <v>0</v>
      </c>
      <c r="R521" s="83" t="str">
        <f t="shared" si="175"/>
        <v>A+J=</v>
      </c>
      <c r="S521" s="79">
        <f t="shared" si="176"/>
        <v>44095</v>
      </c>
      <c r="T521" s="84" t="str">
        <f t="shared" si="177"/>
        <v>-</v>
      </c>
      <c r="U521" s="8"/>
      <c r="V521" s="8"/>
      <c r="W521" s="8"/>
      <c r="X521" s="8"/>
      <c r="Y521" s="1"/>
      <c r="Z521" s="8"/>
      <c r="AA521" s="8"/>
      <c r="AB521" s="8"/>
      <c r="AC521" s="8"/>
      <c r="AD521" s="8"/>
      <c r="AE521" s="9"/>
      <c r="AF521" s="8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  <c r="BO521" s="3"/>
      <c r="BP521" s="3"/>
      <c r="BQ521" s="3"/>
      <c r="BR521" s="3"/>
      <c r="BS521" s="3"/>
      <c r="BT521" s="3"/>
      <c r="BU521" s="3"/>
      <c r="BV521" s="3"/>
      <c r="BW521" s="3"/>
      <c r="BX521" s="3"/>
      <c r="BY521" s="3"/>
      <c r="BZ521" s="3"/>
      <c r="CA521" s="3"/>
      <c r="CB521" s="3"/>
      <c r="CC521" s="3"/>
      <c r="CD521" s="3"/>
      <c r="CE521" s="3"/>
      <c r="CF521" s="3"/>
      <c r="CG521" s="3"/>
      <c r="CH521" s="3"/>
      <c r="CI521" s="3"/>
      <c r="CJ521" s="3"/>
      <c r="CK521" s="3"/>
      <c r="CL521" s="3"/>
      <c r="CM521" s="3"/>
      <c r="CN521" s="3"/>
      <c r="CO521" s="3"/>
      <c r="CP521" s="3"/>
      <c r="CQ521" s="3"/>
      <c r="CR521" s="3"/>
      <c r="CS521" s="3"/>
      <c r="CT521" s="3"/>
      <c r="CU521" s="3"/>
      <c r="CV521" s="3"/>
      <c r="CW521" s="3"/>
      <c r="CX521" s="3"/>
      <c r="CY521" s="3"/>
      <c r="CZ521" s="3"/>
      <c r="DA521" s="3"/>
      <c r="DB521" s="3"/>
      <c r="DC521" s="3"/>
      <c r="DD521" s="3"/>
      <c r="DE521" s="3"/>
      <c r="DF521" s="3"/>
      <c r="DG521" s="3"/>
      <c r="DH521" s="3"/>
      <c r="DI521" s="3"/>
      <c r="DJ521" s="3"/>
      <c r="DK521" s="3"/>
      <c r="DL521" s="3"/>
      <c r="DM521" s="3"/>
      <c r="DN521" s="3"/>
      <c r="DO521" s="3"/>
      <c r="DP521" s="3"/>
      <c r="DQ521" s="3"/>
      <c r="DR521" s="3"/>
      <c r="DS521" s="3"/>
      <c r="DT521" s="3"/>
      <c r="DU521" s="3"/>
      <c r="DV521" s="3"/>
      <c r="DW521" s="3"/>
      <c r="DX521" s="3"/>
      <c r="DY521" s="3"/>
      <c r="DZ521" s="3"/>
      <c r="EA521" s="3"/>
      <c r="EB521" s="3"/>
      <c r="EC521" s="3"/>
      <c r="ED521" s="3"/>
      <c r="EE521" s="3"/>
      <c r="EF521" s="3"/>
      <c r="EG521" s="3"/>
      <c r="EH521" s="3"/>
      <c r="EI521" s="3"/>
      <c r="EJ521" s="3"/>
      <c r="EK521" s="3"/>
      <c r="EL521" s="3"/>
      <c r="EM521" s="3"/>
      <c r="EN521" s="3"/>
      <c r="EO521" s="3"/>
      <c r="EP521" s="3"/>
      <c r="EQ521" s="3"/>
      <c r="ER521" s="3"/>
      <c r="ES521" s="3"/>
      <c r="ET521" s="3"/>
      <c r="EU521" s="3"/>
      <c r="EV521" s="3"/>
      <c r="EW521" s="3"/>
      <c r="EX521" s="3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</row>
    <row r="522" spans="1:173" x14ac:dyDescent="0.15">
      <c r="A522" s="74">
        <f t="shared" si="160"/>
        <v>44003</v>
      </c>
      <c r="B522" s="75">
        <f t="shared" ca="1" si="165"/>
        <v>89719.819663000002</v>
      </c>
      <c r="C522" s="78">
        <f t="shared" si="166"/>
        <v>89700</v>
      </c>
      <c r="D522" s="77">
        <f ca="1">IF(A522&lt;$B$1,VLOOKUP(A522,[1]DI!$A$4:$B$15000,2),0)</f>
        <v>0</v>
      </c>
      <c r="E522" s="78">
        <f t="shared" ca="1" si="162"/>
        <v>1</v>
      </c>
      <c r="F522" s="78">
        <f ca="1">(TRUNC(PRODUCT($E$12:$E521),16))</f>
        <v>1.07278708338938</v>
      </c>
      <c r="G522" s="78">
        <f t="shared" ca="1" si="163"/>
        <v>1.0726965263486199</v>
      </c>
      <c r="H522" s="78">
        <f t="shared" ca="1" si="164"/>
        <v>1.0000844200000001</v>
      </c>
      <c r="I522" s="77">
        <f t="shared" si="161"/>
        <v>3.5000000000000003E-2</v>
      </c>
      <c r="J522" s="79">
        <f t="shared" si="167"/>
        <v>44001</v>
      </c>
      <c r="K522" s="80">
        <f t="shared" si="168"/>
        <v>1</v>
      </c>
      <c r="L522" s="81">
        <f t="shared" si="169"/>
        <v>1</v>
      </c>
      <c r="M522" s="82">
        <f t="shared" si="170"/>
        <v>1.0001365230000001</v>
      </c>
      <c r="N522" s="82">
        <f t="shared" ca="1" si="171"/>
        <v>1.0002209550000001</v>
      </c>
      <c r="O522" s="81">
        <f t="shared" si="172"/>
        <v>0</v>
      </c>
      <c r="P522" s="76">
        <f t="shared" ca="1" si="173"/>
        <v>19.819662999999998</v>
      </c>
      <c r="Q522" s="76">
        <f t="shared" si="174"/>
        <v>0</v>
      </c>
      <c r="R522" s="83" t="str">
        <f t="shared" si="175"/>
        <v>A+J=</v>
      </c>
      <c r="S522" s="79">
        <f t="shared" si="176"/>
        <v>44095</v>
      </c>
      <c r="T522" s="84" t="str">
        <f t="shared" si="177"/>
        <v>-</v>
      </c>
      <c r="U522" s="8"/>
      <c r="V522" s="8"/>
      <c r="W522" s="8"/>
      <c r="X522" s="8"/>
      <c r="Y522" s="1"/>
      <c r="Z522" s="8"/>
      <c r="AA522" s="8"/>
      <c r="AB522" s="8"/>
      <c r="AC522" s="8"/>
      <c r="AD522" s="8"/>
      <c r="AE522" s="9"/>
      <c r="AF522" s="8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  <c r="BO522" s="3"/>
      <c r="BP522" s="3"/>
      <c r="BQ522" s="3"/>
      <c r="BR522" s="3"/>
      <c r="BS522" s="3"/>
      <c r="BT522" s="3"/>
      <c r="BU522" s="3"/>
      <c r="BV522" s="3"/>
      <c r="BW522" s="3"/>
      <c r="BX522" s="3"/>
      <c r="BY522" s="3"/>
      <c r="BZ522" s="3"/>
      <c r="CA522" s="3"/>
      <c r="CB522" s="3"/>
      <c r="CC522" s="3"/>
      <c r="CD522" s="3"/>
      <c r="CE522" s="3"/>
      <c r="CF522" s="3"/>
      <c r="CG522" s="3"/>
      <c r="CH522" s="3"/>
      <c r="CI522" s="3"/>
      <c r="CJ522" s="3"/>
      <c r="CK522" s="3"/>
      <c r="CL522" s="3"/>
      <c r="CM522" s="3"/>
      <c r="CN522" s="3"/>
      <c r="CO522" s="3"/>
      <c r="CP522" s="3"/>
      <c r="CQ522" s="3"/>
      <c r="CR522" s="3"/>
      <c r="CS522" s="3"/>
      <c r="CT522" s="3"/>
      <c r="CU522" s="3"/>
      <c r="CV522" s="3"/>
      <c r="CW522" s="3"/>
      <c r="CX522" s="3"/>
      <c r="CY522" s="3"/>
      <c r="CZ522" s="3"/>
      <c r="DA522" s="3"/>
      <c r="DB522" s="3"/>
      <c r="DC522" s="3"/>
      <c r="DD522" s="3"/>
      <c r="DE522" s="3"/>
      <c r="DF522" s="3"/>
      <c r="DG522" s="3"/>
      <c r="DH522" s="3"/>
      <c r="DI522" s="3"/>
      <c r="DJ522" s="3"/>
      <c r="DK522" s="3"/>
      <c r="DL522" s="3"/>
      <c r="DM522" s="3"/>
      <c r="DN522" s="3"/>
      <c r="DO522" s="3"/>
      <c r="DP522" s="3"/>
      <c r="DQ522" s="3"/>
      <c r="DR522" s="3"/>
      <c r="DS522" s="3"/>
      <c r="DT522" s="3"/>
      <c r="DU522" s="3"/>
      <c r="DV522" s="3"/>
      <c r="DW522" s="3"/>
      <c r="DX522" s="3"/>
      <c r="DY522" s="3"/>
      <c r="DZ522" s="3"/>
      <c r="EA522" s="3"/>
      <c r="EB522" s="3"/>
      <c r="EC522" s="3"/>
      <c r="ED522" s="3"/>
      <c r="EE522" s="3"/>
      <c r="EF522" s="3"/>
      <c r="EG522" s="3"/>
      <c r="EH522" s="3"/>
      <c r="EI522" s="3"/>
      <c r="EJ522" s="3"/>
      <c r="EK522" s="3"/>
      <c r="EL522" s="3"/>
      <c r="EM522" s="3"/>
      <c r="EN522" s="3"/>
      <c r="EO522" s="3"/>
      <c r="EP522" s="3"/>
      <c r="EQ522" s="3"/>
      <c r="ER522" s="3"/>
      <c r="ES522" s="3"/>
      <c r="ET522" s="3"/>
      <c r="EU522" s="3"/>
      <c r="EV522" s="3"/>
      <c r="EW522" s="3"/>
      <c r="EX522" s="3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</row>
    <row r="523" spans="1:173" x14ac:dyDescent="0.15">
      <c r="A523" s="74">
        <f t="shared" si="160"/>
        <v>44004</v>
      </c>
      <c r="B523" s="75">
        <f t="shared" ca="1" si="165"/>
        <v>89719.819663000002</v>
      </c>
      <c r="C523" s="78">
        <f t="shared" si="166"/>
        <v>89700</v>
      </c>
      <c r="D523" s="77">
        <f ca="1">IF(A523&lt;$B$1,VLOOKUP(A523,[1]DI!$A$4:$B$15000,2),0)</f>
        <v>2.1500000000000005E-2</v>
      </c>
      <c r="E523" s="78">
        <f t="shared" ca="1" si="162"/>
        <v>1.0000844200000001</v>
      </c>
      <c r="F523" s="78">
        <f ca="1">(TRUNC(PRODUCT($E$12:$E522),16))</f>
        <v>1.07278708338938</v>
      </c>
      <c r="G523" s="78">
        <f t="shared" ca="1" si="163"/>
        <v>1.0726965263486199</v>
      </c>
      <c r="H523" s="78">
        <f t="shared" ca="1" si="164"/>
        <v>1.0000844200000001</v>
      </c>
      <c r="I523" s="77">
        <f t="shared" si="161"/>
        <v>3.5000000000000003E-2</v>
      </c>
      <c r="J523" s="79">
        <f t="shared" si="167"/>
        <v>44001</v>
      </c>
      <c r="K523" s="80">
        <f t="shared" si="168"/>
        <v>1</v>
      </c>
      <c r="L523" s="81">
        <f t="shared" si="169"/>
        <v>1</v>
      </c>
      <c r="M523" s="82">
        <f t="shared" si="170"/>
        <v>1.0001365230000001</v>
      </c>
      <c r="N523" s="82">
        <f t="shared" ca="1" si="171"/>
        <v>1.0002209550000001</v>
      </c>
      <c r="O523" s="81">
        <f t="shared" si="172"/>
        <v>0</v>
      </c>
      <c r="P523" s="76">
        <f t="shared" ca="1" si="173"/>
        <v>19.819662999999998</v>
      </c>
      <c r="Q523" s="76">
        <f t="shared" si="174"/>
        <v>0</v>
      </c>
      <c r="R523" s="83" t="str">
        <f t="shared" si="175"/>
        <v>A+J=</v>
      </c>
      <c r="S523" s="79">
        <f t="shared" si="176"/>
        <v>44095</v>
      </c>
      <c r="T523" s="84" t="str">
        <f t="shared" si="177"/>
        <v>-</v>
      </c>
      <c r="U523" s="8"/>
      <c r="V523" s="8"/>
      <c r="W523" s="8"/>
      <c r="X523" s="8"/>
      <c r="Y523" s="1"/>
      <c r="Z523" s="8"/>
      <c r="AA523" s="8"/>
      <c r="AB523" s="8"/>
      <c r="AC523" s="8"/>
      <c r="AD523" s="8"/>
      <c r="AE523" s="9"/>
      <c r="AF523" s="8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  <c r="BO523" s="3"/>
      <c r="BP523" s="3"/>
      <c r="BQ523" s="3"/>
      <c r="BR523" s="3"/>
      <c r="BS523" s="3"/>
      <c r="BT523" s="3"/>
      <c r="BU523" s="3"/>
      <c r="BV523" s="3"/>
      <c r="BW523" s="3"/>
      <c r="BX523" s="3"/>
      <c r="BY523" s="3"/>
      <c r="BZ523" s="3"/>
      <c r="CA523" s="3"/>
      <c r="CB523" s="3"/>
      <c r="CC523" s="3"/>
      <c r="CD523" s="3"/>
      <c r="CE523" s="3"/>
      <c r="CF523" s="3"/>
      <c r="CG523" s="3"/>
      <c r="CH523" s="3"/>
      <c r="CI523" s="3"/>
      <c r="CJ523" s="3"/>
      <c r="CK523" s="3"/>
      <c r="CL523" s="3"/>
      <c r="CM523" s="3"/>
      <c r="CN523" s="3"/>
      <c r="CO523" s="3"/>
      <c r="CP523" s="3"/>
      <c r="CQ523" s="3"/>
      <c r="CR523" s="3"/>
      <c r="CS523" s="3"/>
      <c r="CT523" s="3"/>
      <c r="CU523" s="3"/>
      <c r="CV523" s="3"/>
      <c r="CW523" s="3"/>
      <c r="CX523" s="3"/>
      <c r="CY523" s="3"/>
      <c r="CZ523" s="3"/>
      <c r="DA523" s="3"/>
      <c r="DB523" s="3"/>
      <c r="DC523" s="3"/>
      <c r="DD523" s="3"/>
      <c r="DE523" s="3"/>
      <c r="DF523" s="3"/>
      <c r="DG523" s="3"/>
      <c r="DH523" s="3"/>
      <c r="DI523" s="3"/>
      <c r="DJ523" s="3"/>
      <c r="DK523" s="3"/>
      <c r="DL523" s="3"/>
      <c r="DM523" s="3"/>
      <c r="DN523" s="3"/>
      <c r="DO523" s="3"/>
      <c r="DP523" s="3"/>
      <c r="DQ523" s="3"/>
      <c r="DR523" s="3"/>
      <c r="DS523" s="3"/>
      <c r="DT523" s="3"/>
      <c r="DU523" s="3"/>
      <c r="DV523" s="3"/>
      <c r="DW523" s="3"/>
      <c r="DX523" s="3"/>
      <c r="DY523" s="3"/>
      <c r="DZ523" s="3"/>
      <c r="EA523" s="3"/>
      <c r="EB523" s="3"/>
      <c r="EC523" s="3"/>
      <c r="ED523" s="3"/>
      <c r="EE523" s="3"/>
      <c r="EF523" s="3"/>
      <c r="EG523" s="3"/>
      <c r="EH523" s="3"/>
      <c r="EI523" s="3"/>
      <c r="EJ523" s="3"/>
      <c r="EK523" s="3"/>
      <c r="EL523" s="3"/>
      <c r="EM523" s="3"/>
      <c r="EN523" s="3"/>
      <c r="EO523" s="3"/>
      <c r="EP523" s="3"/>
      <c r="EQ523" s="3"/>
      <c r="ER523" s="3"/>
      <c r="ES523" s="3"/>
      <c r="ET523" s="3"/>
      <c r="EU523" s="3"/>
      <c r="EV523" s="3"/>
      <c r="EW523" s="3"/>
      <c r="EX523" s="3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</row>
    <row r="524" spans="1:173" x14ac:dyDescent="0.15">
      <c r="A524" s="74">
        <f t="shared" si="160"/>
        <v>44005</v>
      </c>
      <c r="B524" s="75">
        <f t="shared" ca="1" si="165"/>
        <v>89739.643811999995</v>
      </c>
      <c r="C524" s="78">
        <f t="shared" si="166"/>
        <v>89700</v>
      </c>
      <c r="D524" s="77">
        <f ca="1">IF(A524&lt;$B$1,VLOOKUP(A524,[1]DI!$A$4:$B$15000,2),0)</f>
        <v>2.1500000000000005E-2</v>
      </c>
      <c r="E524" s="78">
        <f t="shared" ca="1" si="162"/>
        <v>1.0000844200000001</v>
      </c>
      <c r="F524" s="78">
        <f ca="1">(TRUNC(PRODUCT($E$12:$E523),16))</f>
        <v>1.07287764807496</v>
      </c>
      <c r="G524" s="78">
        <f t="shared" ca="1" si="163"/>
        <v>1.0726965263486199</v>
      </c>
      <c r="H524" s="78">
        <f t="shared" ca="1" si="164"/>
        <v>1.0001688500000001</v>
      </c>
      <c r="I524" s="77">
        <f t="shared" si="161"/>
        <v>3.5000000000000003E-2</v>
      </c>
      <c r="J524" s="79">
        <f t="shared" si="167"/>
        <v>44001</v>
      </c>
      <c r="K524" s="80">
        <f t="shared" si="168"/>
        <v>2</v>
      </c>
      <c r="L524" s="81">
        <f t="shared" si="169"/>
        <v>2</v>
      </c>
      <c r="M524" s="82">
        <f t="shared" si="170"/>
        <v>1.0002730639999999</v>
      </c>
      <c r="N524" s="82">
        <f t="shared" ca="1" si="171"/>
        <v>1.0004419600000001</v>
      </c>
      <c r="O524" s="81">
        <f t="shared" si="172"/>
        <v>0</v>
      </c>
      <c r="P524" s="76">
        <f t="shared" ca="1" si="173"/>
        <v>39.643811999999997</v>
      </c>
      <c r="Q524" s="76">
        <f t="shared" si="174"/>
        <v>0</v>
      </c>
      <c r="R524" s="83" t="str">
        <f t="shared" si="175"/>
        <v>A+J=</v>
      </c>
      <c r="S524" s="79">
        <f t="shared" si="176"/>
        <v>44095</v>
      </c>
      <c r="T524" s="84" t="str">
        <f t="shared" si="177"/>
        <v>-</v>
      </c>
      <c r="U524" s="8"/>
      <c r="V524" s="8"/>
      <c r="W524" s="8"/>
      <c r="X524" s="8"/>
      <c r="Y524" s="1"/>
      <c r="Z524" s="8"/>
      <c r="AA524" s="8"/>
      <c r="AB524" s="8"/>
      <c r="AC524" s="8"/>
      <c r="AD524" s="8"/>
      <c r="AE524" s="9"/>
      <c r="AF524" s="8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  <c r="BO524" s="3"/>
      <c r="BP524" s="3"/>
      <c r="BQ524" s="3"/>
      <c r="BR524" s="3"/>
      <c r="BS524" s="3"/>
      <c r="BT524" s="3"/>
      <c r="BU524" s="3"/>
      <c r="BV524" s="3"/>
      <c r="BW524" s="3"/>
      <c r="BX524" s="3"/>
      <c r="BY524" s="3"/>
      <c r="BZ524" s="3"/>
      <c r="CA524" s="3"/>
      <c r="CB524" s="3"/>
      <c r="CC524" s="3"/>
      <c r="CD524" s="3"/>
      <c r="CE524" s="3"/>
      <c r="CF524" s="3"/>
      <c r="CG524" s="3"/>
      <c r="CH524" s="3"/>
      <c r="CI524" s="3"/>
      <c r="CJ524" s="3"/>
      <c r="CK524" s="3"/>
      <c r="CL524" s="3"/>
      <c r="CM524" s="3"/>
      <c r="CN524" s="3"/>
      <c r="CO524" s="3"/>
      <c r="CP524" s="3"/>
      <c r="CQ524" s="3"/>
      <c r="CR524" s="3"/>
      <c r="CS524" s="3"/>
      <c r="CT524" s="3"/>
      <c r="CU524" s="3"/>
      <c r="CV524" s="3"/>
      <c r="CW524" s="3"/>
      <c r="CX524" s="3"/>
      <c r="CY524" s="3"/>
      <c r="CZ524" s="3"/>
      <c r="DA524" s="3"/>
      <c r="DB524" s="3"/>
      <c r="DC524" s="3"/>
      <c r="DD524" s="3"/>
      <c r="DE524" s="3"/>
      <c r="DF524" s="3"/>
      <c r="DG524" s="3"/>
      <c r="DH524" s="3"/>
      <c r="DI524" s="3"/>
      <c r="DJ524" s="3"/>
      <c r="DK524" s="3"/>
      <c r="DL524" s="3"/>
      <c r="DM524" s="3"/>
      <c r="DN524" s="3"/>
      <c r="DO524" s="3"/>
      <c r="DP524" s="3"/>
      <c r="DQ524" s="3"/>
      <c r="DR524" s="3"/>
      <c r="DS524" s="3"/>
      <c r="DT524" s="3"/>
      <c r="DU524" s="3"/>
      <c r="DV524" s="3"/>
      <c r="DW524" s="3"/>
      <c r="DX524" s="3"/>
      <c r="DY524" s="3"/>
      <c r="DZ524" s="3"/>
      <c r="EA524" s="3"/>
      <c r="EB524" s="3"/>
      <c r="EC524" s="3"/>
      <c r="ED524" s="3"/>
      <c r="EE524" s="3"/>
      <c r="EF524" s="3"/>
      <c r="EG524" s="3"/>
      <c r="EH524" s="3"/>
      <c r="EI524" s="3"/>
      <c r="EJ524" s="3"/>
      <c r="EK524" s="3"/>
      <c r="EL524" s="3"/>
      <c r="EM524" s="3"/>
      <c r="EN524" s="3"/>
      <c r="EO524" s="3"/>
      <c r="EP524" s="3"/>
      <c r="EQ524" s="3"/>
      <c r="ER524" s="3"/>
      <c r="ES524" s="3"/>
      <c r="ET524" s="3"/>
      <c r="EU524" s="3"/>
      <c r="EV524" s="3"/>
      <c r="EW524" s="3"/>
      <c r="EX524" s="3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</row>
    <row r="525" spans="1:173" x14ac:dyDescent="0.15">
      <c r="A525" s="74">
        <f t="shared" ref="A525:A588" si="178">(A524+1)</f>
        <v>44006</v>
      </c>
      <c r="B525" s="75">
        <f t="shared" ca="1" si="165"/>
        <v>89759.471906999999</v>
      </c>
      <c r="C525" s="78">
        <f t="shared" si="166"/>
        <v>89700</v>
      </c>
      <c r="D525" s="77">
        <f ca="1">IF(A525&lt;$B$1,VLOOKUP(A525,[1]DI!$A$4:$B$15000,2),0)</f>
        <v>2.1500000000000005E-2</v>
      </c>
      <c r="E525" s="78">
        <f t="shared" ca="1" si="162"/>
        <v>1.0000844200000001</v>
      </c>
      <c r="F525" s="78">
        <f ca="1">(TRUNC(PRODUCT($E$12:$E524),16))</f>
        <v>1.07296822040601</v>
      </c>
      <c r="G525" s="78">
        <f t="shared" ca="1" si="163"/>
        <v>1.0726965263486199</v>
      </c>
      <c r="H525" s="78">
        <f t="shared" ca="1" si="164"/>
        <v>1.0002532799999999</v>
      </c>
      <c r="I525" s="77">
        <f t="shared" ref="I525:I588" si="179">I524</f>
        <v>3.5000000000000003E-2</v>
      </c>
      <c r="J525" s="79">
        <f t="shared" si="167"/>
        <v>44001</v>
      </c>
      <c r="K525" s="80">
        <f t="shared" si="168"/>
        <v>3</v>
      </c>
      <c r="L525" s="81">
        <f t="shared" si="169"/>
        <v>3</v>
      </c>
      <c r="M525" s="82">
        <f t="shared" si="170"/>
        <v>1.0004096250000001</v>
      </c>
      <c r="N525" s="82">
        <f t="shared" ca="1" si="171"/>
        <v>1.0006630089999999</v>
      </c>
      <c r="O525" s="81">
        <f t="shared" si="172"/>
        <v>0</v>
      </c>
      <c r="P525" s="76">
        <f t="shared" ca="1" si="173"/>
        <v>59.471907000000002</v>
      </c>
      <c r="Q525" s="76">
        <f t="shared" si="174"/>
        <v>0</v>
      </c>
      <c r="R525" s="83" t="str">
        <f t="shared" si="175"/>
        <v>A+J=</v>
      </c>
      <c r="S525" s="79">
        <f t="shared" si="176"/>
        <v>44095</v>
      </c>
      <c r="T525" s="84" t="str">
        <f t="shared" si="177"/>
        <v>-</v>
      </c>
      <c r="U525" s="8"/>
      <c r="V525" s="8"/>
      <c r="W525" s="8"/>
      <c r="X525" s="8"/>
      <c r="Y525" s="1"/>
      <c r="Z525" s="8"/>
      <c r="AA525" s="8"/>
      <c r="AB525" s="8"/>
      <c r="AC525" s="8"/>
      <c r="AD525" s="8"/>
      <c r="AE525" s="9"/>
      <c r="AF525" s="8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  <c r="BO525" s="3"/>
      <c r="BP525" s="3"/>
      <c r="BQ525" s="3"/>
      <c r="BR525" s="3"/>
      <c r="BS525" s="3"/>
      <c r="BT525" s="3"/>
      <c r="BU525" s="3"/>
      <c r="BV525" s="3"/>
      <c r="BW525" s="3"/>
      <c r="BX525" s="3"/>
      <c r="BY525" s="3"/>
      <c r="BZ525" s="3"/>
      <c r="CA525" s="3"/>
      <c r="CB525" s="3"/>
      <c r="CC525" s="3"/>
      <c r="CD525" s="3"/>
      <c r="CE525" s="3"/>
      <c r="CF525" s="3"/>
      <c r="CG525" s="3"/>
      <c r="CH525" s="3"/>
      <c r="CI525" s="3"/>
      <c r="CJ525" s="3"/>
      <c r="CK525" s="3"/>
      <c r="CL525" s="3"/>
      <c r="CM525" s="3"/>
      <c r="CN525" s="3"/>
      <c r="CO525" s="3"/>
      <c r="CP525" s="3"/>
      <c r="CQ525" s="3"/>
      <c r="CR525" s="3"/>
      <c r="CS525" s="3"/>
      <c r="CT525" s="3"/>
      <c r="CU525" s="3"/>
      <c r="CV525" s="3"/>
      <c r="CW525" s="3"/>
      <c r="CX525" s="3"/>
      <c r="CY525" s="3"/>
      <c r="CZ525" s="3"/>
      <c r="DA525" s="3"/>
      <c r="DB525" s="3"/>
      <c r="DC525" s="3"/>
      <c r="DD525" s="3"/>
      <c r="DE525" s="3"/>
      <c r="DF525" s="3"/>
      <c r="DG525" s="3"/>
      <c r="DH525" s="3"/>
      <c r="DI525" s="3"/>
      <c r="DJ525" s="3"/>
      <c r="DK525" s="3"/>
      <c r="DL525" s="3"/>
      <c r="DM525" s="3"/>
      <c r="DN525" s="3"/>
      <c r="DO525" s="3"/>
      <c r="DP525" s="3"/>
      <c r="DQ525" s="3"/>
      <c r="DR525" s="3"/>
      <c r="DS525" s="3"/>
      <c r="DT525" s="3"/>
      <c r="DU525" s="3"/>
      <c r="DV525" s="3"/>
      <c r="DW525" s="3"/>
      <c r="DX525" s="3"/>
      <c r="DY525" s="3"/>
      <c r="DZ525" s="3"/>
      <c r="EA525" s="3"/>
      <c r="EB525" s="3"/>
      <c r="EC525" s="3"/>
      <c r="ED525" s="3"/>
      <c r="EE525" s="3"/>
      <c r="EF525" s="3"/>
      <c r="EG525" s="3"/>
      <c r="EH525" s="3"/>
      <c r="EI525" s="3"/>
      <c r="EJ525" s="3"/>
      <c r="EK525" s="3"/>
      <c r="EL525" s="3"/>
      <c r="EM525" s="3"/>
      <c r="EN525" s="3"/>
      <c r="EO525" s="3"/>
      <c r="EP525" s="3"/>
      <c r="EQ525" s="3"/>
      <c r="ER525" s="3"/>
      <c r="ES525" s="3"/>
      <c r="ET525" s="3"/>
      <c r="EU525" s="3"/>
      <c r="EV525" s="3"/>
      <c r="EW525" s="3"/>
      <c r="EX525" s="3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</row>
    <row r="526" spans="1:173" x14ac:dyDescent="0.15">
      <c r="A526" s="74">
        <f t="shared" si="178"/>
        <v>44007</v>
      </c>
      <c r="B526" s="75">
        <f t="shared" ca="1" si="165"/>
        <v>89779.304487000001</v>
      </c>
      <c r="C526" s="78">
        <f t="shared" si="166"/>
        <v>89700</v>
      </c>
      <c r="D526" s="77">
        <f ca="1">IF(A526&lt;$B$1,VLOOKUP(A526,[1]DI!$A$4:$B$15000,2),0)</f>
        <v>2.1500000000000005E-2</v>
      </c>
      <c r="E526" s="78">
        <f t="shared" ref="E526:E589" ca="1" si="180">IF(A526&lt;A$10,1,ROUND(((1+D526)^(1/252)),8))</f>
        <v>1.0000844200000001</v>
      </c>
      <c r="F526" s="78">
        <f ca="1">(TRUNC(PRODUCT($E$12:$E525),16))</f>
        <v>1.07305880038317</v>
      </c>
      <c r="G526" s="78">
        <f t="shared" ref="G526:G589" ca="1" si="181">IF(O525&gt;0,F525,G525)</f>
        <v>1.0726965263486199</v>
      </c>
      <c r="H526" s="78">
        <f t="shared" ref="H526:H589" ca="1" si="182">ROUND(F526/G526,8)</f>
        <v>1.0003377200000001</v>
      </c>
      <c r="I526" s="77">
        <f t="shared" si="179"/>
        <v>3.5000000000000003E-2</v>
      </c>
      <c r="J526" s="79">
        <f t="shared" si="167"/>
        <v>44001</v>
      </c>
      <c r="K526" s="80">
        <f t="shared" si="168"/>
        <v>4</v>
      </c>
      <c r="L526" s="81">
        <f t="shared" si="169"/>
        <v>4</v>
      </c>
      <c r="M526" s="82">
        <f t="shared" si="170"/>
        <v>1.0005462039999999</v>
      </c>
      <c r="N526" s="82">
        <f t="shared" ca="1" si="171"/>
        <v>1.0008841079999999</v>
      </c>
      <c r="O526" s="81">
        <f t="shared" si="172"/>
        <v>0</v>
      </c>
      <c r="P526" s="76">
        <f t="shared" ca="1" si="173"/>
        <v>79.304486999999995</v>
      </c>
      <c r="Q526" s="76">
        <f t="shared" si="174"/>
        <v>0</v>
      </c>
      <c r="R526" s="83" t="str">
        <f t="shared" si="175"/>
        <v>A+J=</v>
      </c>
      <c r="S526" s="79">
        <f t="shared" si="176"/>
        <v>44095</v>
      </c>
      <c r="T526" s="84" t="str">
        <f t="shared" si="177"/>
        <v>-</v>
      </c>
      <c r="U526" s="8"/>
      <c r="V526" s="8"/>
      <c r="W526" s="8"/>
      <c r="X526" s="8"/>
      <c r="Y526" s="1"/>
      <c r="Z526" s="8"/>
      <c r="AA526" s="8"/>
      <c r="AB526" s="8"/>
      <c r="AC526" s="8"/>
      <c r="AD526" s="8"/>
      <c r="AE526" s="9"/>
      <c r="AF526" s="8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  <c r="BO526" s="3"/>
      <c r="BP526" s="3"/>
      <c r="BQ526" s="3"/>
      <c r="BR526" s="3"/>
      <c r="BS526" s="3"/>
      <c r="BT526" s="3"/>
      <c r="BU526" s="3"/>
      <c r="BV526" s="3"/>
      <c r="BW526" s="3"/>
      <c r="BX526" s="3"/>
      <c r="BY526" s="3"/>
      <c r="BZ526" s="3"/>
      <c r="CA526" s="3"/>
      <c r="CB526" s="3"/>
      <c r="CC526" s="3"/>
      <c r="CD526" s="3"/>
      <c r="CE526" s="3"/>
      <c r="CF526" s="3"/>
      <c r="CG526" s="3"/>
      <c r="CH526" s="3"/>
      <c r="CI526" s="3"/>
      <c r="CJ526" s="3"/>
      <c r="CK526" s="3"/>
      <c r="CL526" s="3"/>
      <c r="CM526" s="3"/>
      <c r="CN526" s="3"/>
      <c r="CO526" s="3"/>
      <c r="CP526" s="3"/>
      <c r="CQ526" s="3"/>
      <c r="CR526" s="3"/>
      <c r="CS526" s="3"/>
      <c r="CT526" s="3"/>
      <c r="CU526" s="3"/>
      <c r="CV526" s="3"/>
      <c r="CW526" s="3"/>
      <c r="CX526" s="3"/>
      <c r="CY526" s="3"/>
      <c r="CZ526" s="3"/>
      <c r="DA526" s="3"/>
      <c r="DB526" s="3"/>
      <c r="DC526" s="3"/>
      <c r="DD526" s="3"/>
      <c r="DE526" s="3"/>
      <c r="DF526" s="3"/>
      <c r="DG526" s="3"/>
      <c r="DH526" s="3"/>
      <c r="DI526" s="3"/>
      <c r="DJ526" s="3"/>
      <c r="DK526" s="3"/>
      <c r="DL526" s="3"/>
      <c r="DM526" s="3"/>
      <c r="DN526" s="3"/>
      <c r="DO526" s="3"/>
      <c r="DP526" s="3"/>
      <c r="DQ526" s="3"/>
      <c r="DR526" s="3"/>
      <c r="DS526" s="3"/>
      <c r="DT526" s="3"/>
      <c r="DU526" s="3"/>
      <c r="DV526" s="3"/>
      <c r="DW526" s="3"/>
      <c r="DX526" s="3"/>
      <c r="DY526" s="3"/>
      <c r="DZ526" s="3"/>
      <c r="EA526" s="3"/>
      <c r="EB526" s="3"/>
      <c r="EC526" s="3"/>
      <c r="ED526" s="3"/>
      <c r="EE526" s="3"/>
      <c r="EF526" s="3"/>
      <c r="EG526" s="3"/>
      <c r="EH526" s="3"/>
      <c r="EI526" s="3"/>
      <c r="EJ526" s="3"/>
      <c r="EK526" s="3"/>
      <c r="EL526" s="3"/>
      <c r="EM526" s="3"/>
      <c r="EN526" s="3"/>
      <c r="EO526" s="3"/>
      <c r="EP526" s="3"/>
      <c r="EQ526" s="3"/>
      <c r="ER526" s="3"/>
      <c r="ES526" s="3"/>
      <c r="ET526" s="3"/>
      <c r="EU526" s="3"/>
      <c r="EV526" s="3"/>
      <c r="EW526" s="3"/>
      <c r="EX526" s="3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</row>
    <row r="527" spans="1:173" x14ac:dyDescent="0.15">
      <c r="A527" s="74">
        <f t="shared" si="178"/>
        <v>44008</v>
      </c>
      <c r="B527" s="75">
        <f t="shared" ca="1" si="165"/>
        <v>89799.141732000004</v>
      </c>
      <c r="C527" s="78">
        <f t="shared" si="166"/>
        <v>89700</v>
      </c>
      <c r="D527" s="77">
        <f ca="1">IF(A527&lt;$B$1,VLOOKUP(A527,[1]DI!$A$4:$B$15000,2),0)</f>
        <v>2.1500000000000005E-2</v>
      </c>
      <c r="E527" s="78">
        <f t="shared" ca="1" si="180"/>
        <v>1.0000844200000001</v>
      </c>
      <c r="F527" s="78">
        <f ca="1">(TRUNC(PRODUCT($E$12:$E526),16))</f>
        <v>1.0731493880070999</v>
      </c>
      <c r="G527" s="78">
        <f t="shared" ca="1" si="181"/>
        <v>1.0726965263486199</v>
      </c>
      <c r="H527" s="78">
        <f t="shared" ca="1" si="182"/>
        <v>1.00042217</v>
      </c>
      <c r="I527" s="77">
        <f t="shared" si="179"/>
        <v>3.5000000000000003E-2</v>
      </c>
      <c r="J527" s="79">
        <f t="shared" si="167"/>
        <v>44001</v>
      </c>
      <c r="K527" s="80">
        <f t="shared" si="168"/>
        <v>5</v>
      </c>
      <c r="L527" s="81">
        <f t="shared" si="169"/>
        <v>5</v>
      </c>
      <c r="M527" s="82">
        <f t="shared" si="170"/>
        <v>1.000682801</v>
      </c>
      <c r="N527" s="82">
        <f t="shared" ca="1" si="171"/>
        <v>1.001105259</v>
      </c>
      <c r="O527" s="81">
        <f t="shared" si="172"/>
        <v>0</v>
      </c>
      <c r="P527" s="76">
        <f t="shared" ca="1" si="173"/>
        <v>99.141732000000005</v>
      </c>
      <c r="Q527" s="76">
        <f t="shared" si="174"/>
        <v>0</v>
      </c>
      <c r="R527" s="83" t="str">
        <f t="shared" si="175"/>
        <v>A+J=</v>
      </c>
      <c r="S527" s="79">
        <f t="shared" si="176"/>
        <v>44095</v>
      </c>
      <c r="T527" s="84" t="str">
        <f t="shared" si="177"/>
        <v>-</v>
      </c>
      <c r="U527" s="8"/>
      <c r="V527" s="8"/>
      <c r="W527" s="8"/>
      <c r="X527" s="8"/>
      <c r="Y527" s="1"/>
      <c r="Z527" s="8"/>
      <c r="AA527" s="8"/>
      <c r="AB527" s="8"/>
      <c r="AC527" s="8"/>
      <c r="AD527" s="8"/>
      <c r="AE527" s="9"/>
      <c r="AF527" s="8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  <c r="BO527" s="3"/>
      <c r="BP527" s="3"/>
      <c r="BQ527" s="3"/>
      <c r="BR527" s="3"/>
      <c r="BS527" s="3"/>
      <c r="BT527" s="3"/>
      <c r="BU527" s="3"/>
      <c r="BV527" s="3"/>
      <c r="BW527" s="3"/>
      <c r="BX527" s="3"/>
      <c r="BY527" s="3"/>
      <c r="BZ527" s="3"/>
      <c r="CA527" s="3"/>
      <c r="CB527" s="3"/>
      <c r="CC527" s="3"/>
      <c r="CD527" s="3"/>
      <c r="CE527" s="3"/>
      <c r="CF527" s="3"/>
      <c r="CG527" s="3"/>
      <c r="CH527" s="3"/>
      <c r="CI527" s="3"/>
      <c r="CJ527" s="3"/>
      <c r="CK527" s="3"/>
      <c r="CL527" s="3"/>
      <c r="CM527" s="3"/>
      <c r="CN527" s="3"/>
      <c r="CO527" s="3"/>
      <c r="CP527" s="3"/>
      <c r="CQ527" s="3"/>
      <c r="CR527" s="3"/>
      <c r="CS527" s="3"/>
      <c r="CT527" s="3"/>
      <c r="CU527" s="3"/>
      <c r="CV527" s="3"/>
      <c r="CW527" s="3"/>
      <c r="CX527" s="3"/>
      <c r="CY527" s="3"/>
      <c r="CZ527" s="3"/>
      <c r="DA527" s="3"/>
      <c r="DB527" s="3"/>
      <c r="DC527" s="3"/>
      <c r="DD527" s="3"/>
      <c r="DE527" s="3"/>
      <c r="DF527" s="3"/>
      <c r="DG527" s="3"/>
      <c r="DH527" s="3"/>
      <c r="DI527" s="3"/>
      <c r="DJ527" s="3"/>
      <c r="DK527" s="3"/>
      <c r="DL527" s="3"/>
      <c r="DM527" s="3"/>
      <c r="DN527" s="3"/>
      <c r="DO527" s="3"/>
      <c r="DP527" s="3"/>
      <c r="DQ527" s="3"/>
      <c r="DR527" s="3"/>
      <c r="DS527" s="3"/>
      <c r="DT527" s="3"/>
      <c r="DU527" s="3"/>
      <c r="DV527" s="3"/>
      <c r="DW527" s="3"/>
      <c r="DX527" s="3"/>
      <c r="DY527" s="3"/>
      <c r="DZ527" s="3"/>
      <c r="EA527" s="3"/>
      <c r="EB527" s="3"/>
      <c r="EC527" s="3"/>
      <c r="ED527" s="3"/>
      <c r="EE527" s="3"/>
      <c r="EF527" s="3"/>
      <c r="EG527" s="3"/>
      <c r="EH527" s="3"/>
      <c r="EI527" s="3"/>
      <c r="EJ527" s="3"/>
      <c r="EK527" s="3"/>
      <c r="EL527" s="3"/>
      <c r="EM527" s="3"/>
      <c r="EN527" s="3"/>
      <c r="EO527" s="3"/>
      <c r="EP527" s="3"/>
      <c r="EQ527" s="3"/>
      <c r="ER527" s="3"/>
      <c r="ES527" s="3"/>
      <c r="ET527" s="3"/>
      <c r="EU527" s="3"/>
      <c r="EV527" s="3"/>
      <c r="EW527" s="3"/>
      <c r="EX527" s="3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</row>
    <row r="528" spans="1:173" x14ac:dyDescent="0.15">
      <c r="A528" s="74">
        <f t="shared" si="178"/>
        <v>44009</v>
      </c>
      <c r="B528" s="75">
        <f t="shared" ca="1" si="165"/>
        <v>89818.983640999999</v>
      </c>
      <c r="C528" s="78">
        <f t="shared" si="166"/>
        <v>89700</v>
      </c>
      <c r="D528" s="77">
        <f ca="1">IF(A528&lt;$B$1,VLOOKUP(A528,[1]DI!$A$4:$B$15000,2),0)</f>
        <v>0</v>
      </c>
      <c r="E528" s="78">
        <f t="shared" ca="1" si="180"/>
        <v>1</v>
      </c>
      <c r="F528" s="78">
        <f ca="1">(TRUNC(PRODUCT($E$12:$E527),16))</f>
        <v>1.0732399832784401</v>
      </c>
      <c r="G528" s="78">
        <f t="shared" ca="1" si="181"/>
        <v>1.0726965263486199</v>
      </c>
      <c r="H528" s="78">
        <f t="shared" ca="1" si="182"/>
        <v>1.0005066300000001</v>
      </c>
      <c r="I528" s="77">
        <f t="shared" si="179"/>
        <v>3.5000000000000003E-2</v>
      </c>
      <c r="J528" s="79">
        <f t="shared" si="167"/>
        <v>44001</v>
      </c>
      <c r="K528" s="80">
        <f t="shared" si="168"/>
        <v>5</v>
      </c>
      <c r="L528" s="81">
        <f t="shared" si="169"/>
        <v>6</v>
      </c>
      <c r="M528" s="82">
        <f t="shared" si="170"/>
        <v>1.000819417</v>
      </c>
      <c r="N528" s="82">
        <f t="shared" ca="1" si="171"/>
        <v>1.001326462</v>
      </c>
      <c r="O528" s="81">
        <f t="shared" si="172"/>
        <v>0</v>
      </c>
      <c r="P528" s="76">
        <f t="shared" ca="1" si="173"/>
        <v>118.98364100000001</v>
      </c>
      <c r="Q528" s="76">
        <f t="shared" si="174"/>
        <v>0</v>
      </c>
      <c r="R528" s="83" t="str">
        <f t="shared" si="175"/>
        <v>A+J=</v>
      </c>
      <c r="S528" s="79">
        <f t="shared" si="176"/>
        <v>44095</v>
      </c>
      <c r="T528" s="84" t="str">
        <f t="shared" si="177"/>
        <v>-</v>
      </c>
      <c r="U528" s="8"/>
      <c r="V528" s="8"/>
      <c r="W528" s="8"/>
      <c r="X528" s="8"/>
      <c r="Y528" s="1"/>
      <c r="Z528" s="8"/>
      <c r="AA528" s="8"/>
      <c r="AB528" s="8"/>
      <c r="AC528" s="8"/>
      <c r="AD528" s="8"/>
      <c r="AE528" s="9"/>
      <c r="AF528" s="8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  <c r="BO528" s="3"/>
      <c r="BP528" s="3"/>
      <c r="BQ528" s="3"/>
      <c r="BR528" s="3"/>
      <c r="BS528" s="3"/>
      <c r="BT528" s="3"/>
      <c r="BU528" s="3"/>
      <c r="BV528" s="3"/>
      <c r="BW528" s="3"/>
      <c r="BX528" s="3"/>
      <c r="BY528" s="3"/>
      <c r="BZ528" s="3"/>
      <c r="CA528" s="3"/>
      <c r="CB528" s="3"/>
      <c r="CC528" s="3"/>
      <c r="CD528" s="3"/>
      <c r="CE528" s="3"/>
      <c r="CF528" s="3"/>
      <c r="CG528" s="3"/>
      <c r="CH528" s="3"/>
      <c r="CI528" s="3"/>
      <c r="CJ528" s="3"/>
      <c r="CK528" s="3"/>
      <c r="CL528" s="3"/>
      <c r="CM528" s="3"/>
      <c r="CN528" s="3"/>
      <c r="CO528" s="3"/>
      <c r="CP528" s="3"/>
      <c r="CQ528" s="3"/>
      <c r="CR528" s="3"/>
      <c r="CS528" s="3"/>
      <c r="CT528" s="3"/>
      <c r="CU528" s="3"/>
      <c r="CV528" s="3"/>
      <c r="CW528" s="3"/>
      <c r="CX528" s="3"/>
      <c r="CY528" s="3"/>
      <c r="CZ528" s="3"/>
      <c r="DA528" s="3"/>
      <c r="DB528" s="3"/>
      <c r="DC528" s="3"/>
      <c r="DD528" s="3"/>
      <c r="DE528" s="3"/>
      <c r="DF528" s="3"/>
      <c r="DG528" s="3"/>
      <c r="DH528" s="3"/>
      <c r="DI528" s="3"/>
      <c r="DJ528" s="3"/>
      <c r="DK528" s="3"/>
      <c r="DL528" s="3"/>
      <c r="DM528" s="3"/>
      <c r="DN528" s="3"/>
      <c r="DO528" s="3"/>
      <c r="DP528" s="3"/>
      <c r="DQ528" s="3"/>
      <c r="DR528" s="3"/>
      <c r="DS528" s="3"/>
      <c r="DT528" s="3"/>
      <c r="DU528" s="3"/>
      <c r="DV528" s="3"/>
      <c r="DW528" s="3"/>
      <c r="DX528" s="3"/>
      <c r="DY528" s="3"/>
      <c r="DZ528" s="3"/>
      <c r="EA528" s="3"/>
      <c r="EB528" s="3"/>
      <c r="EC528" s="3"/>
      <c r="ED528" s="3"/>
      <c r="EE528" s="3"/>
      <c r="EF528" s="3"/>
      <c r="EG528" s="3"/>
      <c r="EH528" s="3"/>
      <c r="EI528" s="3"/>
      <c r="EJ528" s="3"/>
      <c r="EK528" s="3"/>
      <c r="EL528" s="3"/>
      <c r="EM528" s="3"/>
      <c r="EN528" s="3"/>
      <c r="EO528" s="3"/>
      <c r="EP528" s="3"/>
      <c r="EQ528" s="3"/>
      <c r="ER528" s="3"/>
      <c r="ES528" s="3"/>
      <c r="ET528" s="3"/>
      <c r="EU528" s="3"/>
      <c r="EV528" s="3"/>
      <c r="EW528" s="3"/>
      <c r="EX528" s="3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</row>
    <row r="529" spans="1:173" x14ac:dyDescent="0.15">
      <c r="A529" s="74">
        <f t="shared" si="178"/>
        <v>44010</v>
      </c>
      <c r="B529" s="75">
        <f t="shared" ca="1" si="165"/>
        <v>89818.983640999999</v>
      </c>
      <c r="C529" s="78">
        <f t="shared" si="166"/>
        <v>89700</v>
      </c>
      <c r="D529" s="77">
        <f ca="1">IF(A529&lt;$B$1,VLOOKUP(A529,[1]DI!$A$4:$B$15000,2),0)</f>
        <v>0</v>
      </c>
      <c r="E529" s="78">
        <f t="shared" ca="1" si="180"/>
        <v>1</v>
      </c>
      <c r="F529" s="78">
        <f ca="1">(TRUNC(PRODUCT($E$12:$E528),16))</f>
        <v>1.0732399832784401</v>
      </c>
      <c r="G529" s="78">
        <f t="shared" ca="1" si="181"/>
        <v>1.0726965263486199</v>
      </c>
      <c r="H529" s="78">
        <f t="shared" ca="1" si="182"/>
        <v>1.0005066300000001</v>
      </c>
      <c r="I529" s="77">
        <f t="shared" si="179"/>
        <v>3.5000000000000003E-2</v>
      </c>
      <c r="J529" s="79">
        <f t="shared" si="167"/>
        <v>44001</v>
      </c>
      <c r="K529" s="80">
        <f t="shared" si="168"/>
        <v>5</v>
      </c>
      <c r="L529" s="81">
        <f t="shared" si="169"/>
        <v>6</v>
      </c>
      <c r="M529" s="82">
        <f t="shared" si="170"/>
        <v>1.000819417</v>
      </c>
      <c r="N529" s="82">
        <f t="shared" ca="1" si="171"/>
        <v>1.001326462</v>
      </c>
      <c r="O529" s="81">
        <f t="shared" si="172"/>
        <v>0</v>
      </c>
      <c r="P529" s="76">
        <f t="shared" ca="1" si="173"/>
        <v>118.98364100000001</v>
      </c>
      <c r="Q529" s="76">
        <f t="shared" si="174"/>
        <v>0</v>
      </c>
      <c r="R529" s="83" t="str">
        <f t="shared" si="175"/>
        <v>A+J=</v>
      </c>
      <c r="S529" s="79">
        <f t="shared" si="176"/>
        <v>44095</v>
      </c>
      <c r="T529" s="84" t="str">
        <f t="shared" si="177"/>
        <v>-</v>
      </c>
      <c r="U529" s="8"/>
      <c r="V529" s="8"/>
      <c r="W529" s="8"/>
      <c r="X529" s="8"/>
      <c r="Y529" s="1"/>
      <c r="Z529" s="8"/>
      <c r="AA529" s="8"/>
      <c r="AB529" s="8"/>
      <c r="AC529" s="8"/>
      <c r="AD529" s="8"/>
      <c r="AE529" s="9"/>
      <c r="AF529" s="8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  <c r="BO529" s="3"/>
      <c r="BP529" s="3"/>
      <c r="BQ529" s="3"/>
      <c r="BR529" s="3"/>
      <c r="BS529" s="3"/>
      <c r="BT529" s="3"/>
      <c r="BU529" s="3"/>
      <c r="BV529" s="3"/>
      <c r="BW529" s="3"/>
      <c r="BX529" s="3"/>
      <c r="BY529" s="3"/>
      <c r="BZ529" s="3"/>
      <c r="CA529" s="3"/>
      <c r="CB529" s="3"/>
      <c r="CC529" s="3"/>
      <c r="CD529" s="3"/>
      <c r="CE529" s="3"/>
      <c r="CF529" s="3"/>
      <c r="CG529" s="3"/>
      <c r="CH529" s="3"/>
      <c r="CI529" s="3"/>
      <c r="CJ529" s="3"/>
      <c r="CK529" s="3"/>
      <c r="CL529" s="3"/>
      <c r="CM529" s="3"/>
      <c r="CN529" s="3"/>
      <c r="CO529" s="3"/>
      <c r="CP529" s="3"/>
      <c r="CQ529" s="3"/>
      <c r="CR529" s="3"/>
      <c r="CS529" s="3"/>
      <c r="CT529" s="3"/>
      <c r="CU529" s="3"/>
      <c r="CV529" s="3"/>
      <c r="CW529" s="3"/>
      <c r="CX529" s="3"/>
      <c r="CY529" s="3"/>
      <c r="CZ529" s="3"/>
      <c r="DA529" s="3"/>
      <c r="DB529" s="3"/>
      <c r="DC529" s="3"/>
      <c r="DD529" s="3"/>
      <c r="DE529" s="3"/>
      <c r="DF529" s="3"/>
      <c r="DG529" s="3"/>
      <c r="DH529" s="3"/>
      <c r="DI529" s="3"/>
      <c r="DJ529" s="3"/>
      <c r="DK529" s="3"/>
      <c r="DL529" s="3"/>
      <c r="DM529" s="3"/>
      <c r="DN529" s="3"/>
      <c r="DO529" s="3"/>
      <c r="DP529" s="3"/>
      <c r="DQ529" s="3"/>
      <c r="DR529" s="3"/>
      <c r="DS529" s="3"/>
      <c r="DT529" s="3"/>
      <c r="DU529" s="3"/>
      <c r="DV529" s="3"/>
      <c r="DW529" s="3"/>
      <c r="DX529" s="3"/>
      <c r="DY529" s="3"/>
      <c r="DZ529" s="3"/>
      <c r="EA529" s="3"/>
      <c r="EB529" s="3"/>
      <c r="EC529" s="3"/>
      <c r="ED529" s="3"/>
      <c r="EE529" s="3"/>
      <c r="EF529" s="3"/>
      <c r="EG529" s="3"/>
      <c r="EH529" s="3"/>
      <c r="EI529" s="3"/>
      <c r="EJ529" s="3"/>
      <c r="EK529" s="3"/>
      <c r="EL529" s="3"/>
      <c r="EM529" s="3"/>
      <c r="EN529" s="3"/>
      <c r="EO529" s="3"/>
      <c r="EP529" s="3"/>
      <c r="EQ529" s="3"/>
      <c r="ER529" s="3"/>
      <c r="ES529" s="3"/>
      <c r="ET529" s="3"/>
      <c r="EU529" s="3"/>
      <c r="EV529" s="3"/>
      <c r="EW529" s="3"/>
      <c r="EX529" s="3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</row>
    <row r="530" spans="1:173" x14ac:dyDescent="0.15">
      <c r="A530" s="74">
        <f t="shared" si="178"/>
        <v>44011</v>
      </c>
      <c r="B530" s="75">
        <f t="shared" ca="1" si="165"/>
        <v>89818.983640999999</v>
      </c>
      <c r="C530" s="78">
        <f t="shared" si="166"/>
        <v>89700</v>
      </c>
      <c r="D530" s="77">
        <f ca="1">IF(A530&lt;$B$1,VLOOKUP(A530,[1]DI!$A$4:$B$15000,2),0)</f>
        <v>2.1500000000000005E-2</v>
      </c>
      <c r="E530" s="78">
        <f t="shared" ca="1" si="180"/>
        <v>1.0000844200000001</v>
      </c>
      <c r="F530" s="78">
        <f ca="1">(TRUNC(PRODUCT($E$12:$E529),16))</f>
        <v>1.0732399832784401</v>
      </c>
      <c r="G530" s="78">
        <f t="shared" ca="1" si="181"/>
        <v>1.0726965263486199</v>
      </c>
      <c r="H530" s="78">
        <f t="shared" ca="1" si="182"/>
        <v>1.0005066300000001</v>
      </c>
      <c r="I530" s="77">
        <f t="shared" si="179"/>
        <v>3.5000000000000003E-2</v>
      </c>
      <c r="J530" s="79">
        <f t="shared" si="167"/>
        <v>44001</v>
      </c>
      <c r="K530" s="80">
        <f t="shared" si="168"/>
        <v>6</v>
      </c>
      <c r="L530" s="81">
        <f t="shared" si="169"/>
        <v>6</v>
      </c>
      <c r="M530" s="82">
        <f t="shared" si="170"/>
        <v>1.000819417</v>
      </c>
      <c r="N530" s="82">
        <f t="shared" ca="1" si="171"/>
        <v>1.001326462</v>
      </c>
      <c r="O530" s="81">
        <f t="shared" si="172"/>
        <v>0</v>
      </c>
      <c r="P530" s="76">
        <f t="shared" ca="1" si="173"/>
        <v>118.98364100000001</v>
      </c>
      <c r="Q530" s="76">
        <f t="shared" si="174"/>
        <v>0</v>
      </c>
      <c r="R530" s="83" t="str">
        <f t="shared" si="175"/>
        <v>A+J=</v>
      </c>
      <c r="S530" s="79">
        <f t="shared" si="176"/>
        <v>44095</v>
      </c>
      <c r="T530" s="84" t="str">
        <f t="shared" si="177"/>
        <v>-</v>
      </c>
      <c r="U530" s="8"/>
      <c r="V530" s="8"/>
      <c r="W530" s="8"/>
      <c r="X530" s="8"/>
      <c r="Y530" s="1"/>
      <c r="Z530" s="8"/>
      <c r="AA530" s="8"/>
      <c r="AB530" s="8"/>
      <c r="AC530" s="8"/>
      <c r="AD530" s="8"/>
      <c r="AE530" s="9"/>
      <c r="AF530" s="8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  <c r="BO530" s="3"/>
      <c r="BP530" s="3"/>
      <c r="BQ530" s="3"/>
      <c r="BR530" s="3"/>
      <c r="BS530" s="3"/>
      <c r="BT530" s="3"/>
      <c r="BU530" s="3"/>
      <c r="BV530" s="3"/>
      <c r="BW530" s="3"/>
      <c r="BX530" s="3"/>
      <c r="BY530" s="3"/>
      <c r="BZ530" s="3"/>
      <c r="CA530" s="3"/>
      <c r="CB530" s="3"/>
      <c r="CC530" s="3"/>
      <c r="CD530" s="3"/>
      <c r="CE530" s="3"/>
      <c r="CF530" s="3"/>
      <c r="CG530" s="3"/>
      <c r="CH530" s="3"/>
      <c r="CI530" s="3"/>
      <c r="CJ530" s="3"/>
      <c r="CK530" s="3"/>
      <c r="CL530" s="3"/>
      <c r="CM530" s="3"/>
      <c r="CN530" s="3"/>
      <c r="CO530" s="3"/>
      <c r="CP530" s="3"/>
      <c r="CQ530" s="3"/>
      <c r="CR530" s="3"/>
      <c r="CS530" s="3"/>
      <c r="CT530" s="3"/>
      <c r="CU530" s="3"/>
      <c r="CV530" s="3"/>
      <c r="CW530" s="3"/>
      <c r="CX530" s="3"/>
      <c r="CY530" s="3"/>
      <c r="CZ530" s="3"/>
      <c r="DA530" s="3"/>
      <c r="DB530" s="3"/>
      <c r="DC530" s="3"/>
      <c r="DD530" s="3"/>
      <c r="DE530" s="3"/>
      <c r="DF530" s="3"/>
      <c r="DG530" s="3"/>
      <c r="DH530" s="3"/>
      <c r="DI530" s="3"/>
      <c r="DJ530" s="3"/>
      <c r="DK530" s="3"/>
      <c r="DL530" s="3"/>
      <c r="DM530" s="3"/>
      <c r="DN530" s="3"/>
      <c r="DO530" s="3"/>
      <c r="DP530" s="3"/>
      <c r="DQ530" s="3"/>
      <c r="DR530" s="3"/>
      <c r="DS530" s="3"/>
      <c r="DT530" s="3"/>
      <c r="DU530" s="3"/>
      <c r="DV530" s="3"/>
      <c r="DW530" s="3"/>
      <c r="DX530" s="3"/>
      <c r="DY530" s="3"/>
      <c r="DZ530" s="3"/>
      <c r="EA530" s="3"/>
      <c r="EB530" s="3"/>
      <c r="EC530" s="3"/>
      <c r="ED530" s="3"/>
      <c r="EE530" s="3"/>
      <c r="EF530" s="3"/>
      <c r="EG530" s="3"/>
      <c r="EH530" s="3"/>
      <c r="EI530" s="3"/>
      <c r="EJ530" s="3"/>
      <c r="EK530" s="3"/>
      <c r="EL530" s="3"/>
      <c r="EM530" s="3"/>
      <c r="EN530" s="3"/>
      <c r="EO530" s="3"/>
      <c r="EP530" s="3"/>
      <c r="EQ530" s="3"/>
      <c r="ER530" s="3"/>
      <c r="ES530" s="3"/>
      <c r="ET530" s="3"/>
      <c r="EU530" s="3"/>
      <c r="EV530" s="3"/>
      <c r="EW530" s="3"/>
      <c r="EX530" s="3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</row>
    <row r="531" spans="1:173" x14ac:dyDescent="0.15">
      <c r="A531" s="74">
        <f t="shared" si="178"/>
        <v>44012</v>
      </c>
      <c r="B531" s="75">
        <f t="shared" ca="1" si="165"/>
        <v>89838.829316999996</v>
      </c>
      <c r="C531" s="78">
        <f t="shared" si="166"/>
        <v>89700</v>
      </c>
      <c r="D531" s="77">
        <f ca="1">IF(A531&lt;$B$1,VLOOKUP(A531,[1]DI!$A$4:$B$15000,2),0)</f>
        <v>2.1500000000000005E-2</v>
      </c>
      <c r="E531" s="78">
        <f t="shared" ca="1" si="180"/>
        <v>1.0000844200000001</v>
      </c>
      <c r="F531" s="78">
        <f ca="1">(TRUNC(PRODUCT($E$12:$E530),16))</f>
        <v>1.07333058619783</v>
      </c>
      <c r="G531" s="78">
        <f t="shared" ca="1" si="181"/>
        <v>1.0726965263486199</v>
      </c>
      <c r="H531" s="78">
        <f t="shared" ca="1" si="182"/>
        <v>1.0005910899999999</v>
      </c>
      <c r="I531" s="77">
        <f t="shared" si="179"/>
        <v>3.5000000000000003E-2</v>
      </c>
      <c r="J531" s="79">
        <f t="shared" si="167"/>
        <v>44001</v>
      </c>
      <c r="K531" s="80">
        <f t="shared" si="168"/>
        <v>7</v>
      </c>
      <c r="L531" s="81">
        <f t="shared" si="169"/>
        <v>7</v>
      </c>
      <c r="M531" s="82">
        <f t="shared" si="170"/>
        <v>1.000956052</v>
      </c>
      <c r="N531" s="82">
        <f t="shared" ca="1" si="171"/>
        <v>1.0015477070000001</v>
      </c>
      <c r="O531" s="81">
        <f t="shared" si="172"/>
        <v>0</v>
      </c>
      <c r="P531" s="76">
        <f t="shared" ca="1" si="173"/>
        <v>138.829317</v>
      </c>
      <c r="Q531" s="76">
        <f t="shared" si="174"/>
        <v>0</v>
      </c>
      <c r="R531" s="83" t="str">
        <f t="shared" si="175"/>
        <v>A+J=</v>
      </c>
      <c r="S531" s="79">
        <f t="shared" si="176"/>
        <v>44095</v>
      </c>
      <c r="T531" s="84" t="str">
        <f t="shared" si="177"/>
        <v>-</v>
      </c>
      <c r="U531" s="8"/>
      <c r="V531" s="8"/>
      <c r="W531" s="8"/>
      <c r="X531" s="8"/>
      <c r="Y531" s="1"/>
      <c r="Z531" s="8"/>
      <c r="AA531" s="8"/>
      <c r="AB531" s="8"/>
      <c r="AC531" s="8"/>
      <c r="AD531" s="8"/>
      <c r="AE531" s="9"/>
      <c r="AF531" s="8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  <c r="BO531" s="3"/>
      <c r="BP531" s="3"/>
      <c r="BQ531" s="3"/>
      <c r="BR531" s="3"/>
      <c r="BS531" s="3"/>
      <c r="BT531" s="3"/>
      <c r="BU531" s="3"/>
      <c r="BV531" s="3"/>
      <c r="BW531" s="3"/>
      <c r="BX531" s="3"/>
      <c r="BY531" s="3"/>
      <c r="BZ531" s="3"/>
      <c r="CA531" s="3"/>
      <c r="CB531" s="3"/>
      <c r="CC531" s="3"/>
      <c r="CD531" s="3"/>
      <c r="CE531" s="3"/>
      <c r="CF531" s="3"/>
      <c r="CG531" s="3"/>
      <c r="CH531" s="3"/>
      <c r="CI531" s="3"/>
      <c r="CJ531" s="3"/>
      <c r="CK531" s="3"/>
      <c r="CL531" s="3"/>
      <c r="CM531" s="3"/>
      <c r="CN531" s="3"/>
      <c r="CO531" s="3"/>
      <c r="CP531" s="3"/>
      <c r="CQ531" s="3"/>
      <c r="CR531" s="3"/>
      <c r="CS531" s="3"/>
      <c r="CT531" s="3"/>
      <c r="CU531" s="3"/>
      <c r="CV531" s="3"/>
      <c r="CW531" s="3"/>
      <c r="CX531" s="3"/>
      <c r="CY531" s="3"/>
      <c r="CZ531" s="3"/>
      <c r="DA531" s="3"/>
      <c r="DB531" s="3"/>
      <c r="DC531" s="3"/>
      <c r="DD531" s="3"/>
      <c r="DE531" s="3"/>
      <c r="DF531" s="3"/>
      <c r="DG531" s="3"/>
      <c r="DH531" s="3"/>
      <c r="DI531" s="3"/>
      <c r="DJ531" s="3"/>
      <c r="DK531" s="3"/>
      <c r="DL531" s="3"/>
      <c r="DM531" s="3"/>
      <c r="DN531" s="3"/>
      <c r="DO531" s="3"/>
      <c r="DP531" s="3"/>
      <c r="DQ531" s="3"/>
      <c r="DR531" s="3"/>
      <c r="DS531" s="3"/>
      <c r="DT531" s="3"/>
      <c r="DU531" s="3"/>
      <c r="DV531" s="3"/>
      <c r="DW531" s="3"/>
      <c r="DX531" s="3"/>
      <c r="DY531" s="3"/>
      <c r="DZ531" s="3"/>
      <c r="EA531" s="3"/>
      <c r="EB531" s="3"/>
      <c r="EC531" s="3"/>
      <c r="ED531" s="3"/>
      <c r="EE531" s="3"/>
      <c r="EF531" s="3"/>
      <c r="EG531" s="3"/>
      <c r="EH531" s="3"/>
      <c r="EI531" s="3"/>
      <c r="EJ531" s="3"/>
      <c r="EK531" s="3"/>
      <c r="EL531" s="3"/>
      <c r="EM531" s="3"/>
      <c r="EN531" s="3"/>
      <c r="EO531" s="3"/>
      <c r="EP531" s="3"/>
      <c r="EQ531" s="3"/>
      <c r="ER531" s="3"/>
      <c r="ES531" s="3"/>
      <c r="ET531" s="3"/>
      <c r="EU531" s="3"/>
      <c r="EV531" s="3"/>
      <c r="EW531" s="3"/>
      <c r="EX531" s="3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</row>
    <row r="532" spans="1:173" x14ac:dyDescent="0.15">
      <c r="A532" s="74">
        <f t="shared" si="178"/>
        <v>44013</v>
      </c>
      <c r="B532" s="75">
        <f t="shared" ca="1" si="165"/>
        <v>89858.679569</v>
      </c>
      <c r="C532" s="78">
        <f t="shared" si="166"/>
        <v>89700</v>
      </c>
      <c r="D532" s="77">
        <f ca="1">IF(A532&lt;$B$1,VLOOKUP(A532,[1]DI!$A$4:$B$15000,2),0)</f>
        <v>2.1500000000000005E-2</v>
      </c>
      <c r="E532" s="78">
        <f t="shared" ca="1" si="180"/>
        <v>1.0000844200000001</v>
      </c>
      <c r="F532" s="78">
        <f ca="1">(TRUNC(PRODUCT($E$12:$E531),16))</f>
        <v>1.07342119676591</v>
      </c>
      <c r="G532" s="78">
        <f t="shared" ca="1" si="181"/>
        <v>1.0726965263486199</v>
      </c>
      <c r="H532" s="78">
        <f t="shared" ca="1" si="182"/>
        <v>1.0006755599999999</v>
      </c>
      <c r="I532" s="77">
        <f t="shared" si="179"/>
        <v>3.5000000000000003E-2</v>
      </c>
      <c r="J532" s="79">
        <f t="shared" si="167"/>
        <v>44001</v>
      </c>
      <c r="K532" s="80">
        <f t="shared" si="168"/>
        <v>8</v>
      </c>
      <c r="L532" s="81">
        <f t="shared" si="169"/>
        <v>8</v>
      </c>
      <c r="M532" s="82">
        <f t="shared" si="170"/>
        <v>1.001092705</v>
      </c>
      <c r="N532" s="82">
        <f t="shared" ca="1" si="171"/>
        <v>1.0017690029999999</v>
      </c>
      <c r="O532" s="81">
        <f t="shared" si="172"/>
        <v>0</v>
      </c>
      <c r="P532" s="76">
        <f t="shared" ca="1" si="173"/>
        <v>158.67956899999999</v>
      </c>
      <c r="Q532" s="76">
        <f t="shared" si="174"/>
        <v>0</v>
      </c>
      <c r="R532" s="83" t="str">
        <f t="shared" si="175"/>
        <v>A+J=</v>
      </c>
      <c r="S532" s="79">
        <f t="shared" si="176"/>
        <v>44095</v>
      </c>
      <c r="T532" s="84" t="str">
        <f t="shared" si="177"/>
        <v>-</v>
      </c>
      <c r="U532" s="8"/>
      <c r="V532" s="8"/>
      <c r="W532" s="8"/>
      <c r="X532" s="8"/>
      <c r="Y532" s="1"/>
      <c r="Z532" s="8"/>
      <c r="AA532" s="8"/>
      <c r="AB532" s="8"/>
      <c r="AC532" s="8"/>
      <c r="AD532" s="8"/>
      <c r="AE532" s="9"/>
      <c r="AF532" s="8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  <c r="BO532" s="3"/>
      <c r="BP532" s="3"/>
      <c r="BQ532" s="3"/>
      <c r="BR532" s="3"/>
      <c r="BS532" s="3"/>
      <c r="BT532" s="3"/>
      <c r="BU532" s="3"/>
      <c r="BV532" s="3"/>
      <c r="BW532" s="3"/>
      <c r="BX532" s="3"/>
      <c r="BY532" s="3"/>
      <c r="BZ532" s="3"/>
      <c r="CA532" s="3"/>
      <c r="CB532" s="3"/>
      <c r="CC532" s="3"/>
      <c r="CD532" s="3"/>
      <c r="CE532" s="3"/>
      <c r="CF532" s="3"/>
      <c r="CG532" s="3"/>
      <c r="CH532" s="3"/>
      <c r="CI532" s="3"/>
      <c r="CJ532" s="3"/>
      <c r="CK532" s="3"/>
      <c r="CL532" s="3"/>
      <c r="CM532" s="3"/>
      <c r="CN532" s="3"/>
      <c r="CO532" s="3"/>
      <c r="CP532" s="3"/>
      <c r="CQ532" s="3"/>
      <c r="CR532" s="3"/>
      <c r="CS532" s="3"/>
      <c r="CT532" s="3"/>
      <c r="CU532" s="3"/>
      <c r="CV532" s="3"/>
      <c r="CW532" s="3"/>
      <c r="CX532" s="3"/>
      <c r="CY532" s="3"/>
      <c r="CZ532" s="3"/>
      <c r="DA532" s="3"/>
      <c r="DB532" s="3"/>
      <c r="DC532" s="3"/>
      <c r="DD532" s="3"/>
      <c r="DE532" s="3"/>
      <c r="DF532" s="3"/>
      <c r="DG532" s="3"/>
      <c r="DH532" s="3"/>
      <c r="DI532" s="3"/>
      <c r="DJ532" s="3"/>
      <c r="DK532" s="3"/>
      <c r="DL532" s="3"/>
      <c r="DM532" s="3"/>
      <c r="DN532" s="3"/>
      <c r="DO532" s="3"/>
      <c r="DP532" s="3"/>
      <c r="DQ532" s="3"/>
      <c r="DR532" s="3"/>
      <c r="DS532" s="3"/>
      <c r="DT532" s="3"/>
      <c r="DU532" s="3"/>
      <c r="DV532" s="3"/>
      <c r="DW532" s="3"/>
      <c r="DX532" s="3"/>
      <c r="DY532" s="3"/>
      <c r="DZ532" s="3"/>
      <c r="EA532" s="3"/>
      <c r="EB532" s="3"/>
      <c r="EC532" s="3"/>
      <c r="ED532" s="3"/>
      <c r="EE532" s="3"/>
      <c r="EF532" s="3"/>
      <c r="EG532" s="3"/>
      <c r="EH532" s="3"/>
      <c r="EI532" s="3"/>
      <c r="EJ532" s="3"/>
      <c r="EK532" s="3"/>
      <c r="EL532" s="3"/>
      <c r="EM532" s="3"/>
      <c r="EN532" s="3"/>
      <c r="EO532" s="3"/>
      <c r="EP532" s="3"/>
      <c r="EQ532" s="3"/>
      <c r="ER532" s="3"/>
      <c r="ES532" s="3"/>
      <c r="ET532" s="3"/>
      <c r="EU532" s="3"/>
      <c r="EV532" s="3"/>
      <c r="EW532" s="3"/>
      <c r="EX532" s="3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</row>
    <row r="533" spans="1:173" x14ac:dyDescent="0.15">
      <c r="A533" s="74">
        <f t="shared" si="178"/>
        <v>44014</v>
      </c>
      <c r="B533" s="75">
        <f t="shared" ca="1" si="165"/>
        <v>89878.534484000003</v>
      </c>
      <c r="C533" s="78">
        <f t="shared" si="166"/>
        <v>89700</v>
      </c>
      <c r="D533" s="77">
        <f ca="1">IF(A533&lt;$B$1,VLOOKUP(A533,[1]DI!$A$4:$B$15000,2),0)</f>
        <v>2.1500000000000005E-2</v>
      </c>
      <c r="E533" s="78">
        <f t="shared" ca="1" si="180"/>
        <v>1.0000844200000001</v>
      </c>
      <c r="F533" s="78">
        <f ca="1">(TRUNC(PRODUCT($E$12:$E532),16))</f>
        <v>1.07351181498334</v>
      </c>
      <c r="G533" s="78">
        <f t="shared" ca="1" si="181"/>
        <v>1.0726965263486199</v>
      </c>
      <c r="H533" s="78">
        <f t="shared" ca="1" si="182"/>
        <v>1.0007600400000001</v>
      </c>
      <c r="I533" s="77">
        <f t="shared" si="179"/>
        <v>3.5000000000000003E-2</v>
      </c>
      <c r="J533" s="79">
        <f t="shared" si="167"/>
        <v>44001</v>
      </c>
      <c r="K533" s="80">
        <f t="shared" si="168"/>
        <v>9</v>
      </c>
      <c r="L533" s="81">
        <f t="shared" si="169"/>
        <v>9</v>
      </c>
      <c r="M533" s="82">
        <f t="shared" si="170"/>
        <v>1.001229377</v>
      </c>
      <c r="N533" s="82">
        <f t="shared" ca="1" si="171"/>
        <v>1.0019903509999999</v>
      </c>
      <c r="O533" s="81">
        <f t="shared" si="172"/>
        <v>0</v>
      </c>
      <c r="P533" s="76">
        <f t="shared" ca="1" si="173"/>
        <v>178.53448399999999</v>
      </c>
      <c r="Q533" s="76">
        <f t="shared" si="174"/>
        <v>0</v>
      </c>
      <c r="R533" s="83" t="str">
        <f t="shared" si="175"/>
        <v>A+J=</v>
      </c>
      <c r="S533" s="79">
        <f t="shared" si="176"/>
        <v>44095</v>
      </c>
      <c r="T533" s="84" t="str">
        <f t="shared" si="177"/>
        <v>-</v>
      </c>
      <c r="U533" s="8"/>
      <c r="V533" s="8"/>
      <c r="W533" s="8"/>
      <c r="X533" s="8"/>
      <c r="Y533" s="1"/>
      <c r="Z533" s="8"/>
      <c r="AA533" s="8"/>
      <c r="AB533" s="8"/>
      <c r="AC533" s="8"/>
      <c r="AD533" s="8"/>
      <c r="AE533" s="9"/>
      <c r="AF533" s="8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  <c r="BO533" s="3"/>
      <c r="BP533" s="3"/>
      <c r="BQ533" s="3"/>
      <c r="BR533" s="3"/>
      <c r="BS533" s="3"/>
      <c r="BT533" s="3"/>
      <c r="BU533" s="3"/>
      <c r="BV533" s="3"/>
      <c r="BW533" s="3"/>
      <c r="BX533" s="3"/>
      <c r="BY533" s="3"/>
      <c r="BZ533" s="3"/>
      <c r="CA533" s="3"/>
      <c r="CB533" s="3"/>
      <c r="CC533" s="3"/>
      <c r="CD533" s="3"/>
      <c r="CE533" s="3"/>
      <c r="CF533" s="3"/>
      <c r="CG533" s="3"/>
      <c r="CH533" s="3"/>
      <c r="CI533" s="3"/>
      <c r="CJ533" s="3"/>
      <c r="CK533" s="3"/>
      <c r="CL533" s="3"/>
      <c r="CM533" s="3"/>
      <c r="CN533" s="3"/>
      <c r="CO533" s="3"/>
      <c r="CP533" s="3"/>
      <c r="CQ533" s="3"/>
      <c r="CR533" s="3"/>
      <c r="CS533" s="3"/>
      <c r="CT533" s="3"/>
      <c r="CU533" s="3"/>
      <c r="CV533" s="3"/>
      <c r="CW533" s="3"/>
      <c r="CX533" s="3"/>
      <c r="CY533" s="3"/>
      <c r="CZ533" s="3"/>
      <c r="DA533" s="3"/>
      <c r="DB533" s="3"/>
      <c r="DC533" s="3"/>
      <c r="DD533" s="3"/>
      <c r="DE533" s="3"/>
      <c r="DF533" s="3"/>
      <c r="DG533" s="3"/>
      <c r="DH533" s="3"/>
      <c r="DI533" s="3"/>
      <c r="DJ533" s="3"/>
      <c r="DK533" s="3"/>
      <c r="DL533" s="3"/>
      <c r="DM533" s="3"/>
      <c r="DN533" s="3"/>
      <c r="DO533" s="3"/>
      <c r="DP533" s="3"/>
      <c r="DQ533" s="3"/>
      <c r="DR533" s="3"/>
      <c r="DS533" s="3"/>
      <c r="DT533" s="3"/>
      <c r="DU533" s="3"/>
      <c r="DV533" s="3"/>
      <c r="DW533" s="3"/>
      <c r="DX533" s="3"/>
      <c r="DY533" s="3"/>
      <c r="DZ533" s="3"/>
      <c r="EA533" s="3"/>
      <c r="EB533" s="3"/>
      <c r="EC533" s="3"/>
      <c r="ED533" s="3"/>
      <c r="EE533" s="3"/>
      <c r="EF533" s="3"/>
      <c r="EG533" s="3"/>
      <c r="EH533" s="3"/>
      <c r="EI533" s="3"/>
      <c r="EJ533" s="3"/>
      <c r="EK533" s="3"/>
      <c r="EL533" s="3"/>
      <c r="EM533" s="3"/>
      <c r="EN533" s="3"/>
      <c r="EO533" s="3"/>
      <c r="EP533" s="3"/>
      <c r="EQ533" s="3"/>
      <c r="ER533" s="3"/>
      <c r="ES533" s="3"/>
      <c r="ET533" s="3"/>
      <c r="EU533" s="3"/>
      <c r="EV533" s="3"/>
      <c r="EW533" s="3"/>
      <c r="EX533" s="3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</row>
    <row r="534" spans="1:173" x14ac:dyDescent="0.15">
      <c r="A534" s="74">
        <f t="shared" si="178"/>
        <v>44015</v>
      </c>
      <c r="B534" s="75">
        <f t="shared" ca="1" si="165"/>
        <v>89898.393257000003</v>
      </c>
      <c r="C534" s="78">
        <f t="shared" si="166"/>
        <v>89700</v>
      </c>
      <c r="D534" s="77">
        <f ca="1">IF(A534&lt;$B$1,VLOOKUP(A534,[1]DI!$A$4:$B$15000,2),0)</f>
        <v>2.1500000000000005E-2</v>
      </c>
      <c r="E534" s="78">
        <f t="shared" ca="1" si="180"/>
        <v>1.0000844200000001</v>
      </c>
      <c r="F534" s="78">
        <f ca="1">(TRUNC(PRODUCT($E$12:$E533),16))</f>
        <v>1.0736024408507701</v>
      </c>
      <c r="G534" s="78">
        <f t="shared" ca="1" si="181"/>
        <v>1.0726965263486199</v>
      </c>
      <c r="H534" s="78">
        <f t="shared" ca="1" si="182"/>
        <v>1.00084452</v>
      </c>
      <c r="I534" s="77">
        <f t="shared" si="179"/>
        <v>3.5000000000000003E-2</v>
      </c>
      <c r="J534" s="79">
        <f t="shared" si="167"/>
        <v>44001</v>
      </c>
      <c r="K534" s="80">
        <f t="shared" si="168"/>
        <v>10</v>
      </c>
      <c r="L534" s="81">
        <f t="shared" si="169"/>
        <v>10</v>
      </c>
      <c r="M534" s="82">
        <f t="shared" si="170"/>
        <v>1.0013660680000001</v>
      </c>
      <c r="N534" s="82">
        <f t="shared" ca="1" si="171"/>
        <v>1.0022117420000001</v>
      </c>
      <c r="O534" s="81">
        <f t="shared" si="172"/>
        <v>0</v>
      </c>
      <c r="P534" s="76">
        <f t="shared" ca="1" si="173"/>
        <v>198.39325700000001</v>
      </c>
      <c r="Q534" s="76">
        <f t="shared" si="174"/>
        <v>0</v>
      </c>
      <c r="R534" s="83" t="str">
        <f t="shared" si="175"/>
        <v>A+J=</v>
      </c>
      <c r="S534" s="79">
        <f t="shared" si="176"/>
        <v>44095</v>
      </c>
      <c r="T534" s="84" t="str">
        <f t="shared" si="177"/>
        <v>-</v>
      </c>
      <c r="U534" s="8"/>
      <c r="V534" s="8"/>
      <c r="W534" s="8"/>
      <c r="X534" s="8"/>
      <c r="Y534" s="1"/>
      <c r="Z534" s="8"/>
      <c r="AA534" s="8"/>
      <c r="AB534" s="8"/>
      <c r="AC534" s="8"/>
      <c r="AD534" s="8"/>
      <c r="AE534" s="9"/>
      <c r="AF534" s="8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  <c r="BO534" s="3"/>
      <c r="BP534" s="3"/>
      <c r="BQ534" s="3"/>
      <c r="BR534" s="3"/>
      <c r="BS534" s="3"/>
      <c r="BT534" s="3"/>
      <c r="BU534" s="3"/>
      <c r="BV534" s="3"/>
      <c r="BW534" s="3"/>
      <c r="BX534" s="3"/>
      <c r="BY534" s="3"/>
      <c r="BZ534" s="3"/>
      <c r="CA534" s="3"/>
      <c r="CB534" s="3"/>
      <c r="CC534" s="3"/>
      <c r="CD534" s="3"/>
      <c r="CE534" s="3"/>
      <c r="CF534" s="3"/>
      <c r="CG534" s="3"/>
      <c r="CH534" s="3"/>
      <c r="CI534" s="3"/>
      <c r="CJ534" s="3"/>
      <c r="CK534" s="3"/>
      <c r="CL534" s="3"/>
      <c r="CM534" s="3"/>
      <c r="CN534" s="3"/>
      <c r="CO534" s="3"/>
      <c r="CP534" s="3"/>
      <c r="CQ534" s="3"/>
      <c r="CR534" s="3"/>
      <c r="CS534" s="3"/>
      <c r="CT534" s="3"/>
      <c r="CU534" s="3"/>
      <c r="CV534" s="3"/>
      <c r="CW534" s="3"/>
      <c r="CX534" s="3"/>
      <c r="CY534" s="3"/>
      <c r="CZ534" s="3"/>
      <c r="DA534" s="3"/>
      <c r="DB534" s="3"/>
      <c r="DC534" s="3"/>
      <c r="DD534" s="3"/>
      <c r="DE534" s="3"/>
      <c r="DF534" s="3"/>
      <c r="DG534" s="3"/>
      <c r="DH534" s="3"/>
      <c r="DI534" s="3"/>
      <c r="DJ534" s="3"/>
      <c r="DK534" s="3"/>
      <c r="DL534" s="3"/>
      <c r="DM534" s="3"/>
      <c r="DN534" s="3"/>
      <c r="DO534" s="3"/>
      <c r="DP534" s="3"/>
      <c r="DQ534" s="3"/>
      <c r="DR534" s="3"/>
      <c r="DS534" s="3"/>
      <c r="DT534" s="3"/>
      <c r="DU534" s="3"/>
      <c r="DV534" s="3"/>
      <c r="DW534" s="3"/>
      <c r="DX534" s="3"/>
      <c r="DY534" s="3"/>
      <c r="DZ534" s="3"/>
      <c r="EA534" s="3"/>
      <c r="EB534" s="3"/>
      <c r="EC534" s="3"/>
      <c r="ED534" s="3"/>
      <c r="EE534" s="3"/>
      <c r="EF534" s="3"/>
      <c r="EG534" s="3"/>
      <c r="EH534" s="3"/>
      <c r="EI534" s="3"/>
      <c r="EJ534" s="3"/>
      <c r="EK534" s="3"/>
      <c r="EL534" s="3"/>
      <c r="EM534" s="3"/>
      <c r="EN534" s="3"/>
      <c r="EO534" s="3"/>
      <c r="EP534" s="3"/>
      <c r="EQ534" s="3"/>
      <c r="ER534" s="3"/>
      <c r="ES534" s="3"/>
      <c r="ET534" s="3"/>
      <c r="EU534" s="3"/>
      <c r="EV534" s="3"/>
      <c r="EW534" s="3"/>
      <c r="EX534" s="3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</row>
    <row r="535" spans="1:173" x14ac:dyDescent="0.15">
      <c r="A535" s="74">
        <f t="shared" si="178"/>
        <v>44016</v>
      </c>
      <c r="B535" s="75">
        <f t="shared" ca="1" si="165"/>
        <v>89918.256603999995</v>
      </c>
      <c r="C535" s="78">
        <f t="shared" si="166"/>
        <v>89700</v>
      </c>
      <c r="D535" s="77">
        <f ca="1">IF(A535&lt;$B$1,VLOOKUP(A535,[1]DI!$A$4:$B$15000,2),0)</f>
        <v>0</v>
      </c>
      <c r="E535" s="78">
        <f t="shared" ca="1" si="180"/>
        <v>1</v>
      </c>
      <c r="F535" s="78">
        <f ca="1">(TRUNC(PRODUCT($E$12:$E534),16))</f>
        <v>1.07369307436882</v>
      </c>
      <c r="G535" s="78">
        <f t="shared" ca="1" si="181"/>
        <v>1.0726965263486199</v>
      </c>
      <c r="H535" s="78">
        <f t="shared" ca="1" si="182"/>
        <v>1.0009290099999999</v>
      </c>
      <c r="I535" s="77">
        <f t="shared" si="179"/>
        <v>3.5000000000000003E-2</v>
      </c>
      <c r="J535" s="79">
        <f t="shared" si="167"/>
        <v>44001</v>
      </c>
      <c r="K535" s="80">
        <f t="shared" si="168"/>
        <v>10</v>
      </c>
      <c r="L535" s="81">
        <f t="shared" si="169"/>
        <v>11</v>
      </c>
      <c r="M535" s="82">
        <f t="shared" si="170"/>
        <v>1.0015027780000001</v>
      </c>
      <c r="N535" s="82">
        <f t="shared" ca="1" si="171"/>
        <v>1.002433184</v>
      </c>
      <c r="O535" s="81">
        <f t="shared" si="172"/>
        <v>0</v>
      </c>
      <c r="P535" s="76">
        <f t="shared" ca="1" si="173"/>
        <v>218.25660400000001</v>
      </c>
      <c r="Q535" s="76">
        <f t="shared" si="174"/>
        <v>0</v>
      </c>
      <c r="R535" s="83" t="str">
        <f t="shared" si="175"/>
        <v>A+J=</v>
      </c>
      <c r="S535" s="79">
        <f t="shared" si="176"/>
        <v>44095</v>
      </c>
      <c r="T535" s="84" t="str">
        <f t="shared" si="177"/>
        <v>-</v>
      </c>
      <c r="U535" s="8"/>
      <c r="V535" s="8"/>
      <c r="W535" s="8"/>
      <c r="X535" s="8"/>
      <c r="Y535" s="1"/>
      <c r="Z535" s="8"/>
      <c r="AA535" s="8"/>
      <c r="AB535" s="8"/>
      <c r="AC535" s="8"/>
      <c r="AD535" s="8"/>
      <c r="AE535" s="9"/>
      <c r="AF535" s="8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  <c r="BO535" s="3"/>
      <c r="BP535" s="3"/>
      <c r="BQ535" s="3"/>
      <c r="BR535" s="3"/>
      <c r="BS535" s="3"/>
      <c r="BT535" s="3"/>
      <c r="BU535" s="3"/>
      <c r="BV535" s="3"/>
      <c r="BW535" s="3"/>
      <c r="BX535" s="3"/>
      <c r="BY535" s="3"/>
      <c r="BZ535" s="3"/>
      <c r="CA535" s="3"/>
      <c r="CB535" s="3"/>
      <c r="CC535" s="3"/>
      <c r="CD535" s="3"/>
      <c r="CE535" s="3"/>
      <c r="CF535" s="3"/>
      <c r="CG535" s="3"/>
      <c r="CH535" s="3"/>
      <c r="CI535" s="3"/>
      <c r="CJ535" s="3"/>
      <c r="CK535" s="3"/>
      <c r="CL535" s="3"/>
      <c r="CM535" s="3"/>
      <c r="CN535" s="3"/>
      <c r="CO535" s="3"/>
      <c r="CP535" s="3"/>
      <c r="CQ535" s="3"/>
      <c r="CR535" s="3"/>
      <c r="CS535" s="3"/>
      <c r="CT535" s="3"/>
      <c r="CU535" s="3"/>
      <c r="CV535" s="3"/>
      <c r="CW535" s="3"/>
      <c r="CX535" s="3"/>
      <c r="CY535" s="3"/>
      <c r="CZ535" s="3"/>
      <c r="DA535" s="3"/>
      <c r="DB535" s="3"/>
      <c r="DC535" s="3"/>
      <c r="DD535" s="3"/>
      <c r="DE535" s="3"/>
      <c r="DF535" s="3"/>
      <c r="DG535" s="3"/>
      <c r="DH535" s="3"/>
      <c r="DI535" s="3"/>
      <c r="DJ535" s="3"/>
      <c r="DK535" s="3"/>
      <c r="DL535" s="3"/>
      <c r="DM535" s="3"/>
      <c r="DN535" s="3"/>
      <c r="DO535" s="3"/>
      <c r="DP535" s="3"/>
      <c r="DQ535" s="3"/>
      <c r="DR535" s="3"/>
      <c r="DS535" s="3"/>
      <c r="DT535" s="3"/>
      <c r="DU535" s="3"/>
      <c r="DV535" s="3"/>
      <c r="DW535" s="3"/>
      <c r="DX535" s="3"/>
      <c r="DY535" s="3"/>
      <c r="DZ535" s="3"/>
      <c r="EA535" s="3"/>
      <c r="EB535" s="3"/>
      <c r="EC535" s="3"/>
      <c r="ED535" s="3"/>
      <c r="EE535" s="3"/>
      <c r="EF535" s="3"/>
      <c r="EG535" s="3"/>
      <c r="EH535" s="3"/>
      <c r="EI535" s="3"/>
      <c r="EJ535" s="3"/>
      <c r="EK535" s="3"/>
      <c r="EL535" s="3"/>
      <c r="EM535" s="3"/>
      <c r="EN535" s="3"/>
      <c r="EO535" s="3"/>
      <c r="EP535" s="3"/>
      <c r="EQ535" s="3"/>
      <c r="ER535" s="3"/>
      <c r="ES535" s="3"/>
      <c r="ET535" s="3"/>
      <c r="EU535" s="3"/>
      <c r="EV535" s="3"/>
      <c r="EW535" s="3"/>
      <c r="EX535" s="3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</row>
    <row r="536" spans="1:173" x14ac:dyDescent="0.15">
      <c r="A536" s="74">
        <f t="shared" si="178"/>
        <v>44017</v>
      </c>
      <c r="B536" s="75">
        <f t="shared" ca="1" si="165"/>
        <v>89918.256603999995</v>
      </c>
      <c r="C536" s="78">
        <f t="shared" si="166"/>
        <v>89700</v>
      </c>
      <c r="D536" s="77">
        <f ca="1">IF(A536&lt;$B$1,VLOOKUP(A536,[1]DI!$A$4:$B$15000,2),0)</f>
        <v>0</v>
      </c>
      <c r="E536" s="78">
        <f t="shared" ca="1" si="180"/>
        <v>1</v>
      </c>
      <c r="F536" s="78">
        <f ca="1">(TRUNC(PRODUCT($E$12:$E535),16))</f>
        <v>1.07369307436882</v>
      </c>
      <c r="G536" s="78">
        <f t="shared" ca="1" si="181"/>
        <v>1.0726965263486199</v>
      </c>
      <c r="H536" s="78">
        <f t="shared" ca="1" si="182"/>
        <v>1.0009290099999999</v>
      </c>
      <c r="I536" s="77">
        <f t="shared" si="179"/>
        <v>3.5000000000000003E-2</v>
      </c>
      <c r="J536" s="79">
        <f t="shared" si="167"/>
        <v>44001</v>
      </c>
      <c r="K536" s="80">
        <f t="shared" si="168"/>
        <v>10</v>
      </c>
      <c r="L536" s="81">
        <f t="shared" si="169"/>
        <v>11</v>
      </c>
      <c r="M536" s="82">
        <f t="shared" si="170"/>
        <v>1.0015027780000001</v>
      </c>
      <c r="N536" s="82">
        <f t="shared" ca="1" si="171"/>
        <v>1.002433184</v>
      </c>
      <c r="O536" s="81">
        <f t="shared" si="172"/>
        <v>0</v>
      </c>
      <c r="P536" s="76">
        <f t="shared" ca="1" si="173"/>
        <v>218.25660400000001</v>
      </c>
      <c r="Q536" s="76">
        <f t="shared" si="174"/>
        <v>0</v>
      </c>
      <c r="R536" s="83" t="str">
        <f t="shared" si="175"/>
        <v>A+J=</v>
      </c>
      <c r="S536" s="79">
        <f t="shared" si="176"/>
        <v>44095</v>
      </c>
      <c r="T536" s="84" t="str">
        <f t="shared" si="177"/>
        <v>-</v>
      </c>
      <c r="U536" s="8"/>
      <c r="V536" s="8"/>
      <c r="W536" s="8"/>
      <c r="X536" s="8"/>
      <c r="Y536" s="1"/>
      <c r="Z536" s="8"/>
      <c r="AA536" s="8"/>
      <c r="AB536" s="8"/>
      <c r="AC536" s="8"/>
      <c r="AD536" s="8"/>
      <c r="AE536" s="9"/>
      <c r="AF536" s="8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  <c r="BO536" s="3"/>
      <c r="BP536" s="3"/>
      <c r="BQ536" s="3"/>
      <c r="BR536" s="3"/>
      <c r="BS536" s="3"/>
      <c r="BT536" s="3"/>
      <c r="BU536" s="3"/>
      <c r="BV536" s="3"/>
      <c r="BW536" s="3"/>
      <c r="BX536" s="3"/>
      <c r="BY536" s="3"/>
      <c r="BZ536" s="3"/>
      <c r="CA536" s="3"/>
      <c r="CB536" s="3"/>
      <c r="CC536" s="3"/>
      <c r="CD536" s="3"/>
      <c r="CE536" s="3"/>
      <c r="CF536" s="3"/>
      <c r="CG536" s="3"/>
      <c r="CH536" s="3"/>
      <c r="CI536" s="3"/>
      <c r="CJ536" s="3"/>
      <c r="CK536" s="3"/>
      <c r="CL536" s="3"/>
      <c r="CM536" s="3"/>
      <c r="CN536" s="3"/>
      <c r="CO536" s="3"/>
      <c r="CP536" s="3"/>
      <c r="CQ536" s="3"/>
      <c r="CR536" s="3"/>
      <c r="CS536" s="3"/>
      <c r="CT536" s="3"/>
      <c r="CU536" s="3"/>
      <c r="CV536" s="3"/>
      <c r="CW536" s="3"/>
      <c r="CX536" s="3"/>
      <c r="CY536" s="3"/>
      <c r="CZ536" s="3"/>
      <c r="DA536" s="3"/>
      <c r="DB536" s="3"/>
      <c r="DC536" s="3"/>
      <c r="DD536" s="3"/>
      <c r="DE536" s="3"/>
      <c r="DF536" s="3"/>
      <c r="DG536" s="3"/>
      <c r="DH536" s="3"/>
      <c r="DI536" s="3"/>
      <c r="DJ536" s="3"/>
      <c r="DK536" s="3"/>
      <c r="DL536" s="3"/>
      <c r="DM536" s="3"/>
      <c r="DN536" s="3"/>
      <c r="DO536" s="3"/>
      <c r="DP536" s="3"/>
      <c r="DQ536" s="3"/>
      <c r="DR536" s="3"/>
      <c r="DS536" s="3"/>
      <c r="DT536" s="3"/>
      <c r="DU536" s="3"/>
      <c r="DV536" s="3"/>
      <c r="DW536" s="3"/>
      <c r="DX536" s="3"/>
      <c r="DY536" s="3"/>
      <c r="DZ536" s="3"/>
      <c r="EA536" s="3"/>
      <c r="EB536" s="3"/>
      <c r="EC536" s="3"/>
      <c r="ED536" s="3"/>
      <c r="EE536" s="3"/>
      <c r="EF536" s="3"/>
      <c r="EG536" s="3"/>
      <c r="EH536" s="3"/>
      <c r="EI536" s="3"/>
      <c r="EJ536" s="3"/>
      <c r="EK536" s="3"/>
      <c r="EL536" s="3"/>
      <c r="EM536" s="3"/>
      <c r="EN536" s="3"/>
      <c r="EO536" s="3"/>
      <c r="EP536" s="3"/>
      <c r="EQ536" s="3"/>
      <c r="ER536" s="3"/>
      <c r="ES536" s="3"/>
      <c r="ET536" s="3"/>
      <c r="EU536" s="3"/>
      <c r="EV536" s="3"/>
      <c r="EW536" s="3"/>
      <c r="EX536" s="3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</row>
    <row r="537" spans="1:173" x14ac:dyDescent="0.15">
      <c r="A537" s="74">
        <f t="shared" si="178"/>
        <v>44018</v>
      </c>
      <c r="B537" s="75">
        <f t="shared" ca="1" si="165"/>
        <v>89918.256603999995</v>
      </c>
      <c r="C537" s="78">
        <f t="shared" si="166"/>
        <v>89700</v>
      </c>
      <c r="D537" s="77">
        <f ca="1">IF(A537&lt;$B$1,VLOOKUP(A537,[1]DI!$A$4:$B$15000,2),0)</f>
        <v>2.1500000000000005E-2</v>
      </c>
      <c r="E537" s="78">
        <f t="shared" ca="1" si="180"/>
        <v>1.0000844200000001</v>
      </c>
      <c r="F537" s="78">
        <f ca="1">(TRUNC(PRODUCT($E$12:$E536),16))</f>
        <v>1.07369307436882</v>
      </c>
      <c r="G537" s="78">
        <f t="shared" ca="1" si="181"/>
        <v>1.0726965263486199</v>
      </c>
      <c r="H537" s="78">
        <f t="shared" ca="1" si="182"/>
        <v>1.0009290099999999</v>
      </c>
      <c r="I537" s="77">
        <f t="shared" si="179"/>
        <v>3.5000000000000003E-2</v>
      </c>
      <c r="J537" s="79">
        <f t="shared" si="167"/>
        <v>44001</v>
      </c>
      <c r="K537" s="80">
        <f t="shared" si="168"/>
        <v>11</v>
      </c>
      <c r="L537" s="81">
        <f t="shared" si="169"/>
        <v>11</v>
      </c>
      <c r="M537" s="82">
        <f t="shared" si="170"/>
        <v>1.0015027780000001</v>
      </c>
      <c r="N537" s="82">
        <f t="shared" ca="1" si="171"/>
        <v>1.002433184</v>
      </c>
      <c r="O537" s="81">
        <f t="shared" si="172"/>
        <v>0</v>
      </c>
      <c r="P537" s="76">
        <f t="shared" ca="1" si="173"/>
        <v>218.25660400000001</v>
      </c>
      <c r="Q537" s="76">
        <f t="shared" si="174"/>
        <v>0</v>
      </c>
      <c r="R537" s="83" t="str">
        <f t="shared" si="175"/>
        <v>A+J=</v>
      </c>
      <c r="S537" s="79">
        <f t="shared" si="176"/>
        <v>44095</v>
      </c>
      <c r="T537" s="84" t="str">
        <f t="shared" si="177"/>
        <v>-</v>
      </c>
      <c r="U537" s="8"/>
      <c r="V537" s="8"/>
      <c r="W537" s="8"/>
      <c r="X537" s="8"/>
      <c r="Y537" s="1"/>
      <c r="Z537" s="8"/>
      <c r="AA537" s="8"/>
      <c r="AB537" s="8"/>
      <c r="AC537" s="8"/>
      <c r="AD537" s="8"/>
      <c r="AE537" s="9"/>
      <c r="AF537" s="8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  <c r="BO537" s="3"/>
      <c r="BP537" s="3"/>
      <c r="BQ537" s="3"/>
      <c r="BR537" s="3"/>
      <c r="BS537" s="3"/>
      <c r="BT537" s="3"/>
      <c r="BU537" s="3"/>
      <c r="BV537" s="3"/>
      <c r="BW537" s="3"/>
      <c r="BX537" s="3"/>
      <c r="BY537" s="3"/>
      <c r="BZ537" s="3"/>
      <c r="CA537" s="3"/>
      <c r="CB537" s="3"/>
      <c r="CC537" s="3"/>
      <c r="CD537" s="3"/>
      <c r="CE537" s="3"/>
      <c r="CF537" s="3"/>
      <c r="CG537" s="3"/>
      <c r="CH537" s="3"/>
      <c r="CI537" s="3"/>
      <c r="CJ537" s="3"/>
      <c r="CK537" s="3"/>
      <c r="CL537" s="3"/>
      <c r="CM537" s="3"/>
      <c r="CN537" s="3"/>
      <c r="CO537" s="3"/>
      <c r="CP537" s="3"/>
      <c r="CQ537" s="3"/>
      <c r="CR537" s="3"/>
      <c r="CS537" s="3"/>
      <c r="CT537" s="3"/>
      <c r="CU537" s="3"/>
      <c r="CV537" s="3"/>
      <c r="CW537" s="3"/>
      <c r="CX537" s="3"/>
      <c r="CY537" s="3"/>
      <c r="CZ537" s="3"/>
      <c r="DA537" s="3"/>
      <c r="DB537" s="3"/>
      <c r="DC537" s="3"/>
      <c r="DD537" s="3"/>
      <c r="DE537" s="3"/>
      <c r="DF537" s="3"/>
      <c r="DG537" s="3"/>
      <c r="DH537" s="3"/>
      <c r="DI537" s="3"/>
      <c r="DJ537" s="3"/>
      <c r="DK537" s="3"/>
      <c r="DL537" s="3"/>
      <c r="DM537" s="3"/>
      <c r="DN537" s="3"/>
      <c r="DO537" s="3"/>
      <c r="DP537" s="3"/>
      <c r="DQ537" s="3"/>
      <c r="DR537" s="3"/>
      <c r="DS537" s="3"/>
      <c r="DT537" s="3"/>
      <c r="DU537" s="3"/>
      <c r="DV537" s="3"/>
      <c r="DW537" s="3"/>
      <c r="DX537" s="3"/>
      <c r="DY537" s="3"/>
      <c r="DZ537" s="3"/>
      <c r="EA537" s="3"/>
      <c r="EB537" s="3"/>
      <c r="EC537" s="3"/>
      <c r="ED537" s="3"/>
      <c r="EE537" s="3"/>
      <c r="EF537" s="3"/>
      <c r="EG537" s="3"/>
      <c r="EH537" s="3"/>
      <c r="EI537" s="3"/>
      <c r="EJ537" s="3"/>
      <c r="EK537" s="3"/>
      <c r="EL537" s="3"/>
      <c r="EM537" s="3"/>
      <c r="EN537" s="3"/>
      <c r="EO537" s="3"/>
      <c r="EP537" s="3"/>
      <c r="EQ537" s="3"/>
      <c r="ER537" s="3"/>
      <c r="ES537" s="3"/>
      <c r="ET537" s="3"/>
      <c r="EU537" s="3"/>
      <c r="EV537" s="3"/>
      <c r="EW537" s="3"/>
      <c r="EX537" s="3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</row>
    <row r="538" spans="1:173" x14ac:dyDescent="0.15">
      <c r="A538" s="74">
        <f t="shared" si="178"/>
        <v>44019</v>
      </c>
      <c r="B538" s="75">
        <f t="shared" ca="1" si="165"/>
        <v>89938.124616000001</v>
      </c>
      <c r="C538" s="78">
        <f t="shared" si="166"/>
        <v>89700</v>
      </c>
      <c r="D538" s="77">
        <f ca="1">IF(A538&lt;$B$1,VLOOKUP(A538,[1]DI!$A$4:$B$15000,2),0)</f>
        <v>2.1500000000000005E-2</v>
      </c>
      <c r="E538" s="78">
        <f t="shared" ca="1" si="180"/>
        <v>1.0000844200000001</v>
      </c>
      <c r="F538" s="78">
        <f ca="1">(TRUNC(PRODUCT($E$12:$E537),16))</f>
        <v>1.07378371553816</v>
      </c>
      <c r="G538" s="78">
        <f t="shared" ca="1" si="181"/>
        <v>1.0726965263486199</v>
      </c>
      <c r="H538" s="78">
        <f t="shared" ca="1" si="182"/>
        <v>1.0010135099999999</v>
      </c>
      <c r="I538" s="77">
        <f t="shared" si="179"/>
        <v>3.5000000000000003E-2</v>
      </c>
      <c r="J538" s="79">
        <f t="shared" si="167"/>
        <v>44001</v>
      </c>
      <c r="K538" s="80">
        <f t="shared" si="168"/>
        <v>12</v>
      </c>
      <c r="L538" s="81">
        <f t="shared" si="169"/>
        <v>12</v>
      </c>
      <c r="M538" s="82">
        <f t="shared" si="170"/>
        <v>1.0016395060000001</v>
      </c>
      <c r="N538" s="82">
        <f t="shared" ca="1" si="171"/>
        <v>1.0026546780000001</v>
      </c>
      <c r="O538" s="81">
        <f t="shared" si="172"/>
        <v>0</v>
      </c>
      <c r="P538" s="76">
        <f t="shared" ca="1" si="173"/>
        <v>238.124616</v>
      </c>
      <c r="Q538" s="76">
        <f t="shared" si="174"/>
        <v>0</v>
      </c>
      <c r="R538" s="83" t="str">
        <f t="shared" si="175"/>
        <v>A+J=</v>
      </c>
      <c r="S538" s="79">
        <f t="shared" si="176"/>
        <v>44095</v>
      </c>
      <c r="T538" s="84" t="str">
        <f t="shared" si="177"/>
        <v>-</v>
      </c>
      <c r="U538" s="8"/>
      <c r="V538" s="8"/>
      <c r="W538" s="8"/>
      <c r="X538" s="8"/>
      <c r="Y538" s="1"/>
      <c r="Z538" s="8"/>
      <c r="AA538" s="8"/>
      <c r="AB538" s="8"/>
      <c r="AC538" s="8"/>
      <c r="AD538" s="8"/>
      <c r="AE538" s="9"/>
      <c r="AF538" s="8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  <c r="BO538" s="3"/>
      <c r="BP538" s="3"/>
      <c r="BQ538" s="3"/>
      <c r="BR538" s="3"/>
      <c r="BS538" s="3"/>
      <c r="BT538" s="3"/>
      <c r="BU538" s="3"/>
      <c r="BV538" s="3"/>
      <c r="BW538" s="3"/>
      <c r="BX538" s="3"/>
      <c r="BY538" s="3"/>
      <c r="BZ538" s="3"/>
      <c r="CA538" s="3"/>
      <c r="CB538" s="3"/>
      <c r="CC538" s="3"/>
      <c r="CD538" s="3"/>
      <c r="CE538" s="3"/>
      <c r="CF538" s="3"/>
      <c r="CG538" s="3"/>
      <c r="CH538" s="3"/>
      <c r="CI538" s="3"/>
      <c r="CJ538" s="3"/>
      <c r="CK538" s="3"/>
      <c r="CL538" s="3"/>
      <c r="CM538" s="3"/>
      <c r="CN538" s="3"/>
      <c r="CO538" s="3"/>
      <c r="CP538" s="3"/>
      <c r="CQ538" s="3"/>
      <c r="CR538" s="3"/>
      <c r="CS538" s="3"/>
      <c r="CT538" s="3"/>
      <c r="CU538" s="3"/>
      <c r="CV538" s="3"/>
      <c r="CW538" s="3"/>
      <c r="CX538" s="3"/>
      <c r="CY538" s="3"/>
      <c r="CZ538" s="3"/>
      <c r="DA538" s="3"/>
      <c r="DB538" s="3"/>
      <c r="DC538" s="3"/>
      <c r="DD538" s="3"/>
      <c r="DE538" s="3"/>
      <c r="DF538" s="3"/>
      <c r="DG538" s="3"/>
      <c r="DH538" s="3"/>
      <c r="DI538" s="3"/>
      <c r="DJ538" s="3"/>
      <c r="DK538" s="3"/>
      <c r="DL538" s="3"/>
      <c r="DM538" s="3"/>
      <c r="DN538" s="3"/>
      <c r="DO538" s="3"/>
      <c r="DP538" s="3"/>
      <c r="DQ538" s="3"/>
      <c r="DR538" s="3"/>
      <c r="DS538" s="3"/>
      <c r="DT538" s="3"/>
      <c r="DU538" s="3"/>
      <c r="DV538" s="3"/>
      <c r="DW538" s="3"/>
      <c r="DX538" s="3"/>
      <c r="DY538" s="3"/>
      <c r="DZ538" s="3"/>
      <c r="EA538" s="3"/>
      <c r="EB538" s="3"/>
      <c r="EC538" s="3"/>
      <c r="ED538" s="3"/>
      <c r="EE538" s="3"/>
      <c r="EF538" s="3"/>
      <c r="EG538" s="3"/>
      <c r="EH538" s="3"/>
      <c r="EI538" s="3"/>
      <c r="EJ538" s="3"/>
      <c r="EK538" s="3"/>
      <c r="EL538" s="3"/>
      <c r="EM538" s="3"/>
      <c r="EN538" s="3"/>
      <c r="EO538" s="3"/>
      <c r="EP538" s="3"/>
      <c r="EQ538" s="3"/>
      <c r="ER538" s="3"/>
      <c r="ES538" s="3"/>
      <c r="ET538" s="3"/>
      <c r="EU538" s="3"/>
      <c r="EV538" s="3"/>
      <c r="EW538" s="3"/>
      <c r="EX538" s="3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</row>
    <row r="539" spans="1:173" x14ac:dyDescent="0.15">
      <c r="A539" s="74">
        <f t="shared" si="178"/>
        <v>44020</v>
      </c>
      <c r="B539" s="75">
        <f t="shared" ca="1" si="165"/>
        <v>89957.997113000005</v>
      </c>
      <c r="C539" s="78">
        <f t="shared" si="166"/>
        <v>89700</v>
      </c>
      <c r="D539" s="77">
        <f ca="1">IF(A539&lt;$B$1,VLOOKUP(A539,[1]DI!$A$4:$B$15000,2),0)</f>
        <v>2.1500000000000005E-2</v>
      </c>
      <c r="E539" s="78">
        <f t="shared" ca="1" si="180"/>
        <v>1.0000844200000001</v>
      </c>
      <c r="F539" s="78">
        <f ca="1">(TRUNC(PRODUCT($E$12:$E538),16))</f>
        <v>1.07387436435943</v>
      </c>
      <c r="G539" s="78">
        <f t="shared" ca="1" si="181"/>
        <v>1.0726965263486199</v>
      </c>
      <c r="H539" s="78">
        <f t="shared" ca="1" si="182"/>
        <v>1.0010980199999999</v>
      </c>
      <c r="I539" s="77">
        <f t="shared" si="179"/>
        <v>3.5000000000000003E-2</v>
      </c>
      <c r="J539" s="79">
        <f t="shared" si="167"/>
        <v>44001</v>
      </c>
      <c r="K539" s="80">
        <f t="shared" si="168"/>
        <v>13</v>
      </c>
      <c r="L539" s="81">
        <f t="shared" si="169"/>
        <v>13</v>
      </c>
      <c r="M539" s="82">
        <f t="shared" si="170"/>
        <v>1.001776252</v>
      </c>
      <c r="N539" s="82">
        <f t="shared" ca="1" si="171"/>
        <v>1.002876222</v>
      </c>
      <c r="O539" s="81">
        <f t="shared" si="172"/>
        <v>0</v>
      </c>
      <c r="P539" s="76">
        <f t="shared" ca="1" si="173"/>
        <v>257.99711300000001</v>
      </c>
      <c r="Q539" s="76">
        <f t="shared" si="174"/>
        <v>0</v>
      </c>
      <c r="R539" s="83" t="str">
        <f t="shared" si="175"/>
        <v>A+J=</v>
      </c>
      <c r="S539" s="79">
        <f t="shared" si="176"/>
        <v>44095</v>
      </c>
      <c r="T539" s="84" t="str">
        <f t="shared" si="177"/>
        <v>-</v>
      </c>
      <c r="U539" s="8"/>
      <c r="V539" s="8"/>
      <c r="W539" s="8"/>
      <c r="X539" s="8"/>
      <c r="Y539" s="1"/>
      <c r="Z539" s="8"/>
      <c r="AA539" s="8"/>
      <c r="AB539" s="8"/>
      <c r="AC539" s="8"/>
      <c r="AD539" s="8"/>
      <c r="AE539" s="9"/>
      <c r="AF539" s="8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  <c r="BO539" s="3"/>
      <c r="BP539" s="3"/>
      <c r="BQ539" s="3"/>
      <c r="BR539" s="3"/>
      <c r="BS539" s="3"/>
      <c r="BT539" s="3"/>
      <c r="BU539" s="3"/>
      <c r="BV539" s="3"/>
      <c r="BW539" s="3"/>
      <c r="BX539" s="3"/>
      <c r="BY539" s="3"/>
      <c r="BZ539" s="3"/>
      <c r="CA539" s="3"/>
      <c r="CB539" s="3"/>
      <c r="CC539" s="3"/>
      <c r="CD539" s="3"/>
      <c r="CE539" s="3"/>
      <c r="CF539" s="3"/>
      <c r="CG539" s="3"/>
      <c r="CH539" s="3"/>
      <c r="CI539" s="3"/>
      <c r="CJ539" s="3"/>
      <c r="CK539" s="3"/>
      <c r="CL539" s="3"/>
      <c r="CM539" s="3"/>
      <c r="CN539" s="3"/>
      <c r="CO539" s="3"/>
      <c r="CP539" s="3"/>
      <c r="CQ539" s="3"/>
      <c r="CR539" s="3"/>
      <c r="CS539" s="3"/>
      <c r="CT539" s="3"/>
      <c r="CU539" s="3"/>
      <c r="CV539" s="3"/>
      <c r="CW539" s="3"/>
      <c r="CX539" s="3"/>
      <c r="CY539" s="3"/>
      <c r="CZ539" s="3"/>
      <c r="DA539" s="3"/>
      <c r="DB539" s="3"/>
      <c r="DC539" s="3"/>
      <c r="DD539" s="3"/>
      <c r="DE539" s="3"/>
      <c r="DF539" s="3"/>
      <c r="DG539" s="3"/>
      <c r="DH539" s="3"/>
      <c r="DI539" s="3"/>
      <c r="DJ539" s="3"/>
      <c r="DK539" s="3"/>
      <c r="DL539" s="3"/>
      <c r="DM539" s="3"/>
      <c r="DN539" s="3"/>
      <c r="DO539" s="3"/>
      <c r="DP539" s="3"/>
      <c r="DQ539" s="3"/>
      <c r="DR539" s="3"/>
      <c r="DS539" s="3"/>
      <c r="DT539" s="3"/>
      <c r="DU539" s="3"/>
      <c r="DV539" s="3"/>
      <c r="DW539" s="3"/>
      <c r="DX539" s="3"/>
      <c r="DY539" s="3"/>
      <c r="DZ539" s="3"/>
      <c r="EA539" s="3"/>
      <c r="EB539" s="3"/>
      <c r="EC539" s="3"/>
      <c r="ED539" s="3"/>
      <c r="EE539" s="3"/>
      <c r="EF539" s="3"/>
      <c r="EG539" s="3"/>
      <c r="EH539" s="3"/>
      <c r="EI539" s="3"/>
      <c r="EJ539" s="3"/>
      <c r="EK539" s="3"/>
      <c r="EL539" s="3"/>
      <c r="EM539" s="3"/>
      <c r="EN539" s="3"/>
      <c r="EO539" s="3"/>
      <c r="EP539" s="3"/>
      <c r="EQ539" s="3"/>
      <c r="ER539" s="3"/>
      <c r="ES539" s="3"/>
      <c r="ET539" s="3"/>
      <c r="EU539" s="3"/>
      <c r="EV539" s="3"/>
      <c r="EW539" s="3"/>
      <c r="EX539" s="3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</row>
    <row r="540" spans="1:173" x14ac:dyDescent="0.15">
      <c r="A540" s="74">
        <f t="shared" si="178"/>
        <v>44021</v>
      </c>
      <c r="B540" s="75">
        <f t="shared" ca="1" si="165"/>
        <v>89977.873556999999</v>
      </c>
      <c r="C540" s="78">
        <f t="shared" si="166"/>
        <v>89700</v>
      </c>
      <c r="D540" s="77">
        <f ca="1">IF(A540&lt;$B$1,VLOOKUP(A540,[1]DI!$A$4:$B$15000,2),0)</f>
        <v>2.1500000000000005E-2</v>
      </c>
      <c r="E540" s="78">
        <f t="shared" ca="1" si="180"/>
        <v>1.0000844200000001</v>
      </c>
      <c r="F540" s="78">
        <f ca="1">(TRUNC(PRODUCT($E$12:$E539),16))</f>
        <v>1.0739650208332701</v>
      </c>
      <c r="G540" s="78">
        <f t="shared" ca="1" si="181"/>
        <v>1.0726965263486199</v>
      </c>
      <c r="H540" s="78">
        <f t="shared" ca="1" si="182"/>
        <v>1.0011825299999999</v>
      </c>
      <c r="I540" s="77">
        <f t="shared" si="179"/>
        <v>3.5000000000000003E-2</v>
      </c>
      <c r="J540" s="79">
        <f t="shared" si="167"/>
        <v>44001</v>
      </c>
      <c r="K540" s="80">
        <f t="shared" si="168"/>
        <v>14</v>
      </c>
      <c r="L540" s="81">
        <f t="shared" si="169"/>
        <v>14</v>
      </c>
      <c r="M540" s="82">
        <f t="shared" si="170"/>
        <v>1.001913018</v>
      </c>
      <c r="N540" s="82">
        <f t="shared" ca="1" si="171"/>
        <v>1.0030978100000001</v>
      </c>
      <c r="O540" s="81">
        <f t="shared" si="172"/>
        <v>0</v>
      </c>
      <c r="P540" s="76">
        <f t="shared" ca="1" si="173"/>
        <v>277.87355700000001</v>
      </c>
      <c r="Q540" s="76">
        <f t="shared" si="174"/>
        <v>0</v>
      </c>
      <c r="R540" s="83" t="str">
        <f t="shared" si="175"/>
        <v>A+J=</v>
      </c>
      <c r="S540" s="79">
        <f t="shared" si="176"/>
        <v>44095</v>
      </c>
      <c r="T540" s="84" t="str">
        <f t="shared" si="177"/>
        <v>-</v>
      </c>
      <c r="U540" s="8"/>
      <c r="V540" s="8"/>
      <c r="W540" s="8"/>
      <c r="X540" s="8"/>
      <c r="Y540" s="1"/>
      <c r="Z540" s="8"/>
      <c r="AA540" s="8"/>
      <c r="AB540" s="8"/>
      <c r="AC540" s="8"/>
      <c r="AD540" s="8"/>
      <c r="AE540" s="9"/>
      <c r="AF540" s="8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  <c r="BO540" s="3"/>
      <c r="BP540" s="3"/>
      <c r="BQ540" s="3"/>
      <c r="BR540" s="3"/>
      <c r="BS540" s="3"/>
      <c r="BT540" s="3"/>
      <c r="BU540" s="3"/>
      <c r="BV540" s="3"/>
      <c r="BW540" s="3"/>
      <c r="BX540" s="3"/>
      <c r="BY540" s="3"/>
      <c r="BZ540" s="3"/>
      <c r="CA540" s="3"/>
      <c r="CB540" s="3"/>
      <c r="CC540" s="3"/>
      <c r="CD540" s="3"/>
      <c r="CE540" s="3"/>
      <c r="CF540" s="3"/>
      <c r="CG540" s="3"/>
      <c r="CH540" s="3"/>
      <c r="CI540" s="3"/>
      <c r="CJ540" s="3"/>
      <c r="CK540" s="3"/>
      <c r="CL540" s="3"/>
      <c r="CM540" s="3"/>
      <c r="CN540" s="3"/>
      <c r="CO540" s="3"/>
      <c r="CP540" s="3"/>
      <c r="CQ540" s="3"/>
      <c r="CR540" s="3"/>
      <c r="CS540" s="3"/>
      <c r="CT540" s="3"/>
      <c r="CU540" s="3"/>
      <c r="CV540" s="3"/>
      <c r="CW540" s="3"/>
      <c r="CX540" s="3"/>
      <c r="CY540" s="3"/>
      <c r="CZ540" s="3"/>
      <c r="DA540" s="3"/>
      <c r="DB540" s="3"/>
      <c r="DC540" s="3"/>
      <c r="DD540" s="3"/>
      <c r="DE540" s="3"/>
      <c r="DF540" s="3"/>
      <c r="DG540" s="3"/>
      <c r="DH540" s="3"/>
      <c r="DI540" s="3"/>
      <c r="DJ540" s="3"/>
      <c r="DK540" s="3"/>
      <c r="DL540" s="3"/>
      <c r="DM540" s="3"/>
      <c r="DN540" s="3"/>
      <c r="DO540" s="3"/>
      <c r="DP540" s="3"/>
      <c r="DQ540" s="3"/>
      <c r="DR540" s="3"/>
      <c r="DS540" s="3"/>
      <c r="DT540" s="3"/>
      <c r="DU540" s="3"/>
      <c r="DV540" s="3"/>
      <c r="DW540" s="3"/>
      <c r="DX540" s="3"/>
      <c r="DY540" s="3"/>
      <c r="DZ540" s="3"/>
      <c r="EA540" s="3"/>
      <c r="EB540" s="3"/>
      <c r="EC540" s="3"/>
      <c r="ED540" s="3"/>
      <c r="EE540" s="3"/>
      <c r="EF540" s="3"/>
      <c r="EG540" s="3"/>
      <c r="EH540" s="3"/>
      <c r="EI540" s="3"/>
      <c r="EJ540" s="3"/>
      <c r="EK540" s="3"/>
      <c r="EL540" s="3"/>
      <c r="EM540" s="3"/>
      <c r="EN540" s="3"/>
      <c r="EO540" s="3"/>
      <c r="EP540" s="3"/>
      <c r="EQ540" s="3"/>
      <c r="ER540" s="3"/>
      <c r="ES540" s="3"/>
      <c r="ET540" s="3"/>
      <c r="EU540" s="3"/>
      <c r="EV540" s="3"/>
      <c r="EW540" s="3"/>
      <c r="EX540" s="3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</row>
    <row r="541" spans="1:173" x14ac:dyDescent="0.15">
      <c r="A541" s="74">
        <f t="shared" si="178"/>
        <v>44022</v>
      </c>
      <c r="B541" s="75">
        <f t="shared" ca="1" si="165"/>
        <v>89997.754574999999</v>
      </c>
      <c r="C541" s="78">
        <f t="shared" si="166"/>
        <v>89700</v>
      </c>
      <c r="D541" s="77">
        <f ca="1">IF(A541&lt;$B$1,VLOOKUP(A541,[1]DI!$A$4:$B$15000,2),0)</f>
        <v>2.1500000000000005E-2</v>
      </c>
      <c r="E541" s="78">
        <f t="shared" ca="1" si="180"/>
        <v>1.0000844200000001</v>
      </c>
      <c r="F541" s="78">
        <f ca="1">(TRUNC(PRODUCT($E$12:$E540),16))</f>
        <v>1.07405568496032</v>
      </c>
      <c r="G541" s="78">
        <f t="shared" ca="1" si="181"/>
        <v>1.0726965263486199</v>
      </c>
      <c r="H541" s="78">
        <f t="shared" ca="1" si="182"/>
        <v>1.00126705</v>
      </c>
      <c r="I541" s="77">
        <f t="shared" si="179"/>
        <v>3.5000000000000003E-2</v>
      </c>
      <c r="J541" s="79">
        <f t="shared" si="167"/>
        <v>44001</v>
      </c>
      <c r="K541" s="80">
        <f t="shared" si="168"/>
        <v>15</v>
      </c>
      <c r="L541" s="81">
        <f t="shared" si="169"/>
        <v>15</v>
      </c>
      <c r="M541" s="82">
        <f t="shared" si="170"/>
        <v>1.0020498019999999</v>
      </c>
      <c r="N541" s="82">
        <f t="shared" ca="1" si="171"/>
        <v>1.0033194489999999</v>
      </c>
      <c r="O541" s="81">
        <f t="shared" si="172"/>
        <v>0</v>
      </c>
      <c r="P541" s="76">
        <f t="shared" ca="1" si="173"/>
        <v>297.75457499999999</v>
      </c>
      <c r="Q541" s="76">
        <f t="shared" si="174"/>
        <v>0</v>
      </c>
      <c r="R541" s="83" t="str">
        <f t="shared" si="175"/>
        <v>A+J=</v>
      </c>
      <c r="S541" s="79">
        <f t="shared" si="176"/>
        <v>44095</v>
      </c>
      <c r="T541" s="84" t="str">
        <f t="shared" si="177"/>
        <v>-</v>
      </c>
      <c r="U541" s="8"/>
      <c r="V541" s="8"/>
      <c r="W541" s="8"/>
      <c r="X541" s="8"/>
      <c r="Y541" s="1"/>
      <c r="Z541" s="8"/>
      <c r="AA541" s="8"/>
      <c r="AB541" s="8"/>
      <c r="AC541" s="8"/>
      <c r="AD541" s="8"/>
      <c r="AE541" s="9"/>
      <c r="AF541" s="8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  <c r="BO541" s="3"/>
      <c r="BP541" s="3"/>
      <c r="BQ541" s="3"/>
      <c r="BR541" s="3"/>
      <c r="BS541" s="3"/>
      <c r="BT541" s="3"/>
      <c r="BU541" s="3"/>
      <c r="BV541" s="3"/>
      <c r="BW541" s="3"/>
      <c r="BX541" s="3"/>
      <c r="BY541" s="3"/>
      <c r="BZ541" s="3"/>
      <c r="CA541" s="3"/>
      <c r="CB541" s="3"/>
      <c r="CC541" s="3"/>
      <c r="CD541" s="3"/>
      <c r="CE541" s="3"/>
      <c r="CF541" s="3"/>
      <c r="CG541" s="3"/>
      <c r="CH541" s="3"/>
      <c r="CI541" s="3"/>
      <c r="CJ541" s="3"/>
      <c r="CK541" s="3"/>
      <c r="CL541" s="3"/>
      <c r="CM541" s="3"/>
      <c r="CN541" s="3"/>
      <c r="CO541" s="3"/>
      <c r="CP541" s="3"/>
      <c r="CQ541" s="3"/>
      <c r="CR541" s="3"/>
      <c r="CS541" s="3"/>
      <c r="CT541" s="3"/>
      <c r="CU541" s="3"/>
      <c r="CV541" s="3"/>
      <c r="CW541" s="3"/>
      <c r="CX541" s="3"/>
      <c r="CY541" s="3"/>
      <c r="CZ541" s="3"/>
      <c r="DA541" s="3"/>
      <c r="DB541" s="3"/>
      <c r="DC541" s="3"/>
      <c r="DD541" s="3"/>
      <c r="DE541" s="3"/>
      <c r="DF541" s="3"/>
      <c r="DG541" s="3"/>
      <c r="DH541" s="3"/>
      <c r="DI541" s="3"/>
      <c r="DJ541" s="3"/>
      <c r="DK541" s="3"/>
      <c r="DL541" s="3"/>
      <c r="DM541" s="3"/>
      <c r="DN541" s="3"/>
      <c r="DO541" s="3"/>
      <c r="DP541" s="3"/>
      <c r="DQ541" s="3"/>
      <c r="DR541" s="3"/>
      <c r="DS541" s="3"/>
      <c r="DT541" s="3"/>
      <c r="DU541" s="3"/>
      <c r="DV541" s="3"/>
      <c r="DW541" s="3"/>
      <c r="DX541" s="3"/>
      <c r="DY541" s="3"/>
      <c r="DZ541" s="3"/>
      <c r="EA541" s="3"/>
      <c r="EB541" s="3"/>
      <c r="EC541" s="3"/>
      <c r="ED541" s="3"/>
      <c r="EE541" s="3"/>
      <c r="EF541" s="3"/>
      <c r="EG541" s="3"/>
      <c r="EH541" s="3"/>
      <c r="EI541" s="3"/>
      <c r="EJ541" s="3"/>
      <c r="EK541" s="3"/>
      <c r="EL541" s="3"/>
      <c r="EM541" s="3"/>
      <c r="EN541" s="3"/>
      <c r="EO541" s="3"/>
      <c r="EP541" s="3"/>
      <c r="EQ541" s="3"/>
      <c r="ER541" s="3"/>
      <c r="ES541" s="3"/>
      <c r="ET541" s="3"/>
      <c r="EU541" s="3"/>
      <c r="EV541" s="3"/>
      <c r="EW541" s="3"/>
      <c r="EX541" s="3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</row>
    <row r="542" spans="1:173" x14ac:dyDescent="0.15">
      <c r="A542" s="74">
        <f t="shared" si="178"/>
        <v>44023</v>
      </c>
      <c r="B542" s="75">
        <f t="shared" ca="1" si="165"/>
        <v>90017.640257999999</v>
      </c>
      <c r="C542" s="78">
        <f t="shared" si="166"/>
        <v>89700</v>
      </c>
      <c r="D542" s="77">
        <f ca="1">IF(A542&lt;$B$1,VLOOKUP(A542,[1]DI!$A$4:$B$15000,2),0)</f>
        <v>0</v>
      </c>
      <c r="E542" s="78">
        <f t="shared" ca="1" si="180"/>
        <v>1</v>
      </c>
      <c r="F542" s="78">
        <f ca="1">(TRUNC(PRODUCT($E$12:$E541),16))</f>
        <v>1.0741463567412499</v>
      </c>
      <c r="G542" s="78">
        <f t="shared" ca="1" si="181"/>
        <v>1.0726965263486199</v>
      </c>
      <c r="H542" s="78">
        <f t="shared" ca="1" si="182"/>
        <v>1.0013515799999999</v>
      </c>
      <c r="I542" s="77">
        <f t="shared" si="179"/>
        <v>3.5000000000000003E-2</v>
      </c>
      <c r="J542" s="79">
        <f t="shared" si="167"/>
        <v>44001</v>
      </c>
      <c r="K542" s="80">
        <f t="shared" si="168"/>
        <v>15</v>
      </c>
      <c r="L542" s="81">
        <f t="shared" si="169"/>
        <v>16</v>
      </c>
      <c r="M542" s="82">
        <f t="shared" si="170"/>
        <v>1.0021866049999999</v>
      </c>
      <c r="N542" s="82">
        <f t="shared" ca="1" si="171"/>
        <v>1.0035411400000001</v>
      </c>
      <c r="O542" s="81">
        <f t="shared" si="172"/>
        <v>0</v>
      </c>
      <c r="P542" s="76">
        <f t="shared" ca="1" si="173"/>
        <v>317.64025800000002</v>
      </c>
      <c r="Q542" s="76">
        <f t="shared" si="174"/>
        <v>0</v>
      </c>
      <c r="R542" s="83" t="str">
        <f t="shared" si="175"/>
        <v>A+J=</v>
      </c>
      <c r="S542" s="79">
        <f t="shared" si="176"/>
        <v>44095</v>
      </c>
      <c r="T542" s="84" t="str">
        <f t="shared" si="177"/>
        <v>-</v>
      </c>
      <c r="U542" s="8"/>
      <c r="V542" s="8"/>
      <c r="W542" s="8"/>
      <c r="X542" s="8"/>
      <c r="Y542" s="1"/>
      <c r="Z542" s="8"/>
      <c r="AA542" s="8"/>
      <c r="AB542" s="8"/>
      <c r="AC542" s="8"/>
      <c r="AD542" s="8"/>
      <c r="AE542" s="9"/>
      <c r="AF542" s="8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  <c r="BO542" s="3"/>
      <c r="BP542" s="3"/>
      <c r="BQ542" s="3"/>
      <c r="BR542" s="3"/>
      <c r="BS542" s="3"/>
      <c r="BT542" s="3"/>
      <c r="BU542" s="3"/>
      <c r="BV542" s="3"/>
      <c r="BW542" s="3"/>
      <c r="BX542" s="3"/>
      <c r="BY542" s="3"/>
      <c r="BZ542" s="3"/>
      <c r="CA542" s="3"/>
      <c r="CB542" s="3"/>
      <c r="CC542" s="3"/>
      <c r="CD542" s="3"/>
      <c r="CE542" s="3"/>
      <c r="CF542" s="3"/>
      <c r="CG542" s="3"/>
      <c r="CH542" s="3"/>
      <c r="CI542" s="3"/>
      <c r="CJ542" s="3"/>
      <c r="CK542" s="3"/>
      <c r="CL542" s="3"/>
      <c r="CM542" s="3"/>
      <c r="CN542" s="3"/>
      <c r="CO542" s="3"/>
      <c r="CP542" s="3"/>
      <c r="CQ542" s="3"/>
      <c r="CR542" s="3"/>
      <c r="CS542" s="3"/>
      <c r="CT542" s="3"/>
      <c r="CU542" s="3"/>
      <c r="CV542" s="3"/>
      <c r="CW542" s="3"/>
      <c r="CX542" s="3"/>
      <c r="CY542" s="3"/>
      <c r="CZ542" s="3"/>
      <c r="DA542" s="3"/>
      <c r="DB542" s="3"/>
      <c r="DC542" s="3"/>
      <c r="DD542" s="3"/>
      <c r="DE542" s="3"/>
      <c r="DF542" s="3"/>
      <c r="DG542" s="3"/>
      <c r="DH542" s="3"/>
      <c r="DI542" s="3"/>
      <c r="DJ542" s="3"/>
      <c r="DK542" s="3"/>
      <c r="DL542" s="3"/>
      <c r="DM542" s="3"/>
      <c r="DN542" s="3"/>
      <c r="DO542" s="3"/>
      <c r="DP542" s="3"/>
      <c r="DQ542" s="3"/>
      <c r="DR542" s="3"/>
      <c r="DS542" s="3"/>
      <c r="DT542" s="3"/>
      <c r="DU542" s="3"/>
      <c r="DV542" s="3"/>
      <c r="DW542" s="3"/>
      <c r="DX542" s="3"/>
      <c r="DY542" s="3"/>
      <c r="DZ542" s="3"/>
      <c r="EA542" s="3"/>
      <c r="EB542" s="3"/>
      <c r="EC542" s="3"/>
      <c r="ED542" s="3"/>
      <c r="EE542" s="3"/>
      <c r="EF542" s="3"/>
      <c r="EG542" s="3"/>
      <c r="EH542" s="3"/>
      <c r="EI542" s="3"/>
      <c r="EJ542" s="3"/>
      <c r="EK542" s="3"/>
      <c r="EL542" s="3"/>
      <c r="EM542" s="3"/>
      <c r="EN542" s="3"/>
      <c r="EO542" s="3"/>
      <c r="EP542" s="3"/>
      <c r="EQ542" s="3"/>
      <c r="ER542" s="3"/>
      <c r="ES542" s="3"/>
      <c r="ET542" s="3"/>
      <c r="EU542" s="3"/>
      <c r="EV542" s="3"/>
      <c r="EW542" s="3"/>
      <c r="EX542" s="3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</row>
    <row r="543" spans="1:173" x14ac:dyDescent="0.15">
      <c r="A543" s="74">
        <f t="shared" si="178"/>
        <v>44024</v>
      </c>
      <c r="B543" s="75">
        <f t="shared" ca="1" si="165"/>
        <v>90017.640257999999</v>
      </c>
      <c r="C543" s="78">
        <f t="shared" si="166"/>
        <v>89700</v>
      </c>
      <c r="D543" s="77">
        <f ca="1">IF(A543&lt;$B$1,VLOOKUP(A543,[1]DI!$A$4:$B$15000,2),0)</f>
        <v>0</v>
      </c>
      <c r="E543" s="78">
        <f t="shared" ca="1" si="180"/>
        <v>1</v>
      </c>
      <c r="F543" s="78">
        <f ca="1">(TRUNC(PRODUCT($E$12:$E542),16))</f>
        <v>1.0741463567412499</v>
      </c>
      <c r="G543" s="78">
        <f t="shared" ca="1" si="181"/>
        <v>1.0726965263486199</v>
      </c>
      <c r="H543" s="78">
        <f t="shared" ca="1" si="182"/>
        <v>1.0013515799999999</v>
      </c>
      <c r="I543" s="77">
        <f t="shared" si="179"/>
        <v>3.5000000000000003E-2</v>
      </c>
      <c r="J543" s="79">
        <f t="shared" si="167"/>
        <v>44001</v>
      </c>
      <c r="K543" s="80">
        <f t="shared" si="168"/>
        <v>15</v>
      </c>
      <c r="L543" s="81">
        <f t="shared" si="169"/>
        <v>16</v>
      </c>
      <c r="M543" s="82">
        <f t="shared" si="170"/>
        <v>1.0021866049999999</v>
      </c>
      <c r="N543" s="82">
        <f t="shared" ca="1" si="171"/>
        <v>1.0035411400000001</v>
      </c>
      <c r="O543" s="81">
        <f t="shared" si="172"/>
        <v>0</v>
      </c>
      <c r="P543" s="76">
        <f t="shared" ca="1" si="173"/>
        <v>317.64025800000002</v>
      </c>
      <c r="Q543" s="76">
        <f t="shared" si="174"/>
        <v>0</v>
      </c>
      <c r="R543" s="83" t="str">
        <f t="shared" si="175"/>
        <v>A+J=</v>
      </c>
      <c r="S543" s="79">
        <f t="shared" si="176"/>
        <v>44095</v>
      </c>
      <c r="T543" s="84" t="str">
        <f t="shared" si="177"/>
        <v>-</v>
      </c>
      <c r="U543" s="8"/>
      <c r="V543" s="8"/>
      <c r="W543" s="8"/>
      <c r="X543" s="8"/>
      <c r="Y543" s="1"/>
      <c r="Z543" s="8"/>
      <c r="AA543" s="8"/>
      <c r="AB543" s="8"/>
      <c r="AC543" s="8"/>
      <c r="AD543" s="8"/>
      <c r="AE543" s="9"/>
      <c r="AF543" s="8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  <c r="BO543" s="3"/>
      <c r="BP543" s="3"/>
      <c r="BQ543" s="3"/>
      <c r="BR543" s="3"/>
      <c r="BS543" s="3"/>
      <c r="BT543" s="3"/>
      <c r="BU543" s="3"/>
      <c r="BV543" s="3"/>
      <c r="BW543" s="3"/>
      <c r="BX543" s="3"/>
      <c r="BY543" s="3"/>
      <c r="BZ543" s="3"/>
      <c r="CA543" s="3"/>
      <c r="CB543" s="3"/>
      <c r="CC543" s="3"/>
      <c r="CD543" s="3"/>
      <c r="CE543" s="3"/>
      <c r="CF543" s="3"/>
      <c r="CG543" s="3"/>
      <c r="CH543" s="3"/>
      <c r="CI543" s="3"/>
      <c r="CJ543" s="3"/>
      <c r="CK543" s="3"/>
      <c r="CL543" s="3"/>
      <c r="CM543" s="3"/>
      <c r="CN543" s="3"/>
      <c r="CO543" s="3"/>
      <c r="CP543" s="3"/>
      <c r="CQ543" s="3"/>
      <c r="CR543" s="3"/>
      <c r="CS543" s="3"/>
      <c r="CT543" s="3"/>
      <c r="CU543" s="3"/>
      <c r="CV543" s="3"/>
      <c r="CW543" s="3"/>
      <c r="CX543" s="3"/>
      <c r="CY543" s="3"/>
      <c r="CZ543" s="3"/>
      <c r="DA543" s="3"/>
      <c r="DB543" s="3"/>
      <c r="DC543" s="3"/>
      <c r="DD543" s="3"/>
      <c r="DE543" s="3"/>
      <c r="DF543" s="3"/>
      <c r="DG543" s="3"/>
      <c r="DH543" s="3"/>
      <c r="DI543" s="3"/>
      <c r="DJ543" s="3"/>
      <c r="DK543" s="3"/>
      <c r="DL543" s="3"/>
      <c r="DM543" s="3"/>
      <c r="DN543" s="3"/>
      <c r="DO543" s="3"/>
      <c r="DP543" s="3"/>
      <c r="DQ543" s="3"/>
      <c r="DR543" s="3"/>
      <c r="DS543" s="3"/>
      <c r="DT543" s="3"/>
      <c r="DU543" s="3"/>
      <c r="DV543" s="3"/>
      <c r="DW543" s="3"/>
      <c r="DX543" s="3"/>
      <c r="DY543" s="3"/>
      <c r="DZ543" s="3"/>
      <c r="EA543" s="3"/>
      <c r="EB543" s="3"/>
      <c r="EC543" s="3"/>
      <c r="ED543" s="3"/>
      <c r="EE543" s="3"/>
      <c r="EF543" s="3"/>
      <c r="EG543" s="3"/>
      <c r="EH543" s="3"/>
      <c r="EI543" s="3"/>
      <c r="EJ543" s="3"/>
      <c r="EK543" s="3"/>
      <c r="EL543" s="3"/>
      <c r="EM543" s="3"/>
      <c r="EN543" s="3"/>
      <c r="EO543" s="3"/>
      <c r="EP543" s="3"/>
      <c r="EQ543" s="3"/>
      <c r="ER543" s="3"/>
      <c r="ES543" s="3"/>
      <c r="ET543" s="3"/>
      <c r="EU543" s="3"/>
      <c r="EV543" s="3"/>
      <c r="EW543" s="3"/>
      <c r="EX543" s="3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</row>
    <row r="544" spans="1:173" x14ac:dyDescent="0.15">
      <c r="A544" s="74">
        <f t="shared" si="178"/>
        <v>44025</v>
      </c>
      <c r="B544" s="75">
        <f t="shared" ca="1" si="165"/>
        <v>90017.640257999999</v>
      </c>
      <c r="C544" s="78">
        <f t="shared" si="166"/>
        <v>89700</v>
      </c>
      <c r="D544" s="77">
        <f ca="1">IF(A544&lt;$B$1,VLOOKUP(A544,[1]DI!$A$4:$B$15000,2),0)</f>
        <v>2.1500000000000005E-2</v>
      </c>
      <c r="E544" s="78">
        <f t="shared" ca="1" si="180"/>
        <v>1.0000844200000001</v>
      </c>
      <c r="F544" s="78">
        <f ca="1">(TRUNC(PRODUCT($E$12:$E543),16))</f>
        <v>1.0741463567412499</v>
      </c>
      <c r="G544" s="78">
        <f t="shared" ca="1" si="181"/>
        <v>1.0726965263486199</v>
      </c>
      <c r="H544" s="78">
        <f t="shared" ca="1" si="182"/>
        <v>1.0013515799999999</v>
      </c>
      <c r="I544" s="77">
        <f t="shared" si="179"/>
        <v>3.5000000000000003E-2</v>
      </c>
      <c r="J544" s="79">
        <f t="shared" si="167"/>
        <v>44001</v>
      </c>
      <c r="K544" s="80">
        <f t="shared" si="168"/>
        <v>16</v>
      </c>
      <c r="L544" s="81">
        <f t="shared" si="169"/>
        <v>16</v>
      </c>
      <c r="M544" s="82">
        <f t="shared" si="170"/>
        <v>1.0021866049999999</v>
      </c>
      <c r="N544" s="82">
        <f t="shared" ca="1" si="171"/>
        <v>1.0035411400000001</v>
      </c>
      <c r="O544" s="81">
        <f t="shared" si="172"/>
        <v>0</v>
      </c>
      <c r="P544" s="76">
        <f t="shared" ca="1" si="173"/>
        <v>317.64025800000002</v>
      </c>
      <c r="Q544" s="76">
        <f t="shared" si="174"/>
        <v>0</v>
      </c>
      <c r="R544" s="83" t="str">
        <f t="shared" si="175"/>
        <v>A+J=</v>
      </c>
      <c r="S544" s="79">
        <f t="shared" si="176"/>
        <v>44095</v>
      </c>
      <c r="T544" s="84" t="str">
        <f t="shared" si="177"/>
        <v>-</v>
      </c>
      <c r="U544" s="8"/>
      <c r="V544" s="8"/>
      <c r="W544" s="8"/>
      <c r="X544" s="8"/>
      <c r="Y544" s="1"/>
      <c r="Z544" s="8"/>
      <c r="AA544" s="8"/>
      <c r="AB544" s="8"/>
      <c r="AC544" s="8"/>
      <c r="AD544" s="8"/>
      <c r="AE544" s="9"/>
      <c r="AF544" s="8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  <c r="BO544" s="3"/>
      <c r="BP544" s="3"/>
      <c r="BQ544" s="3"/>
      <c r="BR544" s="3"/>
      <c r="BS544" s="3"/>
      <c r="BT544" s="3"/>
      <c r="BU544" s="3"/>
      <c r="BV544" s="3"/>
      <c r="BW544" s="3"/>
      <c r="BX544" s="3"/>
      <c r="BY544" s="3"/>
      <c r="BZ544" s="3"/>
      <c r="CA544" s="3"/>
      <c r="CB544" s="3"/>
      <c r="CC544" s="3"/>
      <c r="CD544" s="3"/>
      <c r="CE544" s="3"/>
      <c r="CF544" s="3"/>
      <c r="CG544" s="3"/>
      <c r="CH544" s="3"/>
      <c r="CI544" s="3"/>
      <c r="CJ544" s="3"/>
      <c r="CK544" s="3"/>
      <c r="CL544" s="3"/>
      <c r="CM544" s="3"/>
      <c r="CN544" s="3"/>
      <c r="CO544" s="3"/>
      <c r="CP544" s="3"/>
      <c r="CQ544" s="3"/>
      <c r="CR544" s="3"/>
      <c r="CS544" s="3"/>
      <c r="CT544" s="3"/>
      <c r="CU544" s="3"/>
      <c r="CV544" s="3"/>
      <c r="CW544" s="3"/>
      <c r="CX544" s="3"/>
      <c r="CY544" s="3"/>
      <c r="CZ544" s="3"/>
      <c r="DA544" s="3"/>
      <c r="DB544" s="3"/>
      <c r="DC544" s="3"/>
      <c r="DD544" s="3"/>
      <c r="DE544" s="3"/>
      <c r="DF544" s="3"/>
      <c r="DG544" s="3"/>
      <c r="DH544" s="3"/>
      <c r="DI544" s="3"/>
      <c r="DJ544" s="3"/>
      <c r="DK544" s="3"/>
      <c r="DL544" s="3"/>
      <c r="DM544" s="3"/>
      <c r="DN544" s="3"/>
      <c r="DO544" s="3"/>
      <c r="DP544" s="3"/>
      <c r="DQ544" s="3"/>
      <c r="DR544" s="3"/>
      <c r="DS544" s="3"/>
      <c r="DT544" s="3"/>
      <c r="DU544" s="3"/>
      <c r="DV544" s="3"/>
      <c r="DW544" s="3"/>
      <c r="DX544" s="3"/>
      <c r="DY544" s="3"/>
      <c r="DZ544" s="3"/>
      <c r="EA544" s="3"/>
      <c r="EB544" s="3"/>
      <c r="EC544" s="3"/>
      <c r="ED544" s="3"/>
      <c r="EE544" s="3"/>
      <c r="EF544" s="3"/>
      <c r="EG544" s="3"/>
      <c r="EH544" s="3"/>
      <c r="EI544" s="3"/>
      <c r="EJ544" s="3"/>
      <c r="EK544" s="3"/>
      <c r="EL544" s="3"/>
      <c r="EM544" s="3"/>
      <c r="EN544" s="3"/>
      <c r="EO544" s="3"/>
      <c r="EP544" s="3"/>
      <c r="EQ544" s="3"/>
      <c r="ER544" s="3"/>
      <c r="ES544" s="3"/>
      <c r="ET544" s="3"/>
      <c r="EU544" s="3"/>
      <c r="EV544" s="3"/>
      <c r="EW544" s="3"/>
      <c r="EX544" s="3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</row>
    <row r="545" spans="1:173" x14ac:dyDescent="0.15">
      <c r="A545" s="74">
        <f t="shared" si="178"/>
        <v>44026</v>
      </c>
      <c r="B545" s="75">
        <f t="shared" ca="1" si="165"/>
        <v>90037.529708000002</v>
      </c>
      <c r="C545" s="78">
        <f t="shared" si="166"/>
        <v>89700</v>
      </c>
      <c r="D545" s="77">
        <f ca="1">IF(A545&lt;$B$1,VLOOKUP(A545,[1]DI!$A$4:$B$15000,2),0)</f>
        <v>2.1500000000000005E-2</v>
      </c>
      <c r="E545" s="78">
        <f t="shared" ca="1" si="180"/>
        <v>1.0000844200000001</v>
      </c>
      <c r="F545" s="78">
        <f ca="1">(TRUNC(PRODUCT($E$12:$E544),16))</f>
        <v>1.07423703617668</v>
      </c>
      <c r="G545" s="78">
        <f t="shared" ca="1" si="181"/>
        <v>1.0726965263486199</v>
      </c>
      <c r="H545" s="78">
        <f t="shared" ca="1" si="182"/>
        <v>1.00143611</v>
      </c>
      <c r="I545" s="77">
        <f t="shared" si="179"/>
        <v>3.5000000000000003E-2</v>
      </c>
      <c r="J545" s="79">
        <f t="shared" si="167"/>
        <v>44001</v>
      </c>
      <c r="K545" s="80">
        <f t="shared" si="168"/>
        <v>17</v>
      </c>
      <c r="L545" s="81">
        <f t="shared" si="169"/>
        <v>17</v>
      </c>
      <c r="M545" s="82">
        <f t="shared" si="170"/>
        <v>1.002323426</v>
      </c>
      <c r="N545" s="82">
        <f t="shared" ca="1" si="171"/>
        <v>1.0037628730000001</v>
      </c>
      <c r="O545" s="81">
        <f t="shared" si="172"/>
        <v>0</v>
      </c>
      <c r="P545" s="76">
        <f t="shared" ca="1" si="173"/>
        <v>337.52970800000003</v>
      </c>
      <c r="Q545" s="76">
        <f t="shared" si="174"/>
        <v>0</v>
      </c>
      <c r="R545" s="83" t="str">
        <f t="shared" si="175"/>
        <v>A+J=</v>
      </c>
      <c r="S545" s="79">
        <f t="shared" si="176"/>
        <v>44095</v>
      </c>
      <c r="T545" s="84" t="str">
        <f t="shared" si="177"/>
        <v>-</v>
      </c>
      <c r="U545" s="8"/>
      <c r="V545" s="8"/>
      <c r="W545" s="8"/>
      <c r="X545" s="8"/>
      <c r="Y545" s="1"/>
      <c r="Z545" s="8"/>
      <c r="AA545" s="8"/>
      <c r="AB545" s="8"/>
      <c r="AC545" s="8"/>
      <c r="AD545" s="8"/>
      <c r="AE545" s="9"/>
      <c r="AF545" s="8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  <c r="BO545" s="3"/>
      <c r="BP545" s="3"/>
      <c r="BQ545" s="3"/>
      <c r="BR545" s="3"/>
      <c r="BS545" s="3"/>
      <c r="BT545" s="3"/>
      <c r="BU545" s="3"/>
      <c r="BV545" s="3"/>
      <c r="BW545" s="3"/>
      <c r="BX545" s="3"/>
      <c r="BY545" s="3"/>
      <c r="BZ545" s="3"/>
      <c r="CA545" s="3"/>
      <c r="CB545" s="3"/>
      <c r="CC545" s="3"/>
      <c r="CD545" s="3"/>
      <c r="CE545" s="3"/>
      <c r="CF545" s="3"/>
      <c r="CG545" s="3"/>
      <c r="CH545" s="3"/>
      <c r="CI545" s="3"/>
      <c r="CJ545" s="3"/>
      <c r="CK545" s="3"/>
      <c r="CL545" s="3"/>
      <c r="CM545" s="3"/>
      <c r="CN545" s="3"/>
      <c r="CO545" s="3"/>
      <c r="CP545" s="3"/>
      <c r="CQ545" s="3"/>
      <c r="CR545" s="3"/>
      <c r="CS545" s="3"/>
      <c r="CT545" s="3"/>
      <c r="CU545" s="3"/>
      <c r="CV545" s="3"/>
      <c r="CW545" s="3"/>
      <c r="CX545" s="3"/>
      <c r="CY545" s="3"/>
      <c r="CZ545" s="3"/>
      <c r="DA545" s="3"/>
      <c r="DB545" s="3"/>
      <c r="DC545" s="3"/>
      <c r="DD545" s="3"/>
      <c r="DE545" s="3"/>
      <c r="DF545" s="3"/>
      <c r="DG545" s="3"/>
      <c r="DH545" s="3"/>
      <c r="DI545" s="3"/>
      <c r="DJ545" s="3"/>
      <c r="DK545" s="3"/>
      <c r="DL545" s="3"/>
      <c r="DM545" s="3"/>
      <c r="DN545" s="3"/>
      <c r="DO545" s="3"/>
      <c r="DP545" s="3"/>
      <c r="DQ545" s="3"/>
      <c r="DR545" s="3"/>
      <c r="DS545" s="3"/>
      <c r="DT545" s="3"/>
      <c r="DU545" s="3"/>
      <c r="DV545" s="3"/>
      <c r="DW545" s="3"/>
      <c r="DX545" s="3"/>
      <c r="DY545" s="3"/>
      <c r="DZ545" s="3"/>
      <c r="EA545" s="3"/>
      <c r="EB545" s="3"/>
      <c r="EC545" s="3"/>
      <c r="ED545" s="3"/>
      <c r="EE545" s="3"/>
      <c r="EF545" s="3"/>
      <c r="EG545" s="3"/>
      <c r="EH545" s="3"/>
      <c r="EI545" s="3"/>
      <c r="EJ545" s="3"/>
      <c r="EK545" s="3"/>
      <c r="EL545" s="3"/>
      <c r="EM545" s="3"/>
      <c r="EN545" s="3"/>
      <c r="EO545" s="3"/>
      <c r="EP545" s="3"/>
      <c r="EQ545" s="3"/>
      <c r="ER545" s="3"/>
      <c r="ES545" s="3"/>
      <c r="ET545" s="3"/>
      <c r="EU545" s="3"/>
      <c r="EV545" s="3"/>
      <c r="EW545" s="3"/>
      <c r="EX545" s="3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</row>
    <row r="546" spans="1:173" x14ac:dyDescent="0.15">
      <c r="A546" s="74">
        <f t="shared" si="178"/>
        <v>44027</v>
      </c>
      <c r="B546" s="75">
        <f t="shared" ca="1" si="165"/>
        <v>90057.423731999996</v>
      </c>
      <c r="C546" s="78">
        <f t="shared" si="166"/>
        <v>89700</v>
      </c>
      <c r="D546" s="77">
        <f ca="1">IF(A546&lt;$B$1,VLOOKUP(A546,[1]DI!$A$4:$B$15000,2),0)</f>
        <v>2.1500000000000005E-2</v>
      </c>
      <c r="E546" s="78">
        <f t="shared" ca="1" si="180"/>
        <v>1.0000844200000001</v>
      </c>
      <c r="F546" s="78">
        <f ca="1">(TRUNC(PRODUCT($E$12:$E545),16))</f>
        <v>1.0743277232672801</v>
      </c>
      <c r="G546" s="78">
        <f t="shared" ca="1" si="181"/>
        <v>1.0726965263486199</v>
      </c>
      <c r="H546" s="78">
        <f t="shared" ca="1" si="182"/>
        <v>1.00152065</v>
      </c>
      <c r="I546" s="77">
        <f t="shared" si="179"/>
        <v>3.5000000000000003E-2</v>
      </c>
      <c r="J546" s="79">
        <f t="shared" si="167"/>
        <v>44001</v>
      </c>
      <c r="K546" s="80">
        <f t="shared" si="168"/>
        <v>18</v>
      </c>
      <c r="L546" s="81">
        <f t="shared" si="169"/>
        <v>18</v>
      </c>
      <c r="M546" s="82">
        <f t="shared" si="170"/>
        <v>1.0024602659999999</v>
      </c>
      <c r="N546" s="82">
        <f t="shared" ca="1" si="171"/>
        <v>1.0039846569999999</v>
      </c>
      <c r="O546" s="81">
        <f t="shared" si="172"/>
        <v>0</v>
      </c>
      <c r="P546" s="76">
        <f t="shared" ca="1" si="173"/>
        <v>357.42373199999997</v>
      </c>
      <c r="Q546" s="76">
        <f t="shared" si="174"/>
        <v>0</v>
      </c>
      <c r="R546" s="83" t="str">
        <f t="shared" si="175"/>
        <v>A+J=</v>
      </c>
      <c r="S546" s="79">
        <f t="shared" si="176"/>
        <v>44095</v>
      </c>
      <c r="T546" s="84" t="str">
        <f t="shared" si="177"/>
        <v>-</v>
      </c>
      <c r="U546" s="8"/>
      <c r="V546" s="8"/>
      <c r="W546" s="8"/>
      <c r="X546" s="8"/>
      <c r="Y546" s="1"/>
      <c r="Z546" s="8"/>
      <c r="AA546" s="8"/>
      <c r="AB546" s="8"/>
      <c r="AC546" s="8"/>
      <c r="AD546" s="8"/>
      <c r="AE546" s="9"/>
      <c r="AF546" s="8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  <c r="BO546" s="3"/>
      <c r="BP546" s="3"/>
      <c r="BQ546" s="3"/>
      <c r="BR546" s="3"/>
      <c r="BS546" s="3"/>
      <c r="BT546" s="3"/>
      <c r="BU546" s="3"/>
      <c r="BV546" s="3"/>
      <c r="BW546" s="3"/>
      <c r="BX546" s="3"/>
      <c r="BY546" s="3"/>
      <c r="BZ546" s="3"/>
      <c r="CA546" s="3"/>
      <c r="CB546" s="3"/>
      <c r="CC546" s="3"/>
      <c r="CD546" s="3"/>
      <c r="CE546" s="3"/>
      <c r="CF546" s="3"/>
      <c r="CG546" s="3"/>
      <c r="CH546" s="3"/>
      <c r="CI546" s="3"/>
      <c r="CJ546" s="3"/>
      <c r="CK546" s="3"/>
      <c r="CL546" s="3"/>
      <c r="CM546" s="3"/>
      <c r="CN546" s="3"/>
      <c r="CO546" s="3"/>
      <c r="CP546" s="3"/>
      <c r="CQ546" s="3"/>
      <c r="CR546" s="3"/>
      <c r="CS546" s="3"/>
      <c r="CT546" s="3"/>
      <c r="CU546" s="3"/>
      <c r="CV546" s="3"/>
      <c r="CW546" s="3"/>
      <c r="CX546" s="3"/>
      <c r="CY546" s="3"/>
      <c r="CZ546" s="3"/>
      <c r="DA546" s="3"/>
      <c r="DB546" s="3"/>
      <c r="DC546" s="3"/>
      <c r="DD546" s="3"/>
      <c r="DE546" s="3"/>
      <c r="DF546" s="3"/>
      <c r="DG546" s="3"/>
      <c r="DH546" s="3"/>
      <c r="DI546" s="3"/>
      <c r="DJ546" s="3"/>
      <c r="DK546" s="3"/>
      <c r="DL546" s="3"/>
      <c r="DM546" s="3"/>
      <c r="DN546" s="3"/>
      <c r="DO546" s="3"/>
      <c r="DP546" s="3"/>
      <c r="DQ546" s="3"/>
      <c r="DR546" s="3"/>
      <c r="DS546" s="3"/>
      <c r="DT546" s="3"/>
      <c r="DU546" s="3"/>
      <c r="DV546" s="3"/>
      <c r="DW546" s="3"/>
      <c r="DX546" s="3"/>
      <c r="DY546" s="3"/>
      <c r="DZ546" s="3"/>
      <c r="EA546" s="3"/>
      <c r="EB546" s="3"/>
      <c r="EC546" s="3"/>
      <c r="ED546" s="3"/>
      <c r="EE546" s="3"/>
      <c r="EF546" s="3"/>
      <c r="EG546" s="3"/>
      <c r="EH546" s="3"/>
      <c r="EI546" s="3"/>
      <c r="EJ546" s="3"/>
      <c r="EK546" s="3"/>
      <c r="EL546" s="3"/>
      <c r="EM546" s="3"/>
      <c r="EN546" s="3"/>
      <c r="EO546" s="3"/>
      <c r="EP546" s="3"/>
      <c r="EQ546" s="3"/>
      <c r="ER546" s="3"/>
      <c r="ES546" s="3"/>
      <c r="ET546" s="3"/>
      <c r="EU546" s="3"/>
      <c r="EV546" s="3"/>
      <c r="EW546" s="3"/>
      <c r="EX546" s="3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</row>
    <row r="547" spans="1:173" x14ac:dyDescent="0.15">
      <c r="A547" s="74">
        <f t="shared" si="178"/>
        <v>44028</v>
      </c>
      <c r="B547" s="75">
        <f t="shared" ca="1" si="165"/>
        <v>90077.322511000006</v>
      </c>
      <c r="C547" s="78">
        <f t="shared" si="166"/>
        <v>89700</v>
      </c>
      <c r="D547" s="77">
        <f ca="1">IF(A547&lt;$B$1,VLOOKUP(A547,[1]DI!$A$4:$B$15000,2),0)</f>
        <v>2.1500000000000005E-2</v>
      </c>
      <c r="E547" s="78">
        <f t="shared" ca="1" si="180"/>
        <v>1.0000844200000001</v>
      </c>
      <c r="F547" s="78">
        <f ca="1">(TRUNC(PRODUCT($E$12:$E546),16))</f>
        <v>1.07441841801368</v>
      </c>
      <c r="G547" s="78">
        <f t="shared" ca="1" si="181"/>
        <v>1.0726965263486199</v>
      </c>
      <c r="H547" s="78">
        <f t="shared" ca="1" si="182"/>
        <v>1.0016052</v>
      </c>
      <c r="I547" s="77">
        <f t="shared" si="179"/>
        <v>3.5000000000000003E-2</v>
      </c>
      <c r="J547" s="79">
        <f t="shared" si="167"/>
        <v>44001</v>
      </c>
      <c r="K547" s="80">
        <f t="shared" si="168"/>
        <v>19</v>
      </c>
      <c r="L547" s="81">
        <f t="shared" si="169"/>
        <v>19</v>
      </c>
      <c r="M547" s="82">
        <f t="shared" si="170"/>
        <v>1.0025971250000001</v>
      </c>
      <c r="N547" s="82">
        <f t="shared" ca="1" si="171"/>
        <v>1.0042064939999999</v>
      </c>
      <c r="O547" s="81">
        <f t="shared" si="172"/>
        <v>0</v>
      </c>
      <c r="P547" s="76">
        <f t="shared" ca="1" si="173"/>
        <v>377.32251100000002</v>
      </c>
      <c r="Q547" s="76">
        <f t="shared" si="174"/>
        <v>0</v>
      </c>
      <c r="R547" s="83" t="str">
        <f t="shared" si="175"/>
        <v>A+J=</v>
      </c>
      <c r="S547" s="79">
        <f t="shared" si="176"/>
        <v>44095</v>
      </c>
      <c r="T547" s="84" t="str">
        <f t="shared" si="177"/>
        <v>-</v>
      </c>
      <c r="U547" s="8"/>
      <c r="V547" s="8"/>
      <c r="W547" s="8"/>
      <c r="X547" s="8"/>
      <c r="Y547" s="1"/>
      <c r="Z547" s="8"/>
      <c r="AA547" s="8"/>
      <c r="AB547" s="8"/>
      <c r="AC547" s="8"/>
      <c r="AD547" s="8"/>
      <c r="AE547" s="9"/>
      <c r="AF547" s="8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  <c r="BO547" s="3"/>
      <c r="BP547" s="3"/>
      <c r="BQ547" s="3"/>
      <c r="BR547" s="3"/>
      <c r="BS547" s="3"/>
      <c r="BT547" s="3"/>
      <c r="BU547" s="3"/>
      <c r="BV547" s="3"/>
      <c r="BW547" s="3"/>
      <c r="BX547" s="3"/>
      <c r="BY547" s="3"/>
      <c r="BZ547" s="3"/>
      <c r="CA547" s="3"/>
      <c r="CB547" s="3"/>
      <c r="CC547" s="3"/>
      <c r="CD547" s="3"/>
      <c r="CE547" s="3"/>
      <c r="CF547" s="3"/>
      <c r="CG547" s="3"/>
      <c r="CH547" s="3"/>
      <c r="CI547" s="3"/>
      <c r="CJ547" s="3"/>
      <c r="CK547" s="3"/>
      <c r="CL547" s="3"/>
      <c r="CM547" s="3"/>
      <c r="CN547" s="3"/>
      <c r="CO547" s="3"/>
      <c r="CP547" s="3"/>
      <c r="CQ547" s="3"/>
      <c r="CR547" s="3"/>
      <c r="CS547" s="3"/>
      <c r="CT547" s="3"/>
      <c r="CU547" s="3"/>
      <c r="CV547" s="3"/>
      <c r="CW547" s="3"/>
      <c r="CX547" s="3"/>
      <c r="CY547" s="3"/>
      <c r="CZ547" s="3"/>
      <c r="DA547" s="3"/>
      <c r="DB547" s="3"/>
      <c r="DC547" s="3"/>
      <c r="DD547" s="3"/>
      <c r="DE547" s="3"/>
      <c r="DF547" s="3"/>
      <c r="DG547" s="3"/>
      <c r="DH547" s="3"/>
      <c r="DI547" s="3"/>
      <c r="DJ547" s="3"/>
      <c r="DK547" s="3"/>
      <c r="DL547" s="3"/>
      <c r="DM547" s="3"/>
      <c r="DN547" s="3"/>
      <c r="DO547" s="3"/>
      <c r="DP547" s="3"/>
      <c r="DQ547" s="3"/>
      <c r="DR547" s="3"/>
      <c r="DS547" s="3"/>
      <c r="DT547" s="3"/>
      <c r="DU547" s="3"/>
      <c r="DV547" s="3"/>
      <c r="DW547" s="3"/>
      <c r="DX547" s="3"/>
      <c r="DY547" s="3"/>
      <c r="DZ547" s="3"/>
      <c r="EA547" s="3"/>
      <c r="EB547" s="3"/>
      <c r="EC547" s="3"/>
      <c r="ED547" s="3"/>
      <c r="EE547" s="3"/>
      <c r="EF547" s="3"/>
      <c r="EG547" s="3"/>
      <c r="EH547" s="3"/>
      <c r="EI547" s="3"/>
      <c r="EJ547" s="3"/>
      <c r="EK547" s="3"/>
      <c r="EL547" s="3"/>
      <c r="EM547" s="3"/>
      <c r="EN547" s="3"/>
      <c r="EO547" s="3"/>
      <c r="EP547" s="3"/>
      <c r="EQ547" s="3"/>
      <c r="ER547" s="3"/>
      <c r="ES547" s="3"/>
      <c r="ET547" s="3"/>
      <c r="EU547" s="3"/>
      <c r="EV547" s="3"/>
      <c r="EW547" s="3"/>
      <c r="EX547" s="3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</row>
    <row r="548" spans="1:173" x14ac:dyDescent="0.15">
      <c r="A548" s="74">
        <f t="shared" si="178"/>
        <v>44029</v>
      </c>
      <c r="B548" s="75">
        <f t="shared" ca="1" si="165"/>
        <v>90097.225057999996</v>
      </c>
      <c r="C548" s="78">
        <f t="shared" si="166"/>
        <v>89700</v>
      </c>
      <c r="D548" s="77">
        <f ca="1">IF(A548&lt;$B$1,VLOOKUP(A548,[1]DI!$A$4:$B$15000,2),0)</f>
        <v>2.1500000000000005E-2</v>
      </c>
      <c r="E548" s="78">
        <f t="shared" ca="1" si="180"/>
        <v>1.0000844200000001</v>
      </c>
      <c r="F548" s="78">
        <f ca="1">(TRUNC(PRODUCT($E$12:$E547),16))</f>
        <v>1.07450912041653</v>
      </c>
      <c r="G548" s="78">
        <f t="shared" ca="1" si="181"/>
        <v>1.0726965263486199</v>
      </c>
      <c r="H548" s="78">
        <f t="shared" ca="1" si="182"/>
        <v>1.0016897499999999</v>
      </c>
      <c r="I548" s="77">
        <f t="shared" si="179"/>
        <v>3.5000000000000003E-2</v>
      </c>
      <c r="J548" s="79">
        <f t="shared" si="167"/>
        <v>44001</v>
      </c>
      <c r="K548" s="80">
        <f t="shared" si="168"/>
        <v>20</v>
      </c>
      <c r="L548" s="81">
        <f t="shared" si="169"/>
        <v>20</v>
      </c>
      <c r="M548" s="82">
        <f t="shared" si="170"/>
        <v>1.002734003</v>
      </c>
      <c r="N548" s="82">
        <f t="shared" ca="1" si="171"/>
        <v>1.0044283730000001</v>
      </c>
      <c r="O548" s="81">
        <f t="shared" si="172"/>
        <v>0</v>
      </c>
      <c r="P548" s="76">
        <f t="shared" ca="1" si="173"/>
        <v>397.22505799999999</v>
      </c>
      <c r="Q548" s="76">
        <f t="shared" si="174"/>
        <v>0</v>
      </c>
      <c r="R548" s="83" t="str">
        <f t="shared" si="175"/>
        <v>A+J=</v>
      </c>
      <c r="S548" s="79">
        <f t="shared" si="176"/>
        <v>44095</v>
      </c>
      <c r="T548" s="84" t="str">
        <f t="shared" si="177"/>
        <v>-</v>
      </c>
      <c r="U548" s="8"/>
      <c r="V548" s="8"/>
      <c r="W548" s="8"/>
      <c r="X548" s="8"/>
      <c r="Y548" s="1"/>
      <c r="Z548" s="8"/>
      <c r="AA548" s="8"/>
      <c r="AB548" s="8"/>
      <c r="AC548" s="8"/>
      <c r="AD548" s="8"/>
      <c r="AE548" s="9"/>
      <c r="AF548" s="8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</row>
    <row r="549" spans="1:173" x14ac:dyDescent="0.15">
      <c r="A549" s="74">
        <f t="shared" si="178"/>
        <v>44030</v>
      </c>
      <c r="B549" s="75">
        <f t="shared" ca="1" si="165"/>
        <v>90117.133075999998</v>
      </c>
      <c r="C549" s="78">
        <f t="shared" si="166"/>
        <v>89700</v>
      </c>
      <c r="D549" s="77">
        <f ca="1">IF(A549&lt;$B$1,VLOOKUP(A549,[1]DI!$A$4:$B$15000,2),0)</f>
        <v>0</v>
      </c>
      <c r="E549" s="78">
        <f t="shared" ca="1" si="180"/>
        <v>1</v>
      </c>
      <c r="F549" s="78">
        <f ca="1">(TRUNC(PRODUCT($E$12:$E548),16))</f>
        <v>1.0745998304764699</v>
      </c>
      <c r="G549" s="78">
        <f t="shared" ca="1" si="181"/>
        <v>1.0726965263486199</v>
      </c>
      <c r="H549" s="78">
        <f t="shared" ca="1" si="182"/>
        <v>1.00177432</v>
      </c>
      <c r="I549" s="77">
        <f t="shared" si="179"/>
        <v>3.5000000000000003E-2</v>
      </c>
      <c r="J549" s="79">
        <f t="shared" si="167"/>
        <v>44001</v>
      </c>
      <c r="K549" s="80">
        <f t="shared" si="168"/>
        <v>20</v>
      </c>
      <c r="L549" s="81">
        <f t="shared" si="169"/>
        <v>21</v>
      </c>
      <c r="M549" s="82">
        <f t="shared" si="170"/>
        <v>1.0028708989999999</v>
      </c>
      <c r="N549" s="82">
        <f t="shared" ca="1" si="171"/>
        <v>1.004650313</v>
      </c>
      <c r="O549" s="81">
        <f t="shared" si="172"/>
        <v>0</v>
      </c>
      <c r="P549" s="76">
        <f t="shared" ca="1" si="173"/>
        <v>417.13307600000002</v>
      </c>
      <c r="Q549" s="76">
        <f t="shared" si="174"/>
        <v>0</v>
      </c>
      <c r="R549" s="83" t="str">
        <f t="shared" si="175"/>
        <v>A+J=</v>
      </c>
      <c r="S549" s="79">
        <f t="shared" si="176"/>
        <v>44095</v>
      </c>
      <c r="T549" s="84" t="str">
        <f t="shared" si="177"/>
        <v>-</v>
      </c>
      <c r="U549" s="8"/>
      <c r="V549" s="8"/>
      <c r="W549" s="8"/>
      <c r="X549" s="8"/>
      <c r="Y549" s="1"/>
      <c r="Z549" s="8"/>
      <c r="AA549" s="8"/>
      <c r="AB549" s="8"/>
      <c r="AC549" s="8"/>
      <c r="AD549" s="8"/>
      <c r="AE549" s="9"/>
      <c r="AF549" s="8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</row>
    <row r="550" spans="1:173" x14ac:dyDescent="0.15">
      <c r="A550" s="74">
        <f t="shared" si="178"/>
        <v>44031</v>
      </c>
      <c r="B550" s="75">
        <f t="shared" ca="1" si="165"/>
        <v>90117.133075999998</v>
      </c>
      <c r="C550" s="78">
        <f t="shared" si="166"/>
        <v>89700</v>
      </c>
      <c r="D550" s="77">
        <f ca="1">IF(A550&lt;$B$1,VLOOKUP(A550,[1]DI!$A$4:$B$15000,2),0)</f>
        <v>0</v>
      </c>
      <c r="E550" s="78">
        <f t="shared" ca="1" si="180"/>
        <v>1</v>
      </c>
      <c r="F550" s="78">
        <f ca="1">(TRUNC(PRODUCT($E$12:$E549),16))</f>
        <v>1.0745998304764699</v>
      </c>
      <c r="G550" s="78">
        <f t="shared" ca="1" si="181"/>
        <v>1.0726965263486199</v>
      </c>
      <c r="H550" s="78">
        <f t="shared" ca="1" si="182"/>
        <v>1.00177432</v>
      </c>
      <c r="I550" s="77">
        <f t="shared" si="179"/>
        <v>3.5000000000000003E-2</v>
      </c>
      <c r="J550" s="79">
        <f t="shared" si="167"/>
        <v>44001</v>
      </c>
      <c r="K550" s="80">
        <f t="shared" si="168"/>
        <v>20</v>
      </c>
      <c r="L550" s="81">
        <f t="shared" si="169"/>
        <v>21</v>
      </c>
      <c r="M550" s="82">
        <f t="shared" si="170"/>
        <v>1.0028708989999999</v>
      </c>
      <c r="N550" s="82">
        <f t="shared" ca="1" si="171"/>
        <v>1.004650313</v>
      </c>
      <c r="O550" s="81">
        <f t="shared" si="172"/>
        <v>0</v>
      </c>
      <c r="P550" s="76">
        <f t="shared" ca="1" si="173"/>
        <v>417.13307600000002</v>
      </c>
      <c r="Q550" s="76">
        <f t="shared" si="174"/>
        <v>0</v>
      </c>
      <c r="R550" s="83" t="str">
        <f t="shared" si="175"/>
        <v>A+J=</v>
      </c>
      <c r="S550" s="79">
        <f t="shared" si="176"/>
        <v>44095</v>
      </c>
      <c r="T550" s="84" t="str">
        <f t="shared" si="177"/>
        <v>-</v>
      </c>
      <c r="U550" s="8"/>
      <c r="V550" s="8"/>
      <c r="W550" s="8"/>
      <c r="X550" s="8"/>
      <c r="Y550" s="1"/>
      <c r="Z550" s="8"/>
      <c r="AA550" s="8"/>
      <c r="AB550" s="8"/>
      <c r="AC550" s="8"/>
      <c r="AD550" s="8"/>
      <c r="AE550" s="9"/>
      <c r="AF550" s="8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  <c r="BO550" s="3"/>
      <c r="BP550" s="3"/>
      <c r="BQ550" s="3"/>
      <c r="BR550" s="3"/>
      <c r="BS550" s="3"/>
      <c r="BT550" s="3"/>
      <c r="BU550" s="3"/>
      <c r="BV550" s="3"/>
      <c r="BW550" s="3"/>
      <c r="BX550" s="3"/>
      <c r="BY550" s="3"/>
      <c r="BZ550" s="3"/>
      <c r="CA550" s="3"/>
      <c r="CB550" s="3"/>
      <c r="CC550" s="3"/>
      <c r="CD550" s="3"/>
      <c r="CE550" s="3"/>
      <c r="CF550" s="3"/>
      <c r="CG550" s="3"/>
      <c r="CH550" s="3"/>
      <c r="CI550" s="3"/>
      <c r="CJ550" s="3"/>
      <c r="CK550" s="3"/>
      <c r="CL550" s="3"/>
      <c r="CM550" s="3"/>
      <c r="CN550" s="3"/>
      <c r="CO550" s="3"/>
      <c r="CP550" s="3"/>
      <c r="CQ550" s="3"/>
      <c r="CR550" s="3"/>
      <c r="CS550" s="3"/>
      <c r="CT550" s="3"/>
      <c r="CU550" s="3"/>
      <c r="CV550" s="3"/>
      <c r="CW550" s="3"/>
      <c r="CX550" s="3"/>
      <c r="CY550" s="3"/>
      <c r="CZ550" s="3"/>
      <c r="DA550" s="3"/>
      <c r="DB550" s="3"/>
      <c r="DC550" s="3"/>
      <c r="DD550" s="3"/>
      <c r="DE550" s="3"/>
      <c r="DF550" s="3"/>
      <c r="DG550" s="3"/>
      <c r="DH550" s="3"/>
      <c r="DI550" s="3"/>
      <c r="DJ550" s="3"/>
      <c r="DK550" s="3"/>
      <c r="DL550" s="3"/>
      <c r="DM550" s="3"/>
      <c r="DN550" s="3"/>
      <c r="DO550" s="3"/>
      <c r="DP550" s="3"/>
      <c r="DQ550" s="3"/>
      <c r="DR550" s="3"/>
      <c r="DS550" s="3"/>
      <c r="DT550" s="3"/>
      <c r="DU550" s="3"/>
      <c r="DV550" s="3"/>
      <c r="DW550" s="3"/>
      <c r="DX550" s="3"/>
      <c r="DY550" s="3"/>
      <c r="DZ550" s="3"/>
      <c r="EA550" s="3"/>
      <c r="EB550" s="3"/>
      <c r="EC550" s="3"/>
      <c r="ED550" s="3"/>
      <c r="EE550" s="3"/>
      <c r="EF550" s="3"/>
      <c r="EG550" s="3"/>
      <c r="EH550" s="3"/>
      <c r="EI550" s="3"/>
      <c r="EJ550" s="3"/>
      <c r="EK550" s="3"/>
      <c r="EL550" s="3"/>
      <c r="EM550" s="3"/>
      <c r="EN550" s="3"/>
      <c r="EO550" s="3"/>
      <c r="EP550" s="3"/>
      <c r="EQ550" s="3"/>
      <c r="ER550" s="3"/>
      <c r="ES550" s="3"/>
      <c r="ET550" s="3"/>
      <c r="EU550" s="3"/>
      <c r="EV550" s="3"/>
      <c r="EW550" s="3"/>
      <c r="EX550" s="3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</row>
    <row r="551" spans="1:173" x14ac:dyDescent="0.15">
      <c r="A551" s="74">
        <f t="shared" si="178"/>
        <v>44032</v>
      </c>
      <c r="B551" s="75">
        <f t="shared" ca="1" si="165"/>
        <v>90117.133075999998</v>
      </c>
      <c r="C551" s="78">
        <f t="shared" si="166"/>
        <v>89700</v>
      </c>
      <c r="D551" s="77">
        <f ca="1">IF(A551&lt;$B$1,VLOOKUP(A551,[1]DI!$A$4:$B$15000,2),0)</f>
        <v>2.1500000000000005E-2</v>
      </c>
      <c r="E551" s="78">
        <f t="shared" ca="1" si="180"/>
        <v>1.0000844200000001</v>
      </c>
      <c r="F551" s="78">
        <f ca="1">(TRUNC(PRODUCT($E$12:$E550),16))</f>
        <v>1.0745998304764699</v>
      </c>
      <c r="G551" s="78">
        <f t="shared" ca="1" si="181"/>
        <v>1.0726965263486199</v>
      </c>
      <c r="H551" s="78">
        <f t="shared" ca="1" si="182"/>
        <v>1.00177432</v>
      </c>
      <c r="I551" s="77">
        <f t="shared" si="179"/>
        <v>3.5000000000000003E-2</v>
      </c>
      <c r="J551" s="79">
        <f t="shared" si="167"/>
        <v>44001</v>
      </c>
      <c r="K551" s="80">
        <f t="shared" si="168"/>
        <v>21</v>
      </c>
      <c r="L551" s="81">
        <f t="shared" si="169"/>
        <v>21</v>
      </c>
      <c r="M551" s="82">
        <f t="shared" si="170"/>
        <v>1.0028708989999999</v>
      </c>
      <c r="N551" s="82">
        <f t="shared" ca="1" si="171"/>
        <v>1.004650313</v>
      </c>
      <c r="O551" s="81">
        <f t="shared" si="172"/>
        <v>0</v>
      </c>
      <c r="P551" s="76">
        <f t="shared" ca="1" si="173"/>
        <v>417.13307600000002</v>
      </c>
      <c r="Q551" s="76">
        <f t="shared" si="174"/>
        <v>0</v>
      </c>
      <c r="R551" s="83" t="str">
        <f t="shared" si="175"/>
        <v>A+J=</v>
      </c>
      <c r="S551" s="79">
        <f t="shared" si="176"/>
        <v>44095</v>
      </c>
      <c r="T551" s="84" t="str">
        <f t="shared" si="177"/>
        <v>-</v>
      </c>
      <c r="U551" s="8"/>
      <c r="V551" s="8"/>
      <c r="W551" s="8"/>
      <c r="X551" s="8"/>
      <c r="Y551" s="1"/>
      <c r="Z551" s="8"/>
      <c r="AA551" s="8"/>
      <c r="AB551" s="8"/>
      <c r="AC551" s="8"/>
      <c r="AD551" s="8"/>
      <c r="AE551" s="9"/>
      <c r="AF551" s="8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  <c r="BO551" s="3"/>
      <c r="BP551" s="3"/>
      <c r="BQ551" s="3"/>
      <c r="BR551" s="3"/>
      <c r="BS551" s="3"/>
      <c r="BT551" s="3"/>
      <c r="BU551" s="3"/>
      <c r="BV551" s="3"/>
      <c r="BW551" s="3"/>
      <c r="BX551" s="3"/>
      <c r="BY551" s="3"/>
      <c r="BZ551" s="3"/>
      <c r="CA551" s="3"/>
      <c r="CB551" s="3"/>
      <c r="CC551" s="3"/>
      <c r="CD551" s="3"/>
      <c r="CE551" s="3"/>
      <c r="CF551" s="3"/>
      <c r="CG551" s="3"/>
      <c r="CH551" s="3"/>
      <c r="CI551" s="3"/>
      <c r="CJ551" s="3"/>
      <c r="CK551" s="3"/>
      <c r="CL551" s="3"/>
      <c r="CM551" s="3"/>
      <c r="CN551" s="3"/>
      <c r="CO551" s="3"/>
      <c r="CP551" s="3"/>
      <c r="CQ551" s="3"/>
      <c r="CR551" s="3"/>
      <c r="CS551" s="3"/>
      <c r="CT551" s="3"/>
      <c r="CU551" s="3"/>
      <c r="CV551" s="3"/>
      <c r="CW551" s="3"/>
      <c r="CX551" s="3"/>
      <c r="CY551" s="3"/>
      <c r="CZ551" s="3"/>
      <c r="DA551" s="3"/>
      <c r="DB551" s="3"/>
      <c r="DC551" s="3"/>
      <c r="DD551" s="3"/>
      <c r="DE551" s="3"/>
      <c r="DF551" s="3"/>
      <c r="DG551" s="3"/>
      <c r="DH551" s="3"/>
      <c r="DI551" s="3"/>
      <c r="DJ551" s="3"/>
      <c r="DK551" s="3"/>
      <c r="DL551" s="3"/>
      <c r="DM551" s="3"/>
      <c r="DN551" s="3"/>
      <c r="DO551" s="3"/>
      <c r="DP551" s="3"/>
      <c r="DQ551" s="3"/>
      <c r="DR551" s="3"/>
      <c r="DS551" s="3"/>
      <c r="DT551" s="3"/>
      <c r="DU551" s="3"/>
      <c r="DV551" s="3"/>
      <c r="DW551" s="3"/>
      <c r="DX551" s="3"/>
      <c r="DY551" s="3"/>
      <c r="DZ551" s="3"/>
      <c r="EA551" s="3"/>
      <c r="EB551" s="3"/>
      <c r="EC551" s="3"/>
      <c r="ED551" s="3"/>
      <c r="EE551" s="3"/>
      <c r="EF551" s="3"/>
      <c r="EG551" s="3"/>
      <c r="EH551" s="3"/>
      <c r="EI551" s="3"/>
      <c r="EJ551" s="3"/>
      <c r="EK551" s="3"/>
      <c r="EL551" s="3"/>
      <c r="EM551" s="3"/>
      <c r="EN551" s="3"/>
      <c r="EO551" s="3"/>
      <c r="EP551" s="3"/>
      <c r="EQ551" s="3"/>
      <c r="ER551" s="3"/>
      <c r="ES551" s="3"/>
      <c r="ET551" s="3"/>
      <c r="EU551" s="3"/>
      <c r="EV551" s="3"/>
      <c r="EW551" s="3"/>
      <c r="EX551" s="3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</row>
    <row r="552" spans="1:173" x14ac:dyDescent="0.15">
      <c r="A552" s="74">
        <f t="shared" si="178"/>
        <v>44033</v>
      </c>
      <c r="B552" s="75">
        <f t="shared" ca="1" si="165"/>
        <v>90137.044861000002</v>
      </c>
      <c r="C552" s="78">
        <f t="shared" si="166"/>
        <v>89700</v>
      </c>
      <c r="D552" s="77">
        <f ca="1">IF(A552&lt;$B$1,VLOOKUP(A552,[1]DI!$A$4:$B$15000,2),0)</f>
        <v>2.1500000000000005E-2</v>
      </c>
      <c r="E552" s="78">
        <f t="shared" ca="1" si="180"/>
        <v>1.0000844200000001</v>
      </c>
      <c r="F552" s="78">
        <f ca="1">(TRUNC(PRODUCT($E$12:$E551),16))</f>
        <v>1.07469054819416</v>
      </c>
      <c r="G552" s="78">
        <f t="shared" ca="1" si="181"/>
        <v>1.0726965263486199</v>
      </c>
      <c r="H552" s="78">
        <f t="shared" ca="1" si="182"/>
        <v>1.0018588900000001</v>
      </c>
      <c r="I552" s="77">
        <f t="shared" si="179"/>
        <v>3.5000000000000003E-2</v>
      </c>
      <c r="J552" s="79">
        <f t="shared" si="167"/>
        <v>44001</v>
      </c>
      <c r="K552" s="80">
        <f t="shared" si="168"/>
        <v>22</v>
      </c>
      <c r="L552" s="81">
        <f t="shared" si="169"/>
        <v>22</v>
      </c>
      <c r="M552" s="82">
        <f t="shared" si="170"/>
        <v>1.0030078140000001</v>
      </c>
      <c r="N552" s="82">
        <f t="shared" ca="1" si="171"/>
        <v>1.004872295</v>
      </c>
      <c r="O552" s="81">
        <f t="shared" si="172"/>
        <v>0</v>
      </c>
      <c r="P552" s="76">
        <f t="shared" ca="1" si="173"/>
        <v>437.04486100000003</v>
      </c>
      <c r="Q552" s="76">
        <f t="shared" si="174"/>
        <v>0</v>
      </c>
      <c r="R552" s="83" t="str">
        <f t="shared" si="175"/>
        <v>A+J=</v>
      </c>
      <c r="S552" s="79">
        <f t="shared" si="176"/>
        <v>44095</v>
      </c>
      <c r="T552" s="84" t="str">
        <f t="shared" si="177"/>
        <v>-</v>
      </c>
      <c r="U552" s="8"/>
      <c r="V552" s="8"/>
      <c r="W552" s="8"/>
      <c r="X552" s="8"/>
      <c r="Y552" s="1"/>
      <c r="Z552" s="8"/>
      <c r="AA552" s="8"/>
      <c r="AB552" s="8"/>
      <c r="AC552" s="8"/>
      <c r="AD552" s="8"/>
      <c r="AE552" s="9"/>
      <c r="AF552" s="8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  <c r="BO552" s="3"/>
      <c r="BP552" s="3"/>
      <c r="BQ552" s="3"/>
      <c r="BR552" s="3"/>
      <c r="BS552" s="3"/>
      <c r="BT552" s="3"/>
      <c r="BU552" s="3"/>
      <c r="BV552" s="3"/>
      <c r="BW552" s="3"/>
      <c r="BX552" s="3"/>
      <c r="BY552" s="3"/>
      <c r="BZ552" s="3"/>
      <c r="CA552" s="3"/>
      <c r="CB552" s="3"/>
      <c r="CC552" s="3"/>
      <c r="CD552" s="3"/>
      <c r="CE552" s="3"/>
      <c r="CF552" s="3"/>
      <c r="CG552" s="3"/>
      <c r="CH552" s="3"/>
      <c r="CI552" s="3"/>
      <c r="CJ552" s="3"/>
      <c r="CK552" s="3"/>
      <c r="CL552" s="3"/>
      <c r="CM552" s="3"/>
      <c r="CN552" s="3"/>
      <c r="CO552" s="3"/>
      <c r="CP552" s="3"/>
      <c r="CQ552" s="3"/>
      <c r="CR552" s="3"/>
      <c r="CS552" s="3"/>
      <c r="CT552" s="3"/>
      <c r="CU552" s="3"/>
      <c r="CV552" s="3"/>
      <c r="CW552" s="3"/>
      <c r="CX552" s="3"/>
      <c r="CY552" s="3"/>
      <c r="CZ552" s="3"/>
      <c r="DA552" s="3"/>
      <c r="DB552" s="3"/>
      <c r="DC552" s="3"/>
      <c r="DD552" s="3"/>
      <c r="DE552" s="3"/>
      <c r="DF552" s="3"/>
      <c r="DG552" s="3"/>
      <c r="DH552" s="3"/>
      <c r="DI552" s="3"/>
      <c r="DJ552" s="3"/>
      <c r="DK552" s="3"/>
      <c r="DL552" s="3"/>
      <c r="DM552" s="3"/>
      <c r="DN552" s="3"/>
      <c r="DO552" s="3"/>
      <c r="DP552" s="3"/>
      <c r="DQ552" s="3"/>
      <c r="DR552" s="3"/>
      <c r="DS552" s="3"/>
      <c r="DT552" s="3"/>
      <c r="DU552" s="3"/>
      <c r="DV552" s="3"/>
      <c r="DW552" s="3"/>
      <c r="DX552" s="3"/>
      <c r="DY552" s="3"/>
      <c r="DZ552" s="3"/>
      <c r="EA552" s="3"/>
      <c r="EB552" s="3"/>
      <c r="EC552" s="3"/>
      <c r="ED552" s="3"/>
      <c r="EE552" s="3"/>
      <c r="EF552" s="3"/>
      <c r="EG552" s="3"/>
      <c r="EH552" s="3"/>
      <c r="EI552" s="3"/>
      <c r="EJ552" s="3"/>
      <c r="EK552" s="3"/>
      <c r="EL552" s="3"/>
      <c r="EM552" s="3"/>
      <c r="EN552" s="3"/>
      <c r="EO552" s="3"/>
      <c r="EP552" s="3"/>
      <c r="EQ552" s="3"/>
      <c r="ER552" s="3"/>
      <c r="ES552" s="3"/>
      <c r="ET552" s="3"/>
      <c r="EU552" s="3"/>
      <c r="EV552" s="3"/>
      <c r="EW552" s="3"/>
      <c r="EX552" s="3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</row>
    <row r="553" spans="1:173" x14ac:dyDescent="0.15">
      <c r="A553" s="74">
        <f t="shared" si="178"/>
        <v>44034</v>
      </c>
      <c r="B553" s="75">
        <f t="shared" ca="1" si="165"/>
        <v>90156.960414000001</v>
      </c>
      <c r="C553" s="78">
        <f t="shared" si="166"/>
        <v>89700</v>
      </c>
      <c r="D553" s="77">
        <f ca="1">IF(A553&lt;$B$1,VLOOKUP(A553,[1]DI!$A$4:$B$15000,2),0)</f>
        <v>2.1500000000000005E-2</v>
      </c>
      <c r="E553" s="78">
        <f t="shared" ca="1" si="180"/>
        <v>1.0000844200000001</v>
      </c>
      <c r="F553" s="78">
        <f ca="1">(TRUNC(PRODUCT($E$12:$E552),16))</f>
        <v>1.07478127357024</v>
      </c>
      <c r="G553" s="78">
        <f t="shared" ca="1" si="181"/>
        <v>1.0726965263486199</v>
      </c>
      <c r="H553" s="78">
        <f t="shared" ca="1" si="182"/>
        <v>1.0019434599999999</v>
      </c>
      <c r="I553" s="77">
        <f t="shared" si="179"/>
        <v>3.5000000000000003E-2</v>
      </c>
      <c r="J553" s="79">
        <f t="shared" si="167"/>
        <v>44001</v>
      </c>
      <c r="K553" s="80">
        <f t="shared" si="168"/>
        <v>23</v>
      </c>
      <c r="L553" s="81">
        <f t="shared" si="169"/>
        <v>23</v>
      </c>
      <c r="M553" s="82">
        <f t="shared" si="170"/>
        <v>1.0031447469999999</v>
      </c>
      <c r="N553" s="82">
        <f t="shared" ca="1" si="171"/>
        <v>1.0050943189999999</v>
      </c>
      <c r="O553" s="81">
        <f t="shared" si="172"/>
        <v>0</v>
      </c>
      <c r="P553" s="76">
        <f t="shared" ca="1" si="173"/>
        <v>456.96041400000001</v>
      </c>
      <c r="Q553" s="76">
        <f t="shared" si="174"/>
        <v>0</v>
      </c>
      <c r="R553" s="83" t="str">
        <f t="shared" si="175"/>
        <v>A+J=</v>
      </c>
      <c r="S553" s="79">
        <f t="shared" si="176"/>
        <v>44095</v>
      </c>
      <c r="T553" s="84" t="str">
        <f t="shared" si="177"/>
        <v>-</v>
      </c>
      <c r="U553" s="8"/>
      <c r="V553" s="8"/>
      <c r="W553" s="8"/>
      <c r="X553" s="8"/>
      <c r="Y553" s="1"/>
      <c r="Z553" s="8"/>
      <c r="AA553" s="8"/>
      <c r="AB553" s="8"/>
      <c r="AC553" s="8"/>
      <c r="AD553" s="8"/>
      <c r="AE553" s="9"/>
      <c r="AF553" s="8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  <c r="BO553" s="3"/>
      <c r="BP553" s="3"/>
      <c r="BQ553" s="3"/>
      <c r="BR553" s="3"/>
      <c r="BS553" s="3"/>
      <c r="BT553" s="3"/>
      <c r="BU553" s="3"/>
      <c r="BV553" s="3"/>
      <c r="BW553" s="3"/>
      <c r="BX553" s="3"/>
      <c r="BY553" s="3"/>
      <c r="BZ553" s="3"/>
      <c r="CA553" s="3"/>
      <c r="CB553" s="3"/>
      <c r="CC553" s="3"/>
      <c r="CD553" s="3"/>
      <c r="CE553" s="3"/>
      <c r="CF553" s="3"/>
      <c r="CG553" s="3"/>
      <c r="CH553" s="3"/>
      <c r="CI553" s="3"/>
      <c r="CJ553" s="3"/>
      <c r="CK553" s="3"/>
      <c r="CL553" s="3"/>
      <c r="CM553" s="3"/>
      <c r="CN553" s="3"/>
      <c r="CO553" s="3"/>
      <c r="CP553" s="3"/>
      <c r="CQ553" s="3"/>
      <c r="CR553" s="3"/>
      <c r="CS553" s="3"/>
      <c r="CT553" s="3"/>
      <c r="CU553" s="3"/>
      <c r="CV553" s="3"/>
      <c r="CW553" s="3"/>
      <c r="CX553" s="3"/>
      <c r="CY553" s="3"/>
      <c r="CZ553" s="3"/>
      <c r="DA553" s="3"/>
      <c r="DB553" s="3"/>
      <c r="DC553" s="3"/>
      <c r="DD553" s="3"/>
      <c r="DE553" s="3"/>
      <c r="DF553" s="3"/>
      <c r="DG553" s="3"/>
      <c r="DH553" s="3"/>
      <c r="DI553" s="3"/>
      <c r="DJ553" s="3"/>
      <c r="DK553" s="3"/>
      <c r="DL553" s="3"/>
      <c r="DM553" s="3"/>
      <c r="DN553" s="3"/>
      <c r="DO553" s="3"/>
      <c r="DP553" s="3"/>
      <c r="DQ553" s="3"/>
      <c r="DR553" s="3"/>
      <c r="DS553" s="3"/>
      <c r="DT553" s="3"/>
      <c r="DU553" s="3"/>
      <c r="DV553" s="3"/>
      <c r="DW553" s="3"/>
      <c r="DX553" s="3"/>
      <c r="DY553" s="3"/>
      <c r="DZ553" s="3"/>
      <c r="EA553" s="3"/>
      <c r="EB553" s="3"/>
      <c r="EC553" s="3"/>
      <c r="ED553" s="3"/>
      <c r="EE553" s="3"/>
      <c r="EF553" s="3"/>
      <c r="EG553" s="3"/>
      <c r="EH553" s="3"/>
      <c r="EI553" s="3"/>
      <c r="EJ553" s="3"/>
      <c r="EK553" s="3"/>
      <c r="EL553" s="3"/>
      <c r="EM553" s="3"/>
      <c r="EN553" s="3"/>
      <c r="EO553" s="3"/>
      <c r="EP553" s="3"/>
      <c r="EQ553" s="3"/>
      <c r="ER553" s="3"/>
      <c r="ES553" s="3"/>
      <c r="ET553" s="3"/>
      <c r="EU553" s="3"/>
      <c r="EV553" s="3"/>
      <c r="EW553" s="3"/>
      <c r="EX553" s="3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</row>
    <row r="554" spans="1:173" x14ac:dyDescent="0.15">
      <c r="A554" s="74">
        <f t="shared" si="178"/>
        <v>44035</v>
      </c>
      <c r="B554" s="75">
        <f t="shared" ca="1" si="165"/>
        <v>90176.881437999997</v>
      </c>
      <c r="C554" s="78">
        <f t="shared" si="166"/>
        <v>89700</v>
      </c>
      <c r="D554" s="77">
        <f ca="1">IF(A554&lt;$B$1,VLOOKUP(A554,[1]DI!$A$4:$B$15000,2),0)</f>
        <v>2.1500000000000005E-2</v>
      </c>
      <c r="E554" s="78">
        <f t="shared" ca="1" si="180"/>
        <v>1.0000844200000001</v>
      </c>
      <c r="F554" s="78">
        <f ca="1">(TRUNC(PRODUCT($E$12:$E553),16))</f>
        <v>1.0748720066053501</v>
      </c>
      <c r="G554" s="78">
        <f t="shared" ca="1" si="181"/>
        <v>1.0726965263486199</v>
      </c>
      <c r="H554" s="78">
        <f t="shared" ca="1" si="182"/>
        <v>1.0020280500000001</v>
      </c>
      <c r="I554" s="77">
        <f t="shared" si="179"/>
        <v>3.5000000000000003E-2</v>
      </c>
      <c r="J554" s="79">
        <f t="shared" si="167"/>
        <v>44001</v>
      </c>
      <c r="K554" s="80">
        <f t="shared" si="168"/>
        <v>24</v>
      </c>
      <c r="L554" s="81">
        <f t="shared" si="169"/>
        <v>24</v>
      </c>
      <c r="M554" s="82">
        <f t="shared" si="170"/>
        <v>1.003281699</v>
      </c>
      <c r="N554" s="82">
        <f t="shared" ca="1" si="171"/>
        <v>1.005316404</v>
      </c>
      <c r="O554" s="81">
        <f t="shared" si="172"/>
        <v>0</v>
      </c>
      <c r="P554" s="76">
        <f t="shared" ca="1" si="173"/>
        <v>476.881438</v>
      </c>
      <c r="Q554" s="76">
        <f t="shared" si="174"/>
        <v>0</v>
      </c>
      <c r="R554" s="83" t="str">
        <f t="shared" si="175"/>
        <v>A+J=</v>
      </c>
      <c r="S554" s="79">
        <f t="shared" si="176"/>
        <v>44095</v>
      </c>
      <c r="T554" s="84" t="str">
        <f t="shared" si="177"/>
        <v>-</v>
      </c>
      <c r="U554" s="8"/>
      <c r="V554" s="8"/>
      <c r="W554" s="8"/>
      <c r="X554" s="8"/>
      <c r="Y554" s="1"/>
      <c r="Z554" s="8"/>
      <c r="AA554" s="8"/>
      <c r="AB554" s="8"/>
      <c r="AC554" s="8"/>
      <c r="AD554" s="8"/>
      <c r="AE554" s="9"/>
      <c r="AF554" s="8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  <c r="BO554" s="3"/>
      <c r="BP554" s="3"/>
      <c r="BQ554" s="3"/>
      <c r="BR554" s="3"/>
      <c r="BS554" s="3"/>
      <c r="BT554" s="3"/>
      <c r="BU554" s="3"/>
      <c r="BV554" s="3"/>
      <c r="BW554" s="3"/>
      <c r="BX554" s="3"/>
      <c r="BY554" s="3"/>
      <c r="BZ554" s="3"/>
      <c r="CA554" s="3"/>
      <c r="CB554" s="3"/>
      <c r="CC554" s="3"/>
      <c r="CD554" s="3"/>
      <c r="CE554" s="3"/>
      <c r="CF554" s="3"/>
      <c r="CG554" s="3"/>
      <c r="CH554" s="3"/>
      <c r="CI554" s="3"/>
      <c r="CJ554" s="3"/>
      <c r="CK554" s="3"/>
      <c r="CL554" s="3"/>
      <c r="CM554" s="3"/>
      <c r="CN554" s="3"/>
      <c r="CO554" s="3"/>
      <c r="CP554" s="3"/>
      <c r="CQ554" s="3"/>
      <c r="CR554" s="3"/>
      <c r="CS554" s="3"/>
      <c r="CT554" s="3"/>
      <c r="CU554" s="3"/>
      <c r="CV554" s="3"/>
      <c r="CW554" s="3"/>
      <c r="CX554" s="3"/>
      <c r="CY554" s="3"/>
      <c r="CZ554" s="3"/>
      <c r="DA554" s="3"/>
      <c r="DB554" s="3"/>
      <c r="DC554" s="3"/>
      <c r="DD554" s="3"/>
      <c r="DE554" s="3"/>
      <c r="DF554" s="3"/>
      <c r="DG554" s="3"/>
      <c r="DH554" s="3"/>
      <c r="DI554" s="3"/>
      <c r="DJ554" s="3"/>
      <c r="DK554" s="3"/>
      <c r="DL554" s="3"/>
      <c r="DM554" s="3"/>
      <c r="DN554" s="3"/>
      <c r="DO554" s="3"/>
      <c r="DP554" s="3"/>
      <c r="DQ554" s="3"/>
      <c r="DR554" s="3"/>
      <c r="DS554" s="3"/>
      <c r="DT554" s="3"/>
      <c r="DU554" s="3"/>
      <c r="DV554" s="3"/>
      <c r="DW554" s="3"/>
      <c r="DX554" s="3"/>
      <c r="DY554" s="3"/>
      <c r="DZ554" s="3"/>
      <c r="EA554" s="3"/>
      <c r="EB554" s="3"/>
      <c r="EC554" s="3"/>
      <c r="ED554" s="3"/>
      <c r="EE554" s="3"/>
      <c r="EF554" s="3"/>
      <c r="EG554" s="3"/>
      <c r="EH554" s="3"/>
      <c r="EI554" s="3"/>
      <c r="EJ554" s="3"/>
      <c r="EK554" s="3"/>
      <c r="EL554" s="3"/>
      <c r="EM554" s="3"/>
      <c r="EN554" s="3"/>
      <c r="EO554" s="3"/>
      <c r="EP554" s="3"/>
      <c r="EQ554" s="3"/>
      <c r="ER554" s="3"/>
      <c r="ES554" s="3"/>
      <c r="ET554" s="3"/>
      <c r="EU554" s="3"/>
      <c r="EV554" s="3"/>
      <c r="EW554" s="3"/>
      <c r="EX554" s="3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</row>
    <row r="555" spans="1:173" x14ac:dyDescent="0.15">
      <c r="A555" s="74">
        <f t="shared" si="178"/>
        <v>44036</v>
      </c>
      <c r="B555" s="75">
        <f t="shared" ca="1" si="165"/>
        <v>90196.806320000003</v>
      </c>
      <c r="C555" s="78">
        <f t="shared" si="166"/>
        <v>89700</v>
      </c>
      <c r="D555" s="77">
        <f ca="1">IF(A555&lt;$B$1,VLOOKUP(A555,[1]DI!$A$4:$B$15000,2),0)</f>
        <v>2.1500000000000005E-2</v>
      </c>
      <c r="E555" s="78">
        <f t="shared" ca="1" si="180"/>
        <v>1.0000844200000001</v>
      </c>
      <c r="F555" s="78">
        <f ca="1">(TRUNC(PRODUCT($E$12:$E554),16))</f>
        <v>1.07496274730015</v>
      </c>
      <c r="G555" s="78">
        <f t="shared" ca="1" si="181"/>
        <v>1.0726965263486199</v>
      </c>
      <c r="H555" s="78">
        <f t="shared" ca="1" si="182"/>
        <v>1.00211264</v>
      </c>
      <c r="I555" s="77">
        <f t="shared" si="179"/>
        <v>3.5000000000000003E-2</v>
      </c>
      <c r="J555" s="79">
        <f t="shared" si="167"/>
        <v>44001</v>
      </c>
      <c r="K555" s="80">
        <f t="shared" si="168"/>
        <v>25</v>
      </c>
      <c r="L555" s="81">
        <f t="shared" si="169"/>
        <v>25</v>
      </c>
      <c r="M555" s="82">
        <f t="shared" si="170"/>
        <v>1.0034186700000001</v>
      </c>
      <c r="N555" s="82">
        <f t="shared" ca="1" si="171"/>
        <v>1.0055385320000001</v>
      </c>
      <c r="O555" s="81">
        <f t="shared" si="172"/>
        <v>0</v>
      </c>
      <c r="P555" s="76">
        <f t="shared" ca="1" si="173"/>
        <v>496.80632000000003</v>
      </c>
      <c r="Q555" s="76">
        <f t="shared" si="174"/>
        <v>0</v>
      </c>
      <c r="R555" s="83" t="str">
        <f t="shared" si="175"/>
        <v>A+J=</v>
      </c>
      <c r="S555" s="79">
        <f t="shared" si="176"/>
        <v>44095</v>
      </c>
      <c r="T555" s="84" t="str">
        <f t="shared" si="177"/>
        <v>-</v>
      </c>
      <c r="U555" s="8"/>
      <c r="V555" s="8"/>
      <c r="W555" s="8"/>
      <c r="X555" s="8"/>
      <c r="Y555" s="1"/>
      <c r="Z555" s="8"/>
      <c r="AA555" s="8"/>
      <c r="AB555" s="8"/>
      <c r="AC555" s="8"/>
      <c r="AD555" s="8"/>
      <c r="AE555" s="9"/>
      <c r="AF555" s="8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  <c r="BO555" s="3"/>
      <c r="BP555" s="3"/>
      <c r="BQ555" s="3"/>
      <c r="BR555" s="3"/>
      <c r="BS555" s="3"/>
      <c r="BT555" s="3"/>
      <c r="BU555" s="3"/>
      <c r="BV555" s="3"/>
      <c r="BW555" s="3"/>
      <c r="BX555" s="3"/>
      <c r="BY555" s="3"/>
      <c r="BZ555" s="3"/>
      <c r="CA555" s="3"/>
      <c r="CB555" s="3"/>
      <c r="CC555" s="3"/>
      <c r="CD555" s="3"/>
      <c r="CE555" s="3"/>
      <c r="CF555" s="3"/>
      <c r="CG555" s="3"/>
      <c r="CH555" s="3"/>
      <c r="CI555" s="3"/>
      <c r="CJ555" s="3"/>
      <c r="CK555" s="3"/>
      <c r="CL555" s="3"/>
      <c r="CM555" s="3"/>
      <c r="CN555" s="3"/>
      <c r="CO555" s="3"/>
      <c r="CP555" s="3"/>
      <c r="CQ555" s="3"/>
      <c r="CR555" s="3"/>
      <c r="CS555" s="3"/>
      <c r="CT555" s="3"/>
      <c r="CU555" s="3"/>
      <c r="CV555" s="3"/>
      <c r="CW555" s="3"/>
      <c r="CX555" s="3"/>
      <c r="CY555" s="3"/>
      <c r="CZ555" s="3"/>
      <c r="DA555" s="3"/>
      <c r="DB555" s="3"/>
      <c r="DC555" s="3"/>
      <c r="DD555" s="3"/>
      <c r="DE555" s="3"/>
      <c r="DF555" s="3"/>
      <c r="DG555" s="3"/>
      <c r="DH555" s="3"/>
      <c r="DI555" s="3"/>
      <c r="DJ555" s="3"/>
      <c r="DK555" s="3"/>
      <c r="DL555" s="3"/>
      <c r="DM555" s="3"/>
      <c r="DN555" s="3"/>
      <c r="DO555" s="3"/>
      <c r="DP555" s="3"/>
      <c r="DQ555" s="3"/>
      <c r="DR555" s="3"/>
      <c r="DS555" s="3"/>
      <c r="DT555" s="3"/>
      <c r="DU555" s="3"/>
      <c r="DV555" s="3"/>
      <c r="DW555" s="3"/>
      <c r="DX555" s="3"/>
      <c r="DY555" s="3"/>
      <c r="DZ555" s="3"/>
      <c r="EA555" s="3"/>
      <c r="EB555" s="3"/>
      <c r="EC555" s="3"/>
      <c r="ED555" s="3"/>
      <c r="EE555" s="3"/>
      <c r="EF555" s="3"/>
      <c r="EG555" s="3"/>
      <c r="EH555" s="3"/>
      <c r="EI555" s="3"/>
      <c r="EJ555" s="3"/>
      <c r="EK555" s="3"/>
      <c r="EL555" s="3"/>
      <c r="EM555" s="3"/>
      <c r="EN555" s="3"/>
      <c r="EO555" s="3"/>
      <c r="EP555" s="3"/>
      <c r="EQ555" s="3"/>
      <c r="ER555" s="3"/>
      <c r="ES555" s="3"/>
      <c r="ET555" s="3"/>
      <c r="EU555" s="3"/>
      <c r="EV555" s="3"/>
      <c r="EW555" s="3"/>
      <c r="EX555" s="3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</row>
    <row r="556" spans="1:173" x14ac:dyDescent="0.15">
      <c r="A556" s="74">
        <f t="shared" si="178"/>
        <v>44037</v>
      </c>
      <c r="B556" s="75">
        <f t="shared" ca="1" si="165"/>
        <v>90216.735956000004</v>
      </c>
      <c r="C556" s="78">
        <f t="shared" si="166"/>
        <v>89700</v>
      </c>
      <c r="D556" s="77">
        <f ca="1">IF(A556&lt;$B$1,VLOOKUP(A556,[1]DI!$A$4:$B$15000,2),0)</f>
        <v>0</v>
      </c>
      <c r="E556" s="78">
        <f t="shared" ca="1" si="180"/>
        <v>1</v>
      </c>
      <c r="F556" s="78">
        <f ca="1">(TRUNC(PRODUCT($E$12:$E555),16))</f>
        <v>1.07505349565528</v>
      </c>
      <c r="G556" s="78">
        <f t="shared" ca="1" si="181"/>
        <v>1.0726965263486199</v>
      </c>
      <c r="H556" s="78">
        <f t="shared" ca="1" si="182"/>
        <v>1.0021972400000001</v>
      </c>
      <c r="I556" s="77">
        <f t="shared" si="179"/>
        <v>3.5000000000000003E-2</v>
      </c>
      <c r="J556" s="79">
        <f t="shared" si="167"/>
        <v>44001</v>
      </c>
      <c r="K556" s="80">
        <f t="shared" si="168"/>
        <v>25</v>
      </c>
      <c r="L556" s="81">
        <f t="shared" si="169"/>
        <v>26</v>
      </c>
      <c r="M556" s="82">
        <f t="shared" si="170"/>
        <v>1.00355566</v>
      </c>
      <c r="N556" s="82">
        <f t="shared" ca="1" si="171"/>
        <v>1.0057607129999999</v>
      </c>
      <c r="O556" s="81">
        <f t="shared" si="172"/>
        <v>0</v>
      </c>
      <c r="P556" s="76">
        <f t="shared" ca="1" si="173"/>
        <v>516.73595599999999</v>
      </c>
      <c r="Q556" s="76">
        <f t="shared" si="174"/>
        <v>0</v>
      </c>
      <c r="R556" s="83" t="str">
        <f t="shared" si="175"/>
        <v>A+J=</v>
      </c>
      <c r="S556" s="79">
        <f t="shared" si="176"/>
        <v>44095</v>
      </c>
      <c r="T556" s="84" t="str">
        <f t="shared" si="177"/>
        <v>-</v>
      </c>
      <c r="U556" s="8"/>
      <c r="V556" s="8"/>
      <c r="W556" s="8"/>
      <c r="X556" s="8"/>
      <c r="Y556" s="1"/>
      <c r="Z556" s="8"/>
      <c r="AA556" s="8"/>
      <c r="AB556" s="8"/>
      <c r="AC556" s="8"/>
      <c r="AD556" s="8"/>
      <c r="AE556" s="9"/>
      <c r="AF556" s="8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  <c r="BO556" s="3"/>
      <c r="BP556" s="3"/>
      <c r="BQ556" s="3"/>
      <c r="BR556" s="3"/>
      <c r="BS556" s="3"/>
      <c r="BT556" s="3"/>
      <c r="BU556" s="3"/>
      <c r="BV556" s="3"/>
      <c r="BW556" s="3"/>
      <c r="BX556" s="3"/>
      <c r="BY556" s="3"/>
      <c r="BZ556" s="3"/>
      <c r="CA556" s="3"/>
      <c r="CB556" s="3"/>
      <c r="CC556" s="3"/>
      <c r="CD556" s="3"/>
      <c r="CE556" s="3"/>
      <c r="CF556" s="3"/>
      <c r="CG556" s="3"/>
      <c r="CH556" s="3"/>
      <c r="CI556" s="3"/>
      <c r="CJ556" s="3"/>
      <c r="CK556" s="3"/>
      <c r="CL556" s="3"/>
      <c r="CM556" s="3"/>
      <c r="CN556" s="3"/>
      <c r="CO556" s="3"/>
      <c r="CP556" s="3"/>
      <c r="CQ556" s="3"/>
      <c r="CR556" s="3"/>
      <c r="CS556" s="3"/>
      <c r="CT556" s="3"/>
      <c r="CU556" s="3"/>
      <c r="CV556" s="3"/>
      <c r="CW556" s="3"/>
      <c r="CX556" s="3"/>
      <c r="CY556" s="3"/>
      <c r="CZ556" s="3"/>
      <c r="DA556" s="3"/>
      <c r="DB556" s="3"/>
      <c r="DC556" s="3"/>
      <c r="DD556" s="3"/>
      <c r="DE556" s="3"/>
      <c r="DF556" s="3"/>
      <c r="DG556" s="3"/>
      <c r="DH556" s="3"/>
      <c r="DI556" s="3"/>
      <c r="DJ556" s="3"/>
      <c r="DK556" s="3"/>
      <c r="DL556" s="3"/>
      <c r="DM556" s="3"/>
      <c r="DN556" s="3"/>
      <c r="DO556" s="3"/>
      <c r="DP556" s="3"/>
      <c r="DQ556" s="3"/>
      <c r="DR556" s="3"/>
      <c r="DS556" s="3"/>
      <c r="DT556" s="3"/>
      <c r="DU556" s="3"/>
      <c r="DV556" s="3"/>
      <c r="DW556" s="3"/>
      <c r="DX556" s="3"/>
      <c r="DY556" s="3"/>
      <c r="DZ556" s="3"/>
      <c r="EA556" s="3"/>
      <c r="EB556" s="3"/>
      <c r="EC556" s="3"/>
      <c r="ED556" s="3"/>
      <c r="EE556" s="3"/>
      <c r="EF556" s="3"/>
      <c r="EG556" s="3"/>
      <c r="EH556" s="3"/>
      <c r="EI556" s="3"/>
      <c r="EJ556" s="3"/>
      <c r="EK556" s="3"/>
      <c r="EL556" s="3"/>
      <c r="EM556" s="3"/>
      <c r="EN556" s="3"/>
      <c r="EO556" s="3"/>
      <c r="EP556" s="3"/>
      <c r="EQ556" s="3"/>
      <c r="ER556" s="3"/>
      <c r="ES556" s="3"/>
      <c r="ET556" s="3"/>
      <c r="EU556" s="3"/>
      <c r="EV556" s="3"/>
      <c r="EW556" s="3"/>
      <c r="EX556" s="3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</row>
    <row r="557" spans="1:173" x14ac:dyDescent="0.15">
      <c r="A557" s="74">
        <f t="shared" si="178"/>
        <v>44038</v>
      </c>
      <c r="B557" s="75">
        <f t="shared" ca="1" si="165"/>
        <v>90216.735956000004</v>
      </c>
      <c r="C557" s="78">
        <f t="shared" si="166"/>
        <v>89700</v>
      </c>
      <c r="D557" s="77">
        <f ca="1">IF(A557&lt;$B$1,VLOOKUP(A557,[1]DI!$A$4:$B$15000,2),0)</f>
        <v>0</v>
      </c>
      <c r="E557" s="78">
        <f t="shared" ca="1" si="180"/>
        <v>1</v>
      </c>
      <c r="F557" s="78">
        <f ca="1">(TRUNC(PRODUCT($E$12:$E556),16))</f>
        <v>1.07505349565528</v>
      </c>
      <c r="G557" s="78">
        <f t="shared" ca="1" si="181"/>
        <v>1.0726965263486199</v>
      </c>
      <c r="H557" s="78">
        <f t="shared" ca="1" si="182"/>
        <v>1.0021972400000001</v>
      </c>
      <c r="I557" s="77">
        <f t="shared" si="179"/>
        <v>3.5000000000000003E-2</v>
      </c>
      <c r="J557" s="79">
        <f t="shared" si="167"/>
        <v>44001</v>
      </c>
      <c r="K557" s="80">
        <f t="shared" si="168"/>
        <v>25</v>
      </c>
      <c r="L557" s="81">
        <f t="shared" si="169"/>
        <v>26</v>
      </c>
      <c r="M557" s="82">
        <f t="shared" si="170"/>
        <v>1.00355566</v>
      </c>
      <c r="N557" s="82">
        <f t="shared" ca="1" si="171"/>
        <v>1.0057607129999999</v>
      </c>
      <c r="O557" s="81">
        <f t="shared" si="172"/>
        <v>0</v>
      </c>
      <c r="P557" s="76">
        <f t="shared" ca="1" si="173"/>
        <v>516.73595599999999</v>
      </c>
      <c r="Q557" s="76">
        <f t="shared" si="174"/>
        <v>0</v>
      </c>
      <c r="R557" s="83" t="str">
        <f t="shared" si="175"/>
        <v>A+J=</v>
      </c>
      <c r="S557" s="79">
        <f t="shared" si="176"/>
        <v>44095</v>
      </c>
      <c r="T557" s="84" t="str">
        <f t="shared" si="177"/>
        <v>-</v>
      </c>
      <c r="U557" s="8"/>
      <c r="V557" s="8"/>
      <c r="W557" s="8"/>
      <c r="X557" s="8"/>
      <c r="Y557" s="1"/>
      <c r="Z557" s="8"/>
      <c r="AA557" s="8"/>
      <c r="AB557" s="8"/>
      <c r="AC557" s="8"/>
      <c r="AD557" s="8"/>
      <c r="AE557" s="9"/>
      <c r="AF557" s="8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  <c r="BO557" s="3"/>
      <c r="BP557" s="3"/>
      <c r="BQ557" s="3"/>
      <c r="BR557" s="3"/>
      <c r="BS557" s="3"/>
      <c r="BT557" s="3"/>
      <c r="BU557" s="3"/>
      <c r="BV557" s="3"/>
      <c r="BW557" s="3"/>
      <c r="BX557" s="3"/>
      <c r="BY557" s="3"/>
      <c r="BZ557" s="3"/>
      <c r="CA557" s="3"/>
      <c r="CB557" s="3"/>
      <c r="CC557" s="3"/>
      <c r="CD557" s="3"/>
      <c r="CE557" s="3"/>
      <c r="CF557" s="3"/>
      <c r="CG557" s="3"/>
      <c r="CH557" s="3"/>
      <c r="CI557" s="3"/>
      <c r="CJ557" s="3"/>
      <c r="CK557" s="3"/>
      <c r="CL557" s="3"/>
      <c r="CM557" s="3"/>
      <c r="CN557" s="3"/>
      <c r="CO557" s="3"/>
      <c r="CP557" s="3"/>
      <c r="CQ557" s="3"/>
      <c r="CR557" s="3"/>
      <c r="CS557" s="3"/>
      <c r="CT557" s="3"/>
      <c r="CU557" s="3"/>
      <c r="CV557" s="3"/>
      <c r="CW557" s="3"/>
      <c r="CX557" s="3"/>
      <c r="CY557" s="3"/>
      <c r="CZ557" s="3"/>
      <c r="DA557" s="3"/>
      <c r="DB557" s="3"/>
      <c r="DC557" s="3"/>
      <c r="DD557" s="3"/>
      <c r="DE557" s="3"/>
      <c r="DF557" s="3"/>
      <c r="DG557" s="3"/>
      <c r="DH557" s="3"/>
      <c r="DI557" s="3"/>
      <c r="DJ557" s="3"/>
      <c r="DK557" s="3"/>
      <c r="DL557" s="3"/>
      <c r="DM557" s="3"/>
      <c r="DN557" s="3"/>
      <c r="DO557" s="3"/>
      <c r="DP557" s="3"/>
      <c r="DQ557" s="3"/>
      <c r="DR557" s="3"/>
      <c r="DS557" s="3"/>
      <c r="DT557" s="3"/>
      <c r="DU557" s="3"/>
      <c r="DV557" s="3"/>
      <c r="DW557" s="3"/>
      <c r="DX557" s="3"/>
      <c r="DY557" s="3"/>
      <c r="DZ557" s="3"/>
      <c r="EA557" s="3"/>
      <c r="EB557" s="3"/>
      <c r="EC557" s="3"/>
      <c r="ED557" s="3"/>
      <c r="EE557" s="3"/>
      <c r="EF557" s="3"/>
      <c r="EG557" s="3"/>
      <c r="EH557" s="3"/>
      <c r="EI557" s="3"/>
      <c r="EJ557" s="3"/>
      <c r="EK557" s="3"/>
      <c r="EL557" s="3"/>
      <c r="EM557" s="3"/>
      <c r="EN557" s="3"/>
      <c r="EO557" s="3"/>
      <c r="EP557" s="3"/>
      <c r="EQ557" s="3"/>
      <c r="ER557" s="3"/>
      <c r="ES557" s="3"/>
      <c r="ET557" s="3"/>
      <c r="EU557" s="3"/>
      <c r="EV557" s="3"/>
      <c r="EW557" s="3"/>
      <c r="EX557" s="3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</row>
    <row r="558" spans="1:173" x14ac:dyDescent="0.15">
      <c r="A558" s="74">
        <f t="shared" si="178"/>
        <v>44039</v>
      </c>
      <c r="B558" s="75">
        <f t="shared" ca="1" si="165"/>
        <v>90216.735956000004</v>
      </c>
      <c r="C558" s="78">
        <f t="shared" si="166"/>
        <v>89700</v>
      </c>
      <c r="D558" s="77">
        <f ca="1">IF(A558&lt;$B$1,VLOOKUP(A558,[1]DI!$A$4:$B$15000,2),0)</f>
        <v>2.1500000000000005E-2</v>
      </c>
      <c r="E558" s="78">
        <f t="shared" ca="1" si="180"/>
        <v>1.0000844200000001</v>
      </c>
      <c r="F558" s="78">
        <f ca="1">(TRUNC(PRODUCT($E$12:$E557),16))</f>
        <v>1.07505349565528</v>
      </c>
      <c r="G558" s="78">
        <f t="shared" ca="1" si="181"/>
        <v>1.0726965263486199</v>
      </c>
      <c r="H558" s="78">
        <f t="shared" ca="1" si="182"/>
        <v>1.0021972400000001</v>
      </c>
      <c r="I558" s="77">
        <f t="shared" si="179"/>
        <v>3.5000000000000003E-2</v>
      </c>
      <c r="J558" s="79">
        <f t="shared" si="167"/>
        <v>44001</v>
      </c>
      <c r="K558" s="80">
        <f t="shared" si="168"/>
        <v>26</v>
      </c>
      <c r="L558" s="81">
        <f t="shared" si="169"/>
        <v>26</v>
      </c>
      <c r="M558" s="82">
        <f t="shared" si="170"/>
        <v>1.00355566</v>
      </c>
      <c r="N558" s="82">
        <f t="shared" ca="1" si="171"/>
        <v>1.0057607129999999</v>
      </c>
      <c r="O558" s="81">
        <f t="shared" si="172"/>
        <v>0</v>
      </c>
      <c r="P558" s="76">
        <f t="shared" ca="1" si="173"/>
        <v>516.73595599999999</v>
      </c>
      <c r="Q558" s="76">
        <f t="shared" si="174"/>
        <v>0</v>
      </c>
      <c r="R558" s="83" t="str">
        <f t="shared" si="175"/>
        <v>A+J=</v>
      </c>
      <c r="S558" s="79">
        <f t="shared" si="176"/>
        <v>44095</v>
      </c>
      <c r="T558" s="84" t="str">
        <f t="shared" si="177"/>
        <v>-</v>
      </c>
      <c r="U558" s="8"/>
      <c r="V558" s="8"/>
      <c r="W558" s="8"/>
      <c r="X558" s="8"/>
      <c r="Y558" s="1"/>
      <c r="Z558" s="8"/>
      <c r="AA558" s="8"/>
      <c r="AB558" s="8"/>
      <c r="AC558" s="8"/>
      <c r="AD558" s="8"/>
      <c r="AE558" s="9"/>
      <c r="AF558" s="8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  <c r="BO558" s="3"/>
      <c r="BP558" s="3"/>
      <c r="BQ558" s="3"/>
      <c r="BR558" s="3"/>
      <c r="BS558" s="3"/>
      <c r="BT558" s="3"/>
      <c r="BU558" s="3"/>
      <c r="BV558" s="3"/>
      <c r="BW558" s="3"/>
      <c r="BX558" s="3"/>
      <c r="BY558" s="3"/>
      <c r="BZ558" s="3"/>
      <c r="CA558" s="3"/>
      <c r="CB558" s="3"/>
      <c r="CC558" s="3"/>
      <c r="CD558" s="3"/>
      <c r="CE558" s="3"/>
      <c r="CF558" s="3"/>
      <c r="CG558" s="3"/>
      <c r="CH558" s="3"/>
      <c r="CI558" s="3"/>
      <c r="CJ558" s="3"/>
      <c r="CK558" s="3"/>
      <c r="CL558" s="3"/>
      <c r="CM558" s="3"/>
      <c r="CN558" s="3"/>
      <c r="CO558" s="3"/>
      <c r="CP558" s="3"/>
      <c r="CQ558" s="3"/>
      <c r="CR558" s="3"/>
      <c r="CS558" s="3"/>
      <c r="CT558" s="3"/>
      <c r="CU558" s="3"/>
      <c r="CV558" s="3"/>
      <c r="CW558" s="3"/>
      <c r="CX558" s="3"/>
      <c r="CY558" s="3"/>
      <c r="CZ558" s="3"/>
      <c r="DA558" s="3"/>
      <c r="DB558" s="3"/>
      <c r="DC558" s="3"/>
      <c r="DD558" s="3"/>
      <c r="DE558" s="3"/>
      <c r="DF558" s="3"/>
      <c r="DG558" s="3"/>
      <c r="DH558" s="3"/>
      <c r="DI558" s="3"/>
      <c r="DJ558" s="3"/>
      <c r="DK558" s="3"/>
      <c r="DL558" s="3"/>
      <c r="DM558" s="3"/>
      <c r="DN558" s="3"/>
      <c r="DO558" s="3"/>
      <c r="DP558" s="3"/>
      <c r="DQ558" s="3"/>
      <c r="DR558" s="3"/>
      <c r="DS558" s="3"/>
      <c r="DT558" s="3"/>
      <c r="DU558" s="3"/>
      <c r="DV558" s="3"/>
      <c r="DW558" s="3"/>
      <c r="DX558" s="3"/>
      <c r="DY558" s="3"/>
      <c r="DZ558" s="3"/>
      <c r="EA558" s="3"/>
      <c r="EB558" s="3"/>
      <c r="EC558" s="3"/>
      <c r="ED558" s="3"/>
      <c r="EE558" s="3"/>
      <c r="EF558" s="3"/>
      <c r="EG558" s="3"/>
      <c r="EH558" s="3"/>
      <c r="EI558" s="3"/>
      <c r="EJ558" s="3"/>
      <c r="EK558" s="3"/>
      <c r="EL558" s="3"/>
      <c r="EM558" s="3"/>
      <c r="EN558" s="3"/>
      <c r="EO558" s="3"/>
      <c r="EP558" s="3"/>
      <c r="EQ558" s="3"/>
      <c r="ER558" s="3"/>
      <c r="ES558" s="3"/>
      <c r="ET558" s="3"/>
      <c r="EU558" s="3"/>
      <c r="EV558" s="3"/>
      <c r="EW558" s="3"/>
      <c r="EX558" s="3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</row>
    <row r="559" spans="1:173" x14ac:dyDescent="0.15">
      <c r="A559" s="74">
        <f t="shared" si="178"/>
        <v>44040</v>
      </c>
      <c r="B559" s="75">
        <f t="shared" ca="1" si="165"/>
        <v>90236.669179000004</v>
      </c>
      <c r="C559" s="78">
        <f t="shared" si="166"/>
        <v>89700</v>
      </c>
      <c r="D559" s="77">
        <f ca="1">IF(A559&lt;$B$1,VLOOKUP(A559,[1]DI!$A$4:$B$15000,2),0)</f>
        <v>2.1500000000000005E-2</v>
      </c>
      <c r="E559" s="78">
        <f t="shared" ca="1" si="180"/>
        <v>1.0000844200000001</v>
      </c>
      <c r="F559" s="78">
        <f ca="1">(TRUNC(PRODUCT($E$12:$E558),16))</f>
        <v>1.0751442516713801</v>
      </c>
      <c r="G559" s="78">
        <f t="shared" ca="1" si="181"/>
        <v>1.0726965263486199</v>
      </c>
      <c r="H559" s="78">
        <f t="shared" ca="1" si="182"/>
        <v>1.00228184</v>
      </c>
      <c r="I559" s="77">
        <f t="shared" si="179"/>
        <v>3.5000000000000003E-2</v>
      </c>
      <c r="J559" s="79">
        <f t="shared" si="167"/>
        <v>44001</v>
      </c>
      <c r="K559" s="80">
        <f t="shared" si="168"/>
        <v>27</v>
      </c>
      <c r="L559" s="81">
        <f t="shared" si="169"/>
        <v>27</v>
      </c>
      <c r="M559" s="82">
        <f t="shared" si="170"/>
        <v>1.003692668</v>
      </c>
      <c r="N559" s="82">
        <f t="shared" ca="1" si="171"/>
        <v>1.0059829339999999</v>
      </c>
      <c r="O559" s="81">
        <f t="shared" si="172"/>
        <v>0</v>
      </c>
      <c r="P559" s="76">
        <f t="shared" ca="1" si="173"/>
        <v>536.66917899999999</v>
      </c>
      <c r="Q559" s="76">
        <f t="shared" si="174"/>
        <v>0</v>
      </c>
      <c r="R559" s="83" t="str">
        <f t="shared" si="175"/>
        <v>A+J=</v>
      </c>
      <c r="S559" s="79">
        <f t="shared" si="176"/>
        <v>44095</v>
      </c>
      <c r="T559" s="84" t="str">
        <f t="shared" si="177"/>
        <v>-</v>
      </c>
      <c r="U559" s="16"/>
      <c r="V559" s="16"/>
      <c r="W559" s="16"/>
      <c r="X559" s="16"/>
      <c r="Y559" s="18"/>
      <c r="Z559" s="16"/>
      <c r="AA559" s="16"/>
      <c r="AB559" s="16"/>
      <c r="AC559" s="16"/>
      <c r="AD559" s="16"/>
      <c r="AE559" s="19"/>
      <c r="AF559" s="16"/>
      <c r="AG559" s="17"/>
      <c r="AH559" s="17"/>
      <c r="AI559" s="17"/>
      <c r="AJ559" s="17"/>
      <c r="AK559" s="17"/>
      <c r="AL559" s="17"/>
      <c r="AM559" s="17"/>
      <c r="AN559" s="17"/>
      <c r="AO559" s="17"/>
      <c r="AP559" s="17"/>
      <c r="AQ559" s="17"/>
      <c r="AR559" s="17"/>
      <c r="AS559" s="17"/>
      <c r="AT559" s="17"/>
      <c r="AU559" s="17"/>
      <c r="AV559" s="17"/>
      <c r="AW559" s="17"/>
      <c r="AX559" s="17"/>
      <c r="AY559" s="17"/>
      <c r="AZ559" s="17"/>
      <c r="BA559" s="17"/>
      <c r="BB559" s="17"/>
      <c r="BC559" s="17"/>
      <c r="BD559" s="17"/>
      <c r="BE559" s="17"/>
      <c r="BF559" s="17"/>
      <c r="BG559" s="17"/>
      <c r="BH559" s="17"/>
      <c r="BI559" s="17"/>
      <c r="BJ559" s="17"/>
      <c r="BK559" s="17"/>
      <c r="BL559" s="17"/>
      <c r="BM559" s="17"/>
      <c r="BN559" s="17"/>
      <c r="BO559" s="17"/>
      <c r="BP559" s="17"/>
      <c r="BQ559" s="17"/>
      <c r="BR559" s="17"/>
      <c r="BS559" s="17"/>
      <c r="BT559" s="17"/>
      <c r="BU559" s="17"/>
      <c r="BV559" s="17"/>
      <c r="BW559" s="17"/>
      <c r="BX559" s="17"/>
      <c r="BY559" s="17"/>
      <c r="BZ559" s="17"/>
      <c r="CA559" s="17"/>
      <c r="CB559" s="17"/>
      <c r="CC559" s="17"/>
      <c r="CD559" s="17"/>
      <c r="CE559" s="17"/>
      <c r="CF559" s="17"/>
      <c r="CG559" s="17"/>
      <c r="CH559" s="17"/>
      <c r="CI559" s="17"/>
      <c r="CJ559" s="17"/>
      <c r="CK559" s="17"/>
      <c r="CL559" s="17"/>
      <c r="CM559" s="17"/>
      <c r="CN559" s="17"/>
      <c r="CO559" s="17"/>
      <c r="CP559" s="17"/>
      <c r="CQ559" s="17"/>
      <c r="CR559" s="17"/>
      <c r="CS559" s="17"/>
      <c r="CT559" s="17"/>
      <c r="CU559" s="17"/>
      <c r="CV559" s="17"/>
      <c r="CW559" s="17"/>
      <c r="CX559" s="17"/>
      <c r="CY559" s="17"/>
      <c r="CZ559" s="17"/>
      <c r="DA559" s="17"/>
      <c r="DB559" s="17"/>
      <c r="DC559" s="17"/>
      <c r="DD559" s="17"/>
      <c r="DE559" s="17"/>
      <c r="DF559" s="17"/>
      <c r="DG559" s="17"/>
      <c r="DH559" s="17"/>
      <c r="DI559" s="17"/>
      <c r="DJ559" s="17"/>
      <c r="DK559" s="17"/>
      <c r="DL559" s="17"/>
      <c r="DM559" s="17"/>
      <c r="DN559" s="17"/>
      <c r="DO559" s="17"/>
      <c r="DP559" s="17"/>
      <c r="DQ559" s="17"/>
      <c r="DR559" s="17"/>
      <c r="DS559" s="17"/>
      <c r="DT559" s="17"/>
      <c r="DU559" s="17"/>
      <c r="DV559" s="17"/>
      <c r="DW559" s="17"/>
      <c r="DX559" s="17"/>
      <c r="DY559" s="17"/>
      <c r="DZ559" s="17"/>
      <c r="EA559" s="17"/>
      <c r="EB559" s="17"/>
      <c r="EC559" s="17"/>
      <c r="ED559" s="17"/>
      <c r="EE559" s="17"/>
      <c r="EF559" s="17"/>
      <c r="EG559" s="17"/>
      <c r="EH559" s="17"/>
      <c r="EI559" s="17"/>
      <c r="EJ559" s="17"/>
      <c r="EK559" s="17"/>
      <c r="EL559" s="17"/>
      <c r="EM559" s="17"/>
      <c r="EN559" s="17"/>
      <c r="EO559" s="17"/>
      <c r="EP559" s="17"/>
      <c r="EQ559" s="17"/>
      <c r="ER559" s="17"/>
      <c r="ES559" s="17"/>
      <c r="ET559" s="17"/>
      <c r="EU559" s="17"/>
      <c r="EV559" s="17"/>
      <c r="EW559" s="17"/>
      <c r="EX559" s="17"/>
      <c r="EY559" s="18"/>
      <c r="EZ559" s="18"/>
      <c r="FA559" s="18"/>
      <c r="FB559" s="18"/>
      <c r="FC559" s="18"/>
      <c r="FD559" s="18"/>
      <c r="FE559" s="18"/>
      <c r="FF559" s="18"/>
      <c r="FG559" s="18"/>
      <c r="FH559" s="18"/>
      <c r="FI559" s="18"/>
      <c r="FJ559" s="18"/>
      <c r="FK559" s="18"/>
      <c r="FL559" s="18"/>
      <c r="FM559" s="18"/>
      <c r="FN559" s="18"/>
      <c r="FO559" s="18"/>
      <c r="FP559" s="18"/>
      <c r="FQ559" s="18"/>
    </row>
    <row r="560" spans="1:173" x14ac:dyDescent="0.15">
      <c r="A560" s="74">
        <f t="shared" si="178"/>
        <v>44041</v>
      </c>
      <c r="B560" s="75">
        <f t="shared" ca="1" si="165"/>
        <v>90256.608053999997</v>
      </c>
      <c r="C560" s="78">
        <f t="shared" si="166"/>
        <v>89700</v>
      </c>
      <c r="D560" s="77">
        <f ca="1">IF(A560&lt;$B$1,VLOOKUP(A560,[1]DI!$A$4:$B$15000,2),0)</f>
        <v>2.1500000000000005E-2</v>
      </c>
      <c r="E560" s="78">
        <f t="shared" ca="1" si="180"/>
        <v>1.0000844200000001</v>
      </c>
      <c r="F560" s="78">
        <f ca="1">(TRUNC(PRODUCT($E$12:$E559),16))</f>
        <v>1.0752350153491099</v>
      </c>
      <c r="G560" s="78">
        <f t="shared" ca="1" si="181"/>
        <v>1.0726965263486199</v>
      </c>
      <c r="H560" s="78">
        <f t="shared" ca="1" si="182"/>
        <v>1.00236646</v>
      </c>
      <c r="I560" s="77">
        <f t="shared" si="179"/>
        <v>3.5000000000000003E-2</v>
      </c>
      <c r="J560" s="79">
        <f t="shared" si="167"/>
        <v>44001</v>
      </c>
      <c r="K560" s="80">
        <f t="shared" si="168"/>
        <v>28</v>
      </c>
      <c r="L560" s="81">
        <f t="shared" si="169"/>
        <v>28</v>
      </c>
      <c r="M560" s="82">
        <f t="shared" si="170"/>
        <v>1.0038296950000001</v>
      </c>
      <c r="N560" s="82">
        <f t="shared" ca="1" si="171"/>
        <v>1.0062052180000001</v>
      </c>
      <c r="O560" s="81">
        <f t="shared" si="172"/>
        <v>0</v>
      </c>
      <c r="P560" s="76">
        <f t="shared" ca="1" si="173"/>
        <v>556.60805400000004</v>
      </c>
      <c r="Q560" s="76">
        <f t="shared" si="174"/>
        <v>0</v>
      </c>
      <c r="R560" s="83" t="str">
        <f t="shared" si="175"/>
        <v>A+J=</v>
      </c>
      <c r="S560" s="79">
        <f t="shared" si="176"/>
        <v>44095</v>
      </c>
      <c r="T560" s="84" t="str">
        <f t="shared" si="177"/>
        <v>-</v>
      </c>
      <c r="U560" s="8"/>
      <c r="V560" s="8"/>
      <c r="W560" s="8"/>
      <c r="X560" s="8"/>
      <c r="Y560" s="1"/>
      <c r="Z560" s="8"/>
      <c r="AA560" s="8"/>
      <c r="AB560" s="8"/>
      <c r="AC560" s="8"/>
      <c r="AD560" s="8"/>
      <c r="AE560" s="9"/>
      <c r="AF560" s="8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  <c r="BO560" s="3"/>
      <c r="BP560" s="3"/>
      <c r="BQ560" s="3"/>
      <c r="BR560" s="3"/>
      <c r="BS560" s="3"/>
      <c r="BT560" s="3"/>
      <c r="BU560" s="3"/>
      <c r="BV560" s="3"/>
      <c r="BW560" s="3"/>
      <c r="BX560" s="3"/>
      <c r="BY560" s="3"/>
      <c r="BZ560" s="3"/>
      <c r="CA560" s="3"/>
      <c r="CB560" s="3"/>
      <c r="CC560" s="3"/>
      <c r="CD560" s="3"/>
      <c r="CE560" s="3"/>
      <c r="CF560" s="3"/>
      <c r="CG560" s="3"/>
      <c r="CH560" s="3"/>
      <c r="CI560" s="3"/>
      <c r="CJ560" s="3"/>
      <c r="CK560" s="3"/>
      <c r="CL560" s="3"/>
      <c r="CM560" s="3"/>
      <c r="CN560" s="3"/>
      <c r="CO560" s="3"/>
      <c r="CP560" s="3"/>
      <c r="CQ560" s="3"/>
      <c r="CR560" s="3"/>
      <c r="CS560" s="3"/>
      <c r="CT560" s="3"/>
      <c r="CU560" s="3"/>
      <c r="CV560" s="3"/>
      <c r="CW560" s="3"/>
      <c r="CX560" s="3"/>
      <c r="CY560" s="3"/>
      <c r="CZ560" s="3"/>
      <c r="DA560" s="3"/>
      <c r="DB560" s="3"/>
      <c r="DC560" s="3"/>
      <c r="DD560" s="3"/>
      <c r="DE560" s="3"/>
      <c r="DF560" s="3"/>
      <c r="DG560" s="3"/>
      <c r="DH560" s="3"/>
      <c r="DI560" s="3"/>
      <c r="DJ560" s="3"/>
      <c r="DK560" s="3"/>
      <c r="DL560" s="3"/>
      <c r="DM560" s="3"/>
      <c r="DN560" s="3"/>
      <c r="DO560" s="3"/>
      <c r="DP560" s="3"/>
      <c r="DQ560" s="3"/>
      <c r="DR560" s="3"/>
      <c r="DS560" s="3"/>
      <c r="DT560" s="3"/>
      <c r="DU560" s="3"/>
      <c r="DV560" s="3"/>
      <c r="DW560" s="3"/>
      <c r="DX560" s="3"/>
      <c r="DY560" s="3"/>
      <c r="DZ560" s="3"/>
      <c r="EA560" s="3"/>
      <c r="EB560" s="3"/>
      <c r="EC560" s="3"/>
      <c r="ED560" s="3"/>
      <c r="EE560" s="3"/>
      <c r="EF560" s="3"/>
      <c r="EG560" s="3"/>
      <c r="EH560" s="3"/>
      <c r="EI560" s="3"/>
      <c r="EJ560" s="3"/>
      <c r="EK560" s="3"/>
      <c r="EL560" s="3"/>
      <c r="EM560" s="3"/>
      <c r="EN560" s="3"/>
      <c r="EO560" s="3"/>
      <c r="EP560" s="3"/>
      <c r="EQ560" s="3"/>
      <c r="ER560" s="3"/>
      <c r="ES560" s="3"/>
      <c r="ET560" s="3"/>
      <c r="EU560" s="3"/>
      <c r="EV560" s="3"/>
      <c r="EW560" s="3"/>
      <c r="EX560" s="3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</row>
    <row r="561" spans="1:173" x14ac:dyDescent="0.15">
      <c r="A561" s="74">
        <f t="shared" si="178"/>
        <v>44042</v>
      </c>
      <c r="B561" s="75">
        <f t="shared" ca="1" si="165"/>
        <v>90276.550696000006</v>
      </c>
      <c r="C561" s="78">
        <f t="shared" si="166"/>
        <v>89700</v>
      </c>
      <c r="D561" s="77">
        <f ca="1">IF(A561&lt;$B$1,VLOOKUP(A561,[1]DI!$A$4:$B$15000,2),0)</f>
        <v>2.1500000000000005E-2</v>
      </c>
      <c r="E561" s="78">
        <f t="shared" ca="1" si="180"/>
        <v>1.0000844200000001</v>
      </c>
      <c r="F561" s="78">
        <f ca="1">(TRUNC(PRODUCT($E$12:$E560),16))</f>
        <v>1.0753257866890999</v>
      </c>
      <c r="G561" s="78">
        <f t="shared" ca="1" si="181"/>
        <v>1.0726965263486199</v>
      </c>
      <c r="H561" s="78">
        <f t="shared" ca="1" si="182"/>
        <v>1.0024510799999999</v>
      </c>
      <c r="I561" s="77">
        <f t="shared" si="179"/>
        <v>3.5000000000000003E-2</v>
      </c>
      <c r="J561" s="79">
        <f t="shared" si="167"/>
        <v>44001</v>
      </c>
      <c r="K561" s="80">
        <f t="shared" si="168"/>
        <v>29</v>
      </c>
      <c r="L561" s="81">
        <f t="shared" si="169"/>
        <v>29</v>
      </c>
      <c r="M561" s="82">
        <f t="shared" si="170"/>
        <v>1.0039667409999999</v>
      </c>
      <c r="N561" s="82">
        <f t="shared" ca="1" si="171"/>
        <v>1.0064275439999999</v>
      </c>
      <c r="O561" s="81">
        <f t="shared" si="172"/>
        <v>0</v>
      </c>
      <c r="P561" s="76">
        <f t="shared" ca="1" si="173"/>
        <v>576.55069600000002</v>
      </c>
      <c r="Q561" s="76">
        <f t="shared" si="174"/>
        <v>0</v>
      </c>
      <c r="R561" s="83" t="str">
        <f t="shared" si="175"/>
        <v>A+J=</v>
      </c>
      <c r="S561" s="79">
        <f t="shared" si="176"/>
        <v>44095</v>
      </c>
      <c r="T561" s="84" t="str">
        <f t="shared" si="177"/>
        <v>-</v>
      </c>
      <c r="U561" s="16"/>
      <c r="V561" s="16"/>
      <c r="W561" s="16"/>
      <c r="X561" s="16"/>
      <c r="Y561" s="18"/>
      <c r="Z561" s="16"/>
      <c r="AA561" s="16"/>
      <c r="AB561" s="16"/>
      <c r="AC561" s="16"/>
      <c r="AD561" s="16"/>
      <c r="AE561" s="19"/>
      <c r="AF561" s="16"/>
      <c r="AG561" s="17"/>
      <c r="AH561" s="17"/>
      <c r="AI561" s="17"/>
      <c r="AJ561" s="17"/>
      <c r="AK561" s="17"/>
      <c r="AL561" s="17"/>
      <c r="AM561" s="17"/>
      <c r="AN561" s="17"/>
      <c r="AO561" s="17"/>
      <c r="AP561" s="17"/>
      <c r="AQ561" s="17"/>
      <c r="AR561" s="17"/>
      <c r="AS561" s="17"/>
      <c r="AT561" s="17"/>
      <c r="AU561" s="17"/>
      <c r="AV561" s="17"/>
      <c r="AW561" s="17"/>
      <c r="AX561" s="17"/>
      <c r="AY561" s="17"/>
      <c r="AZ561" s="17"/>
      <c r="BA561" s="17"/>
      <c r="BB561" s="17"/>
      <c r="BC561" s="17"/>
      <c r="BD561" s="17"/>
      <c r="BE561" s="17"/>
      <c r="BF561" s="17"/>
      <c r="BG561" s="17"/>
      <c r="BH561" s="17"/>
      <c r="BI561" s="17"/>
      <c r="BJ561" s="17"/>
      <c r="BK561" s="17"/>
      <c r="BL561" s="17"/>
      <c r="BM561" s="17"/>
      <c r="BN561" s="17"/>
      <c r="BO561" s="17"/>
      <c r="BP561" s="17"/>
      <c r="BQ561" s="17"/>
      <c r="BR561" s="17"/>
      <c r="BS561" s="17"/>
      <c r="BT561" s="17"/>
      <c r="BU561" s="17"/>
      <c r="BV561" s="17"/>
      <c r="BW561" s="17"/>
      <c r="BX561" s="17"/>
      <c r="BY561" s="17"/>
      <c r="BZ561" s="17"/>
      <c r="CA561" s="17"/>
      <c r="CB561" s="17"/>
      <c r="CC561" s="17"/>
      <c r="CD561" s="17"/>
      <c r="CE561" s="17"/>
      <c r="CF561" s="17"/>
      <c r="CG561" s="17"/>
      <c r="CH561" s="17"/>
      <c r="CI561" s="17"/>
      <c r="CJ561" s="17"/>
      <c r="CK561" s="17"/>
      <c r="CL561" s="17"/>
      <c r="CM561" s="17"/>
      <c r="CN561" s="17"/>
      <c r="CO561" s="17"/>
      <c r="CP561" s="17"/>
      <c r="CQ561" s="17"/>
      <c r="CR561" s="17"/>
      <c r="CS561" s="17"/>
      <c r="CT561" s="17"/>
      <c r="CU561" s="17"/>
      <c r="CV561" s="17"/>
      <c r="CW561" s="17"/>
      <c r="CX561" s="17"/>
      <c r="CY561" s="17"/>
      <c r="CZ561" s="17"/>
      <c r="DA561" s="17"/>
      <c r="DB561" s="17"/>
      <c r="DC561" s="17"/>
      <c r="DD561" s="17"/>
      <c r="DE561" s="17"/>
      <c r="DF561" s="17"/>
      <c r="DG561" s="17"/>
      <c r="DH561" s="17"/>
      <c r="DI561" s="17"/>
      <c r="DJ561" s="17"/>
      <c r="DK561" s="17"/>
      <c r="DL561" s="17"/>
      <c r="DM561" s="17"/>
      <c r="DN561" s="17"/>
      <c r="DO561" s="17"/>
      <c r="DP561" s="17"/>
      <c r="DQ561" s="17"/>
      <c r="DR561" s="17"/>
      <c r="DS561" s="17"/>
      <c r="DT561" s="17"/>
      <c r="DU561" s="17"/>
      <c r="DV561" s="17"/>
      <c r="DW561" s="17"/>
      <c r="DX561" s="17"/>
      <c r="DY561" s="17"/>
      <c r="DZ561" s="17"/>
      <c r="EA561" s="17"/>
      <c r="EB561" s="17"/>
      <c r="EC561" s="17"/>
      <c r="ED561" s="17"/>
      <c r="EE561" s="17"/>
      <c r="EF561" s="17"/>
      <c r="EG561" s="17"/>
      <c r="EH561" s="17"/>
      <c r="EI561" s="17"/>
      <c r="EJ561" s="17"/>
      <c r="EK561" s="17"/>
      <c r="EL561" s="17"/>
      <c r="EM561" s="17"/>
      <c r="EN561" s="17"/>
      <c r="EO561" s="17"/>
      <c r="EP561" s="17"/>
      <c r="EQ561" s="17"/>
      <c r="ER561" s="17"/>
      <c r="ES561" s="17"/>
      <c r="ET561" s="17"/>
      <c r="EU561" s="17"/>
      <c r="EV561" s="17"/>
      <c r="EW561" s="17"/>
      <c r="EX561" s="17"/>
      <c r="EY561" s="18"/>
      <c r="EZ561" s="18"/>
      <c r="FA561" s="18"/>
      <c r="FB561" s="18"/>
      <c r="FC561" s="18"/>
      <c r="FD561" s="18"/>
      <c r="FE561" s="18"/>
      <c r="FF561" s="18"/>
      <c r="FG561" s="18"/>
      <c r="FH561" s="18"/>
      <c r="FI561" s="18"/>
      <c r="FJ561" s="18"/>
      <c r="FK561" s="18"/>
      <c r="FL561" s="18"/>
      <c r="FM561" s="18"/>
      <c r="FN561" s="18"/>
      <c r="FO561" s="18"/>
      <c r="FP561" s="18"/>
      <c r="FQ561" s="18"/>
    </row>
    <row r="562" spans="1:173" x14ac:dyDescent="0.15">
      <c r="A562" s="74">
        <f t="shared" si="178"/>
        <v>44043</v>
      </c>
      <c r="B562" s="75">
        <f t="shared" ca="1" si="165"/>
        <v>90296.497105999995</v>
      </c>
      <c r="C562" s="78">
        <f t="shared" si="166"/>
        <v>89700</v>
      </c>
      <c r="D562" s="77">
        <f ca="1">IF(A562&lt;$B$1,VLOOKUP(A562,[1]DI!$A$4:$B$15000,2),0)</f>
        <v>2.1500000000000005E-2</v>
      </c>
      <c r="E562" s="78">
        <f t="shared" ca="1" si="180"/>
        <v>1.0000844200000001</v>
      </c>
      <c r="F562" s="78">
        <f ca="1">(TRUNC(PRODUCT($E$12:$E561),16))</f>
        <v>1.07541656569202</v>
      </c>
      <c r="G562" s="78">
        <f t="shared" ca="1" si="181"/>
        <v>1.0726965263486199</v>
      </c>
      <c r="H562" s="78">
        <f t="shared" ca="1" si="182"/>
        <v>1.0025356999999999</v>
      </c>
      <c r="I562" s="77">
        <f t="shared" si="179"/>
        <v>3.5000000000000003E-2</v>
      </c>
      <c r="J562" s="79">
        <f t="shared" si="167"/>
        <v>44001</v>
      </c>
      <c r="K562" s="80">
        <f t="shared" si="168"/>
        <v>30</v>
      </c>
      <c r="L562" s="81">
        <f t="shared" si="169"/>
        <v>30</v>
      </c>
      <c r="M562" s="82">
        <f t="shared" si="170"/>
        <v>1.004103806</v>
      </c>
      <c r="N562" s="82">
        <f t="shared" ca="1" si="171"/>
        <v>1.0066499120000001</v>
      </c>
      <c r="O562" s="81">
        <f t="shared" si="172"/>
        <v>0</v>
      </c>
      <c r="P562" s="76">
        <f t="shared" ca="1" si="173"/>
        <v>596.49710600000003</v>
      </c>
      <c r="Q562" s="76">
        <f t="shared" si="174"/>
        <v>0</v>
      </c>
      <c r="R562" s="83" t="str">
        <f t="shared" si="175"/>
        <v>A+J=</v>
      </c>
      <c r="S562" s="79">
        <f t="shared" si="176"/>
        <v>44095</v>
      </c>
      <c r="T562" s="84" t="str">
        <f t="shared" si="177"/>
        <v>-</v>
      </c>
      <c r="U562" s="16"/>
      <c r="V562" s="16"/>
      <c r="W562" s="16"/>
      <c r="X562" s="16"/>
      <c r="Y562" s="18"/>
      <c r="Z562" s="16"/>
      <c r="AA562" s="16"/>
      <c r="AB562" s="16"/>
      <c r="AC562" s="16"/>
      <c r="AD562" s="16"/>
      <c r="AE562" s="19"/>
      <c r="AF562" s="16"/>
      <c r="AG562" s="17"/>
      <c r="AH562" s="17"/>
      <c r="AI562" s="17"/>
      <c r="AJ562" s="17"/>
      <c r="AK562" s="17"/>
      <c r="AL562" s="17"/>
      <c r="AM562" s="17"/>
      <c r="AN562" s="17"/>
      <c r="AO562" s="17"/>
      <c r="AP562" s="17"/>
      <c r="AQ562" s="17"/>
      <c r="AR562" s="17"/>
      <c r="AS562" s="17"/>
      <c r="AT562" s="17"/>
      <c r="AU562" s="17"/>
      <c r="AV562" s="17"/>
      <c r="AW562" s="17"/>
      <c r="AX562" s="17"/>
      <c r="AY562" s="17"/>
      <c r="AZ562" s="17"/>
      <c r="BA562" s="17"/>
      <c r="BB562" s="17"/>
      <c r="BC562" s="17"/>
      <c r="BD562" s="17"/>
      <c r="BE562" s="17"/>
      <c r="BF562" s="17"/>
      <c r="BG562" s="17"/>
      <c r="BH562" s="17"/>
      <c r="BI562" s="17"/>
      <c r="BJ562" s="17"/>
      <c r="BK562" s="17"/>
      <c r="BL562" s="17"/>
      <c r="BM562" s="17"/>
      <c r="BN562" s="17"/>
      <c r="BO562" s="17"/>
      <c r="BP562" s="17"/>
      <c r="BQ562" s="17"/>
      <c r="BR562" s="17"/>
      <c r="BS562" s="17"/>
      <c r="BT562" s="17"/>
      <c r="BU562" s="17"/>
      <c r="BV562" s="17"/>
      <c r="BW562" s="17"/>
      <c r="BX562" s="17"/>
      <c r="BY562" s="17"/>
      <c r="BZ562" s="17"/>
      <c r="CA562" s="17"/>
      <c r="CB562" s="17"/>
      <c r="CC562" s="17"/>
      <c r="CD562" s="17"/>
      <c r="CE562" s="17"/>
      <c r="CF562" s="17"/>
      <c r="CG562" s="17"/>
      <c r="CH562" s="17"/>
      <c r="CI562" s="17"/>
      <c r="CJ562" s="17"/>
      <c r="CK562" s="17"/>
      <c r="CL562" s="17"/>
      <c r="CM562" s="17"/>
      <c r="CN562" s="17"/>
      <c r="CO562" s="17"/>
      <c r="CP562" s="17"/>
      <c r="CQ562" s="17"/>
      <c r="CR562" s="17"/>
      <c r="CS562" s="17"/>
      <c r="CT562" s="17"/>
      <c r="CU562" s="17"/>
      <c r="CV562" s="17"/>
      <c r="CW562" s="17"/>
      <c r="CX562" s="17"/>
      <c r="CY562" s="17"/>
      <c r="CZ562" s="17"/>
      <c r="DA562" s="17"/>
      <c r="DB562" s="17"/>
      <c r="DC562" s="17"/>
      <c r="DD562" s="17"/>
      <c r="DE562" s="17"/>
      <c r="DF562" s="17"/>
      <c r="DG562" s="17"/>
      <c r="DH562" s="17"/>
      <c r="DI562" s="17"/>
      <c r="DJ562" s="17"/>
      <c r="DK562" s="17"/>
      <c r="DL562" s="17"/>
      <c r="DM562" s="17"/>
      <c r="DN562" s="17"/>
      <c r="DO562" s="17"/>
      <c r="DP562" s="17"/>
      <c r="DQ562" s="17"/>
      <c r="DR562" s="17"/>
      <c r="DS562" s="17"/>
      <c r="DT562" s="17"/>
      <c r="DU562" s="17"/>
      <c r="DV562" s="17"/>
      <c r="DW562" s="17"/>
      <c r="DX562" s="17"/>
      <c r="DY562" s="17"/>
      <c r="DZ562" s="17"/>
      <c r="EA562" s="17"/>
      <c r="EB562" s="17"/>
      <c r="EC562" s="17"/>
      <c r="ED562" s="17"/>
      <c r="EE562" s="17"/>
      <c r="EF562" s="17"/>
      <c r="EG562" s="17"/>
      <c r="EH562" s="17"/>
      <c r="EI562" s="17"/>
      <c r="EJ562" s="17"/>
      <c r="EK562" s="17"/>
      <c r="EL562" s="17"/>
      <c r="EM562" s="17"/>
      <c r="EN562" s="17"/>
      <c r="EO562" s="17"/>
      <c r="EP562" s="17"/>
      <c r="EQ562" s="17"/>
      <c r="ER562" s="17"/>
      <c r="ES562" s="17"/>
      <c r="ET562" s="17"/>
      <c r="EU562" s="17"/>
      <c r="EV562" s="17"/>
      <c r="EW562" s="17"/>
      <c r="EX562" s="17"/>
      <c r="EY562" s="18"/>
      <c r="EZ562" s="18"/>
      <c r="FA562" s="18"/>
      <c r="FB562" s="18"/>
      <c r="FC562" s="18"/>
      <c r="FD562" s="18"/>
      <c r="FE562" s="18"/>
      <c r="FF562" s="18"/>
      <c r="FG562" s="18"/>
      <c r="FH562" s="18"/>
      <c r="FI562" s="18"/>
      <c r="FJ562" s="18"/>
      <c r="FK562" s="18"/>
      <c r="FL562" s="18"/>
      <c r="FM562" s="18"/>
      <c r="FN562" s="18"/>
      <c r="FO562" s="18"/>
      <c r="FP562" s="18"/>
      <c r="FQ562" s="18"/>
    </row>
    <row r="563" spans="1:173" x14ac:dyDescent="0.15">
      <c r="A563" s="74">
        <f t="shared" si="178"/>
        <v>44044</v>
      </c>
      <c r="B563" s="75">
        <f t="shared" ca="1" si="165"/>
        <v>90316.449076999997</v>
      </c>
      <c r="C563" s="78">
        <f t="shared" si="166"/>
        <v>89700</v>
      </c>
      <c r="D563" s="77">
        <f ca="1">IF(A563&lt;$B$1,VLOOKUP(A563,[1]DI!$A$4:$B$15000,2),0)</f>
        <v>0</v>
      </c>
      <c r="E563" s="78">
        <f t="shared" ca="1" si="180"/>
        <v>1</v>
      </c>
      <c r="F563" s="78">
        <f ca="1">(TRUNC(PRODUCT($E$12:$E562),16))</f>
        <v>1.0755073523584899</v>
      </c>
      <c r="G563" s="78">
        <f t="shared" ca="1" si="181"/>
        <v>1.0726965263486199</v>
      </c>
      <c r="H563" s="78">
        <f t="shared" ca="1" si="182"/>
        <v>1.00262034</v>
      </c>
      <c r="I563" s="77">
        <f t="shared" si="179"/>
        <v>3.5000000000000003E-2</v>
      </c>
      <c r="J563" s="79">
        <f t="shared" si="167"/>
        <v>44001</v>
      </c>
      <c r="K563" s="80">
        <f t="shared" si="168"/>
        <v>30</v>
      </c>
      <c r="L563" s="81">
        <f t="shared" si="169"/>
        <v>31</v>
      </c>
      <c r="M563" s="82">
        <f t="shared" si="170"/>
        <v>1.0042408890000001</v>
      </c>
      <c r="N563" s="82">
        <f t="shared" ca="1" si="171"/>
        <v>1.0068723420000001</v>
      </c>
      <c r="O563" s="81">
        <f t="shared" si="172"/>
        <v>0</v>
      </c>
      <c r="P563" s="76">
        <f t="shared" ca="1" si="173"/>
        <v>616.44907699999999</v>
      </c>
      <c r="Q563" s="76">
        <f t="shared" si="174"/>
        <v>0</v>
      </c>
      <c r="R563" s="83" t="str">
        <f t="shared" si="175"/>
        <v>A+J=</v>
      </c>
      <c r="S563" s="79">
        <f t="shared" si="176"/>
        <v>44095</v>
      </c>
      <c r="T563" s="84" t="str">
        <f t="shared" si="177"/>
        <v>-</v>
      </c>
      <c r="U563" s="8"/>
      <c r="V563" s="8"/>
      <c r="W563" s="8"/>
      <c r="X563" s="8"/>
      <c r="Y563" s="1"/>
      <c r="Z563" s="8"/>
      <c r="AA563" s="8"/>
      <c r="AB563" s="8"/>
      <c r="AC563" s="8"/>
      <c r="AD563" s="8"/>
      <c r="AE563" s="9"/>
      <c r="AF563" s="8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  <c r="BO563" s="3"/>
      <c r="BP563" s="3"/>
      <c r="BQ563" s="3"/>
      <c r="BR563" s="3"/>
      <c r="BS563" s="3"/>
      <c r="BT563" s="3"/>
      <c r="BU563" s="3"/>
      <c r="BV563" s="3"/>
      <c r="BW563" s="3"/>
      <c r="BX563" s="3"/>
      <c r="BY563" s="3"/>
      <c r="BZ563" s="3"/>
      <c r="CA563" s="3"/>
      <c r="CB563" s="3"/>
      <c r="CC563" s="3"/>
      <c r="CD563" s="3"/>
      <c r="CE563" s="3"/>
      <c r="CF563" s="3"/>
      <c r="CG563" s="3"/>
      <c r="CH563" s="3"/>
      <c r="CI563" s="3"/>
      <c r="CJ563" s="3"/>
      <c r="CK563" s="3"/>
      <c r="CL563" s="3"/>
      <c r="CM563" s="3"/>
      <c r="CN563" s="3"/>
      <c r="CO563" s="3"/>
      <c r="CP563" s="3"/>
      <c r="CQ563" s="3"/>
      <c r="CR563" s="3"/>
      <c r="CS563" s="3"/>
      <c r="CT563" s="3"/>
      <c r="CU563" s="3"/>
      <c r="CV563" s="3"/>
      <c r="CW563" s="3"/>
      <c r="CX563" s="3"/>
      <c r="CY563" s="3"/>
      <c r="CZ563" s="3"/>
      <c r="DA563" s="3"/>
      <c r="DB563" s="3"/>
      <c r="DC563" s="3"/>
      <c r="DD563" s="3"/>
      <c r="DE563" s="3"/>
      <c r="DF563" s="3"/>
      <c r="DG563" s="3"/>
      <c r="DH563" s="3"/>
      <c r="DI563" s="3"/>
      <c r="DJ563" s="3"/>
      <c r="DK563" s="3"/>
      <c r="DL563" s="3"/>
      <c r="DM563" s="3"/>
      <c r="DN563" s="3"/>
      <c r="DO563" s="3"/>
      <c r="DP563" s="3"/>
      <c r="DQ563" s="3"/>
      <c r="DR563" s="3"/>
      <c r="DS563" s="3"/>
      <c r="DT563" s="3"/>
      <c r="DU563" s="3"/>
      <c r="DV563" s="3"/>
      <c r="DW563" s="3"/>
      <c r="DX563" s="3"/>
      <c r="DY563" s="3"/>
      <c r="DZ563" s="3"/>
      <c r="EA563" s="3"/>
      <c r="EB563" s="3"/>
      <c r="EC563" s="3"/>
      <c r="ED563" s="3"/>
      <c r="EE563" s="3"/>
      <c r="EF563" s="3"/>
      <c r="EG563" s="3"/>
      <c r="EH563" s="3"/>
      <c r="EI563" s="3"/>
      <c r="EJ563" s="3"/>
      <c r="EK563" s="3"/>
      <c r="EL563" s="3"/>
      <c r="EM563" s="3"/>
      <c r="EN563" s="3"/>
      <c r="EO563" s="3"/>
      <c r="EP563" s="3"/>
      <c r="EQ563" s="3"/>
      <c r="ER563" s="3"/>
      <c r="ES563" s="3"/>
      <c r="ET563" s="3"/>
      <c r="EU563" s="3"/>
      <c r="EV563" s="3"/>
      <c r="EW563" s="3"/>
      <c r="EX563" s="3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</row>
    <row r="564" spans="1:173" x14ac:dyDescent="0.15">
      <c r="A564" s="74">
        <f t="shared" si="178"/>
        <v>44045</v>
      </c>
      <c r="B564" s="75">
        <f t="shared" ca="1" si="165"/>
        <v>90316.449076999997</v>
      </c>
      <c r="C564" s="78">
        <f t="shared" si="166"/>
        <v>89700</v>
      </c>
      <c r="D564" s="77">
        <f ca="1">IF(A564&lt;$B$1,VLOOKUP(A564,[1]DI!$A$4:$B$15000,2),0)</f>
        <v>0</v>
      </c>
      <c r="E564" s="78">
        <f t="shared" ca="1" si="180"/>
        <v>1</v>
      </c>
      <c r="F564" s="78">
        <f ca="1">(TRUNC(PRODUCT($E$12:$E563),16))</f>
        <v>1.0755073523584899</v>
      </c>
      <c r="G564" s="78">
        <f t="shared" ca="1" si="181"/>
        <v>1.0726965263486199</v>
      </c>
      <c r="H564" s="78">
        <f t="shared" ca="1" si="182"/>
        <v>1.00262034</v>
      </c>
      <c r="I564" s="77">
        <f t="shared" si="179"/>
        <v>3.5000000000000003E-2</v>
      </c>
      <c r="J564" s="79">
        <f t="shared" si="167"/>
        <v>44001</v>
      </c>
      <c r="K564" s="80">
        <f t="shared" si="168"/>
        <v>30</v>
      </c>
      <c r="L564" s="81">
        <f t="shared" si="169"/>
        <v>31</v>
      </c>
      <c r="M564" s="82">
        <f t="shared" si="170"/>
        <v>1.0042408890000001</v>
      </c>
      <c r="N564" s="82">
        <f t="shared" ca="1" si="171"/>
        <v>1.0068723420000001</v>
      </c>
      <c r="O564" s="81">
        <f t="shared" si="172"/>
        <v>0</v>
      </c>
      <c r="P564" s="76">
        <f t="shared" ca="1" si="173"/>
        <v>616.44907699999999</v>
      </c>
      <c r="Q564" s="76">
        <f t="shared" si="174"/>
        <v>0</v>
      </c>
      <c r="R564" s="83" t="str">
        <f t="shared" si="175"/>
        <v>A+J=</v>
      </c>
      <c r="S564" s="79">
        <f t="shared" si="176"/>
        <v>44095</v>
      </c>
      <c r="T564" s="84" t="str">
        <f t="shared" si="177"/>
        <v>-</v>
      </c>
      <c r="U564" s="8"/>
      <c r="V564" s="8"/>
      <c r="W564" s="8"/>
      <c r="X564" s="8"/>
      <c r="Y564" s="1"/>
      <c r="Z564" s="8"/>
      <c r="AA564" s="8"/>
      <c r="AB564" s="8"/>
      <c r="AC564" s="8"/>
      <c r="AD564" s="8"/>
      <c r="AE564" s="9"/>
      <c r="AF564" s="8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  <c r="BO564" s="3"/>
      <c r="BP564" s="3"/>
      <c r="BQ564" s="3"/>
      <c r="BR564" s="3"/>
      <c r="BS564" s="3"/>
      <c r="BT564" s="3"/>
      <c r="BU564" s="3"/>
      <c r="BV564" s="3"/>
      <c r="BW564" s="3"/>
      <c r="BX564" s="3"/>
      <c r="BY564" s="3"/>
      <c r="BZ564" s="3"/>
      <c r="CA564" s="3"/>
      <c r="CB564" s="3"/>
      <c r="CC564" s="3"/>
      <c r="CD564" s="3"/>
      <c r="CE564" s="3"/>
      <c r="CF564" s="3"/>
      <c r="CG564" s="3"/>
      <c r="CH564" s="3"/>
      <c r="CI564" s="3"/>
      <c r="CJ564" s="3"/>
      <c r="CK564" s="3"/>
      <c r="CL564" s="3"/>
      <c r="CM564" s="3"/>
      <c r="CN564" s="3"/>
      <c r="CO564" s="3"/>
      <c r="CP564" s="3"/>
      <c r="CQ564" s="3"/>
      <c r="CR564" s="3"/>
      <c r="CS564" s="3"/>
      <c r="CT564" s="3"/>
      <c r="CU564" s="3"/>
      <c r="CV564" s="3"/>
      <c r="CW564" s="3"/>
      <c r="CX564" s="3"/>
      <c r="CY564" s="3"/>
      <c r="CZ564" s="3"/>
      <c r="DA564" s="3"/>
      <c r="DB564" s="3"/>
      <c r="DC564" s="3"/>
      <c r="DD564" s="3"/>
      <c r="DE564" s="3"/>
      <c r="DF564" s="3"/>
      <c r="DG564" s="3"/>
      <c r="DH564" s="3"/>
      <c r="DI564" s="3"/>
      <c r="DJ564" s="3"/>
      <c r="DK564" s="3"/>
      <c r="DL564" s="3"/>
      <c r="DM564" s="3"/>
      <c r="DN564" s="3"/>
      <c r="DO564" s="3"/>
      <c r="DP564" s="3"/>
      <c r="DQ564" s="3"/>
      <c r="DR564" s="3"/>
      <c r="DS564" s="3"/>
      <c r="DT564" s="3"/>
      <c r="DU564" s="3"/>
      <c r="DV564" s="3"/>
      <c r="DW564" s="3"/>
      <c r="DX564" s="3"/>
      <c r="DY564" s="3"/>
      <c r="DZ564" s="3"/>
      <c r="EA564" s="3"/>
      <c r="EB564" s="3"/>
      <c r="EC564" s="3"/>
      <c r="ED564" s="3"/>
      <c r="EE564" s="3"/>
      <c r="EF564" s="3"/>
      <c r="EG564" s="3"/>
      <c r="EH564" s="3"/>
      <c r="EI564" s="3"/>
      <c r="EJ564" s="3"/>
      <c r="EK564" s="3"/>
      <c r="EL564" s="3"/>
      <c r="EM564" s="3"/>
      <c r="EN564" s="3"/>
      <c r="EO564" s="3"/>
      <c r="EP564" s="3"/>
      <c r="EQ564" s="3"/>
      <c r="ER564" s="3"/>
      <c r="ES564" s="3"/>
      <c r="ET564" s="3"/>
      <c r="EU564" s="3"/>
      <c r="EV564" s="3"/>
      <c r="EW564" s="3"/>
      <c r="EX564" s="3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</row>
    <row r="565" spans="1:173" x14ac:dyDescent="0.15">
      <c r="A565" s="74">
        <f t="shared" si="178"/>
        <v>44046</v>
      </c>
      <c r="B565" s="75">
        <f t="shared" ca="1" si="165"/>
        <v>90316.449076999997</v>
      </c>
      <c r="C565" s="78">
        <f t="shared" si="166"/>
        <v>89700</v>
      </c>
      <c r="D565" s="77">
        <f ca="1">IF(A565&lt;$B$1,VLOOKUP(A565,[1]DI!$A$4:$B$15000,2),0)</f>
        <v>2.1500000000000005E-2</v>
      </c>
      <c r="E565" s="78">
        <f t="shared" ca="1" si="180"/>
        <v>1.0000844200000001</v>
      </c>
      <c r="F565" s="78">
        <f ca="1">(TRUNC(PRODUCT($E$12:$E564),16))</f>
        <v>1.0755073523584899</v>
      </c>
      <c r="G565" s="78">
        <f t="shared" ca="1" si="181"/>
        <v>1.0726965263486199</v>
      </c>
      <c r="H565" s="78">
        <f t="shared" ca="1" si="182"/>
        <v>1.00262034</v>
      </c>
      <c r="I565" s="77">
        <f t="shared" si="179"/>
        <v>3.5000000000000003E-2</v>
      </c>
      <c r="J565" s="79">
        <f t="shared" si="167"/>
        <v>44001</v>
      </c>
      <c r="K565" s="80">
        <f t="shared" si="168"/>
        <v>31</v>
      </c>
      <c r="L565" s="81">
        <f t="shared" si="169"/>
        <v>31</v>
      </c>
      <c r="M565" s="82">
        <f t="shared" si="170"/>
        <v>1.0042408890000001</v>
      </c>
      <c r="N565" s="82">
        <f t="shared" ca="1" si="171"/>
        <v>1.0068723420000001</v>
      </c>
      <c r="O565" s="81">
        <f t="shared" si="172"/>
        <v>0</v>
      </c>
      <c r="P565" s="76">
        <f t="shared" ca="1" si="173"/>
        <v>616.44907699999999</v>
      </c>
      <c r="Q565" s="76">
        <f t="shared" si="174"/>
        <v>0</v>
      </c>
      <c r="R565" s="83" t="str">
        <f t="shared" si="175"/>
        <v>A+J=</v>
      </c>
      <c r="S565" s="79">
        <f t="shared" si="176"/>
        <v>44095</v>
      </c>
      <c r="T565" s="84" t="str">
        <f t="shared" si="177"/>
        <v>-</v>
      </c>
      <c r="U565" s="8"/>
      <c r="V565" s="8"/>
      <c r="W565" s="8"/>
      <c r="X565" s="8"/>
      <c r="Y565" s="1"/>
      <c r="Z565" s="8"/>
      <c r="AA565" s="8"/>
      <c r="AB565" s="8"/>
      <c r="AC565" s="8"/>
      <c r="AD565" s="8"/>
      <c r="AE565" s="9"/>
      <c r="AF565" s="8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  <c r="BO565" s="3"/>
      <c r="BP565" s="3"/>
      <c r="BQ565" s="3"/>
      <c r="BR565" s="3"/>
      <c r="BS565" s="3"/>
      <c r="BT565" s="3"/>
      <c r="BU565" s="3"/>
      <c r="BV565" s="3"/>
      <c r="BW565" s="3"/>
      <c r="BX565" s="3"/>
      <c r="BY565" s="3"/>
      <c r="BZ565" s="3"/>
      <c r="CA565" s="3"/>
      <c r="CB565" s="3"/>
      <c r="CC565" s="3"/>
      <c r="CD565" s="3"/>
      <c r="CE565" s="3"/>
      <c r="CF565" s="3"/>
      <c r="CG565" s="3"/>
      <c r="CH565" s="3"/>
      <c r="CI565" s="3"/>
      <c r="CJ565" s="3"/>
      <c r="CK565" s="3"/>
      <c r="CL565" s="3"/>
      <c r="CM565" s="3"/>
      <c r="CN565" s="3"/>
      <c r="CO565" s="3"/>
      <c r="CP565" s="3"/>
      <c r="CQ565" s="3"/>
      <c r="CR565" s="3"/>
      <c r="CS565" s="3"/>
      <c r="CT565" s="3"/>
      <c r="CU565" s="3"/>
      <c r="CV565" s="3"/>
      <c r="CW565" s="3"/>
      <c r="CX565" s="3"/>
      <c r="CY565" s="3"/>
      <c r="CZ565" s="3"/>
      <c r="DA565" s="3"/>
      <c r="DB565" s="3"/>
      <c r="DC565" s="3"/>
      <c r="DD565" s="3"/>
      <c r="DE565" s="3"/>
      <c r="DF565" s="3"/>
      <c r="DG565" s="3"/>
      <c r="DH565" s="3"/>
      <c r="DI565" s="3"/>
      <c r="DJ565" s="3"/>
      <c r="DK565" s="3"/>
      <c r="DL565" s="3"/>
      <c r="DM565" s="3"/>
      <c r="DN565" s="3"/>
      <c r="DO565" s="3"/>
      <c r="DP565" s="3"/>
      <c r="DQ565" s="3"/>
      <c r="DR565" s="3"/>
      <c r="DS565" s="3"/>
      <c r="DT565" s="3"/>
      <c r="DU565" s="3"/>
      <c r="DV565" s="3"/>
      <c r="DW565" s="3"/>
      <c r="DX565" s="3"/>
      <c r="DY565" s="3"/>
      <c r="DZ565" s="3"/>
      <c r="EA565" s="3"/>
      <c r="EB565" s="3"/>
      <c r="EC565" s="3"/>
      <c r="ED565" s="3"/>
      <c r="EE565" s="3"/>
      <c r="EF565" s="3"/>
      <c r="EG565" s="3"/>
      <c r="EH565" s="3"/>
      <c r="EI565" s="3"/>
      <c r="EJ565" s="3"/>
      <c r="EK565" s="3"/>
      <c r="EL565" s="3"/>
      <c r="EM565" s="3"/>
      <c r="EN565" s="3"/>
      <c r="EO565" s="3"/>
      <c r="EP565" s="3"/>
      <c r="EQ565" s="3"/>
      <c r="ER565" s="3"/>
      <c r="ES565" s="3"/>
      <c r="ET565" s="3"/>
      <c r="EU565" s="3"/>
      <c r="EV565" s="3"/>
      <c r="EW565" s="3"/>
      <c r="EX565" s="3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</row>
    <row r="566" spans="1:173" x14ac:dyDescent="0.15">
      <c r="A566" s="74">
        <f t="shared" si="178"/>
        <v>44047</v>
      </c>
      <c r="B566" s="75">
        <f t="shared" ca="1" si="165"/>
        <v>90336.404725999993</v>
      </c>
      <c r="C566" s="78">
        <f t="shared" si="166"/>
        <v>89700</v>
      </c>
      <c r="D566" s="77">
        <f ca="1">IF(A566&lt;$B$1,VLOOKUP(A566,[1]DI!$A$4:$B$15000,2),0)</f>
        <v>2.1500000000000005E-2</v>
      </c>
      <c r="E566" s="78">
        <f t="shared" ca="1" si="180"/>
        <v>1.0000844200000001</v>
      </c>
      <c r="F566" s="78">
        <f ca="1">(TRUNC(PRODUCT($E$12:$E565),16))</f>
        <v>1.07559814668918</v>
      </c>
      <c r="G566" s="78">
        <f t="shared" ca="1" si="181"/>
        <v>1.0726965263486199</v>
      </c>
      <c r="H566" s="78">
        <f t="shared" ca="1" si="182"/>
        <v>1.0027049800000001</v>
      </c>
      <c r="I566" s="77">
        <f t="shared" si="179"/>
        <v>3.5000000000000003E-2</v>
      </c>
      <c r="J566" s="79">
        <f t="shared" si="167"/>
        <v>44001</v>
      </c>
      <c r="K566" s="80">
        <f t="shared" si="168"/>
        <v>32</v>
      </c>
      <c r="L566" s="81">
        <f t="shared" si="169"/>
        <v>32</v>
      </c>
      <c r="M566" s="82">
        <f t="shared" si="170"/>
        <v>1.0043779909999999</v>
      </c>
      <c r="N566" s="82">
        <f t="shared" ca="1" si="171"/>
        <v>1.0070948129999999</v>
      </c>
      <c r="O566" s="81">
        <f t="shared" si="172"/>
        <v>0</v>
      </c>
      <c r="P566" s="76">
        <f t="shared" ca="1" si="173"/>
        <v>636.40472599999998</v>
      </c>
      <c r="Q566" s="76">
        <f t="shared" si="174"/>
        <v>0</v>
      </c>
      <c r="R566" s="83" t="str">
        <f t="shared" si="175"/>
        <v>A+J=</v>
      </c>
      <c r="S566" s="79">
        <f t="shared" si="176"/>
        <v>44095</v>
      </c>
      <c r="T566" s="84" t="str">
        <f t="shared" si="177"/>
        <v>-</v>
      </c>
      <c r="U566" s="8"/>
      <c r="V566" s="8"/>
      <c r="W566" s="8"/>
      <c r="X566" s="8"/>
      <c r="Y566" s="1"/>
      <c r="Z566" s="8"/>
      <c r="AA566" s="8"/>
      <c r="AB566" s="8"/>
      <c r="AC566" s="8"/>
      <c r="AD566" s="8"/>
      <c r="AE566" s="9"/>
      <c r="AF566" s="8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  <c r="BO566" s="3"/>
      <c r="BP566" s="3"/>
      <c r="BQ566" s="3"/>
      <c r="BR566" s="3"/>
      <c r="BS566" s="3"/>
      <c r="BT566" s="3"/>
      <c r="BU566" s="3"/>
      <c r="BV566" s="3"/>
      <c r="BW566" s="3"/>
      <c r="BX566" s="3"/>
      <c r="BY566" s="3"/>
      <c r="BZ566" s="3"/>
      <c r="CA566" s="3"/>
      <c r="CB566" s="3"/>
      <c r="CC566" s="3"/>
      <c r="CD566" s="3"/>
      <c r="CE566" s="3"/>
      <c r="CF566" s="3"/>
      <c r="CG566" s="3"/>
      <c r="CH566" s="3"/>
      <c r="CI566" s="3"/>
      <c r="CJ566" s="3"/>
      <c r="CK566" s="3"/>
      <c r="CL566" s="3"/>
      <c r="CM566" s="3"/>
      <c r="CN566" s="3"/>
      <c r="CO566" s="3"/>
      <c r="CP566" s="3"/>
      <c r="CQ566" s="3"/>
      <c r="CR566" s="3"/>
      <c r="CS566" s="3"/>
      <c r="CT566" s="3"/>
      <c r="CU566" s="3"/>
      <c r="CV566" s="3"/>
      <c r="CW566" s="3"/>
      <c r="CX566" s="3"/>
      <c r="CY566" s="3"/>
      <c r="CZ566" s="3"/>
      <c r="DA566" s="3"/>
      <c r="DB566" s="3"/>
      <c r="DC566" s="3"/>
      <c r="DD566" s="3"/>
      <c r="DE566" s="3"/>
      <c r="DF566" s="3"/>
      <c r="DG566" s="3"/>
      <c r="DH566" s="3"/>
      <c r="DI566" s="3"/>
      <c r="DJ566" s="3"/>
      <c r="DK566" s="3"/>
      <c r="DL566" s="3"/>
      <c r="DM566" s="3"/>
      <c r="DN566" s="3"/>
      <c r="DO566" s="3"/>
      <c r="DP566" s="3"/>
      <c r="DQ566" s="3"/>
      <c r="DR566" s="3"/>
      <c r="DS566" s="3"/>
      <c r="DT566" s="3"/>
      <c r="DU566" s="3"/>
      <c r="DV566" s="3"/>
      <c r="DW566" s="3"/>
      <c r="DX566" s="3"/>
      <c r="DY566" s="3"/>
      <c r="DZ566" s="3"/>
      <c r="EA566" s="3"/>
      <c r="EB566" s="3"/>
      <c r="EC566" s="3"/>
      <c r="ED566" s="3"/>
      <c r="EE566" s="3"/>
      <c r="EF566" s="3"/>
      <c r="EG566" s="3"/>
      <c r="EH566" s="3"/>
      <c r="EI566" s="3"/>
      <c r="EJ566" s="3"/>
      <c r="EK566" s="3"/>
      <c r="EL566" s="3"/>
      <c r="EM566" s="3"/>
      <c r="EN566" s="3"/>
      <c r="EO566" s="3"/>
      <c r="EP566" s="3"/>
      <c r="EQ566" s="3"/>
      <c r="ER566" s="3"/>
      <c r="ES566" s="3"/>
      <c r="ET566" s="3"/>
      <c r="EU566" s="3"/>
      <c r="EV566" s="3"/>
      <c r="EW566" s="3"/>
      <c r="EX566" s="3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</row>
    <row r="567" spans="1:173" x14ac:dyDescent="0.15">
      <c r="A567" s="74">
        <f t="shared" si="178"/>
        <v>44048</v>
      </c>
      <c r="B567" s="75">
        <f t="shared" ca="1" si="165"/>
        <v>90356.365038999997</v>
      </c>
      <c r="C567" s="78">
        <f t="shared" si="166"/>
        <v>89700</v>
      </c>
      <c r="D567" s="77">
        <f ca="1">IF(A567&lt;$B$1,VLOOKUP(A567,[1]DI!$A$4:$B$15000,2),0)</f>
        <v>2.1500000000000005E-2</v>
      </c>
      <c r="E567" s="78">
        <f t="shared" ca="1" si="180"/>
        <v>1.0000844200000001</v>
      </c>
      <c r="F567" s="78">
        <f ca="1">(TRUNC(PRODUCT($E$12:$E566),16))</f>
        <v>1.0756889486847201</v>
      </c>
      <c r="G567" s="78">
        <f t="shared" ca="1" si="181"/>
        <v>1.0726965263486199</v>
      </c>
      <c r="H567" s="78">
        <f t="shared" ca="1" si="182"/>
        <v>1.0027896300000001</v>
      </c>
      <c r="I567" s="77">
        <f t="shared" si="179"/>
        <v>3.5000000000000003E-2</v>
      </c>
      <c r="J567" s="79">
        <f t="shared" si="167"/>
        <v>44001</v>
      </c>
      <c r="K567" s="80">
        <f t="shared" si="168"/>
        <v>33</v>
      </c>
      <c r="L567" s="81">
        <f t="shared" si="169"/>
        <v>33</v>
      </c>
      <c r="M567" s="82">
        <f t="shared" si="170"/>
        <v>1.0045151109999999</v>
      </c>
      <c r="N567" s="82">
        <f t="shared" ca="1" si="171"/>
        <v>1.0073173360000001</v>
      </c>
      <c r="O567" s="81">
        <f t="shared" si="172"/>
        <v>0</v>
      </c>
      <c r="P567" s="76">
        <f t="shared" ca="1" si="173"/>
        <v>656.36503900000002</v>
      </c>
      <c r="Q567" s="76">
        <f t="shared" si="174"/>
        <v>0</v>
      </c>
      <c r="R567" s="83" t="str">
        <f t="shared" si="175"/>
        <v>A+J=</v>
      </c>
      <c r="S567" s="79">
        <f t="shared" si="176"/>
        <v>44095</v>
      </c>
      <c r="T567" s="84" t="str">
        <f t="shared" si="177"/>
        <v>-</v>
      </c>
      <c r="U567" s="8"/>
      <c r="V567" s="8"/>
      <c r="W567" s="8"/>
      <c r="X567" s="8"/>
      <c r="Y567" s="1"/>
      <c r="Z567" s="8"/>
      <c r="AA567" s="8"/>
      <c r="AB567" s="8"/>
      <c r="AC567" s="8"/>
      <c r="AD567" s="8"/>
      <c r="AE567" s="9"/>
      <c r="AF567" s="8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  <c r="BO567" s="3"/>
      <c r="BP567" s="3"/>
      <c r="BQ567" s="3"/>
      <c r="BR567" s="3"/>
      <c r="BS567" s="3"/>
      <c r="BT567" s="3"/>
      <c r="BU567" s="3"/>
      <c r="BV567" s="3"/>
      <c r="BW567" s="3"/>
      <c r="BX567" s="3"/>
      <c r="BY567" s="3"/>
      <c r="BZ567" s="3"/>
      <c r="CA567" s="3"/>
      <c r="CB567" s="3"/>
      <c r="CC567" s="3"/>
      <c r="CD567" s="3"/>
      <c r="CE567" s="3"/>
      <c r="CF567" s="3"/>
      <c r="CG567" s="3"/>
      <c r="CH567" s="3"/>
      <c r="CI567" s="3"/>
      <c r="CJ567" s="3"/>
      <c r="CK567" s="3"/>
      <c r="CL567" s="3"/>
      <c r="CM567" s="3"/>
      <c r="CN567" s="3"/>
      <c r="CO567" s="3"/>
      <c r="CP567" s="3"/>
      <c r="CQ567" s="3"/>
      <c r="CR567" s="3"/>
      <c r="CS567" s="3"/>
      <c r="CT567" s="3"/>
      <c r="CU567" s="3"/>
      <c r="CV567" s="3"/>
      <c r="CW567" s="3"/>
      <c r="CX567" s="3"/>
      <c r="CY567" s="3"/>
      <c r="CZ567" s="3"/>
      <c r="DA567" s="3"/>
      <c r="DB567" s="3"/>
      <c r="DC567" s="3"/>
      <c r="DD567" s="3"/>
      <c r="DE567" s="3"/>
      <c r="DF567" s="3"/>
      <c r="DG567" s="3"/>
      <c r="DH567" s="3"/>
      <c r="DI567" s="3"/>
      <c r="DJ567" s="3"/>
      <c r="DK567" s="3"/>
      <c r="DL567" s="3"/>
      <c r="DM567" s="3"/>
      <c r="DN567" s="3"/>
      <c r="DO567" s="3"/>
      <c r="DP567" s="3"/>
      <c r="DQ567" s="3"/>
      <c r="DR567" s="3"/>
      <c r="DS567" s="3"/>
      <c r="DT567" s="3"/>
      <c r="DU567" s="3"/>
      <c r="DV567" s="3"/>
      <c r="DW567" s="3"/>
      <c r="DX567" s="3"/>
      <c r="DY567" s="3"/>
      <c r="DZ567" s="3"/>
      <c r="EA567" s="3"/>
      <c r="EB567" s="3"/>
      <c r="EC567" s="3"/>
      <c r="ED567" s="3"/>
      <c r="EE567" s="3"/>
      <c r="EF567" s="3"/>
      <c r="EG567" s="3"/>
      <c r="EH567" s="3"/>
      <c r="EI567" s="3"/>
      <c r="EJ567" s="3"/>
      <c r="EK567" s="3"/>
      <c r="EL567" s="3"/>
      <c r="EM567" s="3"/>
      <c r="EN567" s="3"/>
      <c r="EO567" s="3"/>
      <c r="EP567" s="3"/>
      <c r="EQ567" s="3"/>
      <c r="ER567" s="3"/>
      <c r="ES567" s="3"/>
      <c r="ET567" s="3"/>
      <c r="EU567" s="3"/>
      <c r="EV567" s="3"/>
      <c r="EW567" s="3"/>
      <c r="EX567" s="3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</row>
    <row r="568" spans="1:173" x14ac:dyDescent="0.15">
      <c r="A568" s="74">
        <f t="shared" si="178"/>
        <v>44049</v>
      </c>
      <c r="B568" s="75">
        <f t="shared" ca="1" si="165"/>
        <v>90376.329299000005</v>
      </c>
      <c r="C568" s="78">
        <f t="shared" si="166"/>
        <v>89700</v>
      </c>
      <c r="D568" s="77">
        <f ca="1">IF(A568&lt;$B$1,VLOOKUP(A568,[1]DI!$A$4:$B$15000,2),0)</f>
        <v>1.9000000000000006E-2</v>
      </c>
      <c r="E568" s="78">
        <f t="shared" ca="1" si="180"/>
        <v>1.0000746899999999</v>
      </c>
      <c r="F568" s="78">
        <f ca="1">(TRUNC(PRODUCT($E$12:$E567),16))</f>
        <v>1.07577975834577</v>
      </c>
      <c r="G568" s="78">
        <f t="shared" ca="1" si="181"/>
        <v>1.0726965263486199</v>
      </c>
      <c r="H568" s="78">
        <f t="shared" ca="1" si="182"/>
        <v>1.0028742799999999</v>
      </c>
      <c r="I568" s="77">
        <f t="shared" si="179"/>
        <v>3.5000000000000003E-2</v>
      </c>
      <c r="J568" s="79">
        <f t="shared" si="167"/>
        <v>44001</v>
      </c>
      <c r="K568" s="80">
        <f t="shared" si="168"/>
        <v>34</v>
      </c>
      <c r="L568" s="81">
        <f t="shared" si="169"/>
        <v>34</v>
      </c>
      <c r="M568" s="82">
        <f t="shared" si="170"/>
        <v>1.004652251</v>
      </c>
      <c r="N568" s="82">
        <f t="shared" ca="1" si="171"/>
        <v>1.0075399030000001</v>
      </c>
      <c r="O568" s="81">
        <f t="shared" si="172"/>
        <v>0</v>
      </c>
      <c r="P568" s="76">
        <f t="shared" ca="1" si="173"/>
        <v>676.32929899999999</v>
      </c>
      <c r="Q568" s="76">
        <f t="shared" si="174"/>
        <v>0</v>
      </c>
      <c r="R568" s="83" t="str">
        <f t="shared" si="175"/>
        <v>A+J=</v>
      </c>
      <c r="S568" s="79">
        <f t="shared" si="176"/>
        <v>44095</v>
      </c>
      <c r="T568" s="84" t="str">
        <f t="shared" si="177"/>
        <v>-</v>
      </c>
      <c r="U568" s="8"/>
      <c r="V568" s="8"/>
      <c r="W568" s="8"/>
      <c r="X568" s="8"/>
      <c r="Y568" s="1"/>
      <c r="Z568" s="8"/>
      <c r="AA568" s="8"/>
      <c r="AB568" s="8"/>
      <c r="AC568" s="8"/>
      <c r="AD568" s="8"/>
      <c r="AE568" s="9"/>
      <c r="AF568" s="8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  <c r="BO568" s="3"/>
      <c r="BP568" s="3"/>
      <c r="BQ568" s="3"/>
      <c r="BR568" s="3"/>
      <c r="BS568" s="3"/>
      <c r="BT568" s="3"/>
      <c r="BU568" s="3"/>
      <c r="BV568" s="3"/>
      <c r="BW568" s="3"/>
      <c r="BX568" s="3"/>
      <c r="BY568" s="3"/>
      <c r="BZ568" s="3"/>
      <c r="CA568" s="3"/>
      <c r="CB568" s="3"/>
      <c r="CC568" s="3"/>
      <c r="CD568" s="3"/>
      <c r="CE568" s="3"/>
      <c r="CF568" s="3"/>
      <c r="CG568" s="3"/>
      <c r="CH568" s="3"/>
      <c r="CI568" s="3"/>
      <c r="CJ568" s="3"/>
      <c r="CK568" s="3"/>
      <c r="CL568" s="3"/>
      <c r="CM568" s="3"/>
      <c r="CN568" s="3"/>
      <c r="CO568" s="3"/>
      <c r="CP568" s="3"/>
      <c r="CQ568" s="3"/>
      <c r="CR568" s="3"/>
      <c r="CS568" s="3"/>
      <c r="CT568" s="3"/>
      <c r="CU568" s="3"/>
      <c r="CV568" s="3"/>
      <c r="CW568" s="3"/>
      <c r="CX568" s="3"/>
      <c r="CY568" s="3"/>
      <c r="CZ568" s="3"/>
      <c r="DA568" s="3"/>
      <c r="DB568" s="3"/>
      <c r="DC568" s="3"/>
      <c r="DD568" s="3"/>
      <c r="DE568" s="3"/>
      <c r="DF568" s="3"/>
      <c r="DG568" s="3"/>
      <c r="DH568" s="3"/>
      <c r="DI568" s="3"/>
      <c r="DJ568" s="3"/>
      <c r="DK568" s="3"/>
      <c r="DL568" s="3"/>
      <c r="DM568" s="3"/>
      <c r="DN568" s="3"/>
      <c r="DO568" s="3"/>
      <c r="DP568" s="3"/>
      <c r="DQ568" s="3"/>
      <c r="DR568" s="3"/>
      <c r="DS568" s="3"/>
      <c r="DT568" s="3"/>
      <c r="DU568" s="3"/>
      <c r="DV568" s="3"/>
      <c r="DW568" s="3"/>
      <c r="DX568" s="3"/>
      <c r="DY568" s="3"/>
      <c r="DZ568" s="3"/>
      <c r="EA568" s="3"/>
      <c r="EB568" s="3"/>
      <c r="EC568" s="3"/>
      <c r="ED568" s="3"/>
      <c r="EE568" s="3"/>
      <c r="EF568" s="3"/>
      <c r="EG568" s="3"/>
      <c r="EH568" s="3"/>
      <c r="EI568" s="3"/>
      <c r="EJ568" s="3"/>
      <c r="EK568" s="3"/>
      <c r="EL568" s="3"/>
      <c r="EM568" s="3"/>
      <c r="EN568" s="3"/>
      <c r="EO568" s="3"/>
      <c r="EP568" s="3"/>
      <c r="EQ568" s="3"/>
      <c r="ER568" s="3"/>
      <c r="ES568" s="3"/>
      <c r="ET568" s="3"/>
      <c r="EU568" s="3"/>
      <c r="EV568" s="3"/>
      <c r="EW568" s="3"/>
      <c r="EX568" s="3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</row>
    <row r="569" spans="1:173" x14ac:dyDescent="0.15">
      <c r="A569" s="74">
        <f t="shared" si="178"/>
        <v>44050</v>
      </c>
      <c r="B569" s="75">
        <f t="shared" ca="1" si="165"/>
        <v>90395.419341999994</v>
      </c>
      <c r="C569" s="78">
        <f t="shared" si="166"/>
        <v>89700</v>
      </c>
      <c r="D569" s="77">
        <f ca="1">IF(A569&lt;$B$1,VLOOKUP(A569,[1]DI!$A$4:$B$15000,2),0)</f>
        <v>1.9000000000000006E-2</v>
      </c>
      <c r="E569" s="78">
        <f t="shared" ca="1" si="180"/>
        <v>1.0000746899999999</v>
      </c>
      <c r="F569" s="78">
        <f ca="1">(TRUNC(PRODUCT($E$12:$E568),16))</f>
        <v>1.0758601083359201</v>
      </c>
      <c r="G569" s="78">
        <f t="shared" ca="1" si="181"/>
        <v>1.0726965263486199</v>
      </c>
      <c r="H569" s="78">
        <f t="shared" ca="1" si="182"/>
        <v>1.00294919</v>
      </c>
      <c r="I569" s="77">
        <f t="shared" si="179"/>
        <v>3.5000000000000003E-2</v>
      </c>
      <c r="J569" s="79">
        <f t="shared" si="167"/>
        <v>44001</v>
      </c>
      <c r="K569" s="80">
        <f t="shared" si="168"/>
        <v>35</v>
      </c>
      <c r="L569" s="81">
        <f t="shared" si="169"/>
        <v>35</v>
      </c>
      <c r="M569" s="82">
        <f t="shared" si="170"/>
        <v>1.004789409</v>
      </c>
      <c r="N569" s="82">
        <f t="shared" ca="1" si="171"/>
        <v>1.0077527239999999</v>
      </c>
      <c r="O569" s="81">
        <f t="shared" si="172"/>
        <v>0</v>
      </c>
      <c r="P569" s="76">
        <f t="shared" ca="1" si="173"/>
        <v>695.41934200000003</v>
      </c>
      <c r="Q569" s="76">
        <f t="shared" si="174"/>
        <v>0</v>
      </c>
      <c r="R569" s="83" t="str">
        <f t="shared" si="175"/>
        <v>A+J=</v>
      </c>
      <c r="S569" s="79">
        <f t="shared" si="176"/>
        <v>44095</v>
      </c>
      <c r="T569" s="84" t="str">
        <f t="shared" si="177"/>
        <v>-</v>
      </c>
      <c r="U569" s="8"/>
      <c r="V569" s="8"/>
      <c r="W569" s="8"/>
      <c r="X569" s="8"/>
      <c r="Y569" s="1"/>
      <c r="Z569" s="8"/>
      <c r="AA569" s="8"/>
      <c r="AB569" s="8"/>
      <c r="AC569" s="8"/>
      <c r="AD569" s="8"/>
      <c r="AE569" s="9"/>
      <c r="AF569" s="8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  <c r="BO569" s="3"/>
      <c r="BP569" s="3"/>
      <c r="BQ569" s="3"/>
      <c r="BR569" s="3"/>
      <c r="BS569" s="3"/>
      <c r="BT569" s="3"/>
      <c r="BU569" s="3"/>
      <c r="BV569" s="3"/>
      <c r="BW569" s="3"/>
      <c r="BX569" s="3"/>
      <c r="BY569" s="3"/>
      <c r="BZ569" s="3"/>
      <c r="CA569" s="3"/>
      <c r="CB569" s="3"/>
      <c r="CC569" s="3"/>
      <c r="CD569" s="3"/>
      <c r="CE569" s="3"/>
      <c r="CF569" s="3"/>
      <c r="CG569" s="3"/>
      <c r="CH569" s="3"/>
      <c r="CI569" s="3"/>
      <c r="CJ569" s="3"/>
      <c r="CK569" s="3"/>
      <c r="CL569" s="3"/>
      <c r="CM569" s="3"/>
      <c r="CN569" s="3"/>
      <c r="CO569" s="3"/>
      <c r="CP569" s="3"/>
      <c r="CQ569" s="3"/>
      <c r="CR569" s="3"/>
      <c r="CS569" s="3"/>
      <c r="CT569" s="3"/>
      <c r="CU569" s="3"/>
      <c r="CV569" s="3"/>
      <c r="CW569" s="3"/>
      <c r="CX569" s="3"/>
      <c r="CY569" s="3"/>
      <c r="CZ569" s="3"/>
      <c r="DA569" s="3"/>
      <c r="DB569" s="3"/>
      <c r="DC569" s="3"/>
      <c r="DD569" s="3"/>
      <c r="DE569" s="3"/>
      <c r="DF569" s="3"/>
      <c r="DG569" s="3"/>
      <c r="DH569" s="3"/>
      <c r="DI569" s="3"/>
      <c r="DJ569" s="3"/>
      <c r="DK569" s="3"/>
      <c r="DL569" s="3"/>
      <c r="DM569" s="3"/>
      <c r="DN569" s="3"/>
      <c r="DO569" s="3"/>
      <c r="DP569" s="3"/>
      <c r="DQ569" s="3"/>
      <c r="DR569" s="3"/>
      <c r="DS569" s="3"/>
      <c r="DT569" s="3"/>
      <c r="DU569" s="3"/>
      <c r="DV569" s="3"/>
      <c r="DW569" s="3"/>
      <c r="DX569" s="3"/>
      <c r="DY569" s="3"/>
      <c r="DZ569" s="3"/>
      <c r="EA569" s="3"/>
      <c r="EB569" s="3"/>
      <c r="EC569" s="3"/>
      <c r="ED569" s="3"/>
      <c r="EE569" s="3"/>
      <c r="EF569" s="3"/>
      <c r="EG569" s="3"/>
      <c r="EH569" s="3"/>
      <c r="EI569" s="3"/>
      <c r="EJ569" s="3"/>
      <c r="EK569" s="3"/>
      <c r="EL569" s="3"/>
      <c r="EM569" s="3"/>
      <c r="EN569" s="3"/>
      <c r="EO569" s="3"/>
      <c r="EP569" s="3"/>
      <c r="EQ569" s="3"/>
      <c r="ER569" s="3"/>
      <c r="ES569" s="3"/>
      <c r="ET569" s="3"/>
      <c r="EU569" s="3"/>
      <c r="EV569" s="3"/>
      <c r="EW569" s="3"/>
      <c r="EX569" s="3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</row>
    <row r="570" spans="1:173" x14ac:dyDescent="0.15">
      <c r="A570" s="74">
        <f t="shared" si="178"/>
        <v>44051</v>
      </c>
      <c r="B570" s="75">
        <f t="shared" ref="B570:B633" ca="1" si="183">IF(A570&lt;=TODAY(),C570+P570,IF(AND(A570&gt;TODAY(),A570&lt;=$B$1),IF(VLOOKUP(TODAY(),$A$10:$D$10000,4,FALSE)=0,"n.d",C570+P570),"n.d"))</f>
        <v>90414.512795000002</v>
      </c>
      <c r="C570" s="78">
        <f t="shared" ref="C570:C633" si="184">(C569-Q569)</f>
        <v>89700</v>
      </c>
      <c r="D570" s="77">
        <f ca="1">IF(A570&lt;$B$1,VLOOKUP(A570,[1]DI!$A$4:$B$15000,2),0)</f>
        <v>0</v>
      </c>
      <c r="E570" s="78">
        <f t="shared" ca="1" si="180"/>
        <v>1</v>
      </c>
      <c r="F570" s="78">
        <f ca="1">(TRUNC(PRODUCT($E$12:$E569),16))</f>
        <v>1.07594046432741</v>
      </c>
      <c r="G570" s="78">
        <f t="shared" ca="1" si="181"/>
        <v>1.0726965263486199</v>
      </c>
      <c r="H570" s="78">
        <f t="shared" ca="1" si="182"/>
        <v>1.0030241</v>
      </c>
      <c r="I570" s="77">
        <f t="shared" si="179"/>
        <v>3.5000000000000003E-2</v>
      </c>
      <c r="J570" s="79">
        <f t="shared" ref="J570:J633" si="185">IF(O569&gt;0,VLOOKUP(O569,V$12:AF$48,2),J569)</f>
        <v>44001</v>
      </c>
      <c r="K570" s="80">
        <f t="shared" ref="K570:K633" si="186">IF(A570&gt;J570,IF(NETWORKDAYS(J570,A570,$V$52:$V$436)-1=0,1,NETWORKDAYS(J570,A570,$V$52:$V$436)-1),0)</f>
        <v>35</v>
      </c>
      <c r="L570" s="81">
        <f t="shared" ref="L570:L633" si="187">IF(AND(K570=1,K569=1),1,IF(K570&gt;0,IF(K570=K569,K570+1,K570),0))</f>
        <v>36</v>
      </c>
      <c r="M570" s="82">
        <f t="shared" ref="M570:M633" si="188">ROUND((I570+1)^(L570/252),9)</f>
        <v>1.004926585</v>
      </c>
      <c r="N570" s="82">
        <f t="shared" ref="N570:N633" ca="1" si="189">ROUND(H570*M570,9)</f>
        <v>1.0079655830000001</v>
      </c>
      <c r="O570" s="81">
        <f t="shared" ref="O570:O633" si="190">IF(VLOOKUP(A570,W$12:AD$48,8)=VLOOKUP(A569,W$12:AD$48,8),0,VLOOKUP(A570,W$12:AD$48,8))</f>
        <v>0</v>
      </c>
      <c r="P570" s="76">
        <f t="shared" ref="P570:P633" ca="1" si="191">TRUNC(((N570-1)*C570),6)</f>
        <v>714.51279499999998</v>
      </c>
      <c r="Q570" s="76">
        <f t="shared" ref="Q570:Q633" si="192">IF(O570&gt;0,VLOOKUP(O570,$V$12:$AA$48,6),0)</f>
        <v>0</v>
      </c>
      <c r="R570" s="83" t="str">
        <f t="shared" ref="R570:R633" si="193">IF(O569&gt;0,VLOOKUP(O569,V$12:AF$48,10),R569)</f>
        <v>A+J=</v>
      </c>
      <c r="S570" s="79">
        <f t="shared" ref="S570:S633" si="194">IF(O569&gt;0,VLOOKUP(O569,V$12:AF$48,11),S569)</f>
        <v>44095</v>
      </c>
      <c r="T570" s="84" t="str">
        <f t="shared" ref="T570:T633" si="195">IF(O570&gt;0,(P570+Q570)*T$9,"-")</f>
        <v>-</v>
      </c>
      <c r="U570" s="8"/>
      <c r="V570" s="8"/>
      <c r="W570" s="8"/>
      <c r="X570" s="8"/>
      <c r="Y570" s="1"/>
      <c r="Z570" s="8"/>
      <c r="AA570" s="8"/>
      <c r="AB570" s="8"/>
      <c r="AC570" s="8"/>
      <c r="AD570" s="8"/>
      <c r="AE570" s="9"/>
      <c r="AF570" s="8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  <c r="BO570" s="3"/>
      <c r="BP570" s="3"/>
      <c r="BQ570" s="3"/>
      <c r="BR570" s="3"/>
      <c r="BS570" s="3"/>
      <c r="BT570" s="3"/>
      <c r="BU570" s="3"/>
      <c r="BV570" s="3"/>
      <c r="BW570" s="3"/>
      <c r="BX570" s="3"/>
      <c r="BY570" s="3"/>
      <c r="BZ570" s="3"/>
      <c r="CA570" s="3"/>
      <c r="CB570" s="3"/>
      <c r="CC570" s="3"/>
      <c r="CD570" s="3"/>
      <c r="CE570" s="3"/>
      <c r="CF570" s="3"/>
      <c r="CG570" s="3"/>
      <c r="CH570" s="3"/>
      <c r="CI570" s="3"/>
      <c r="CJ570" s="3"/>
      <c r="CK570" s="3"/>
      <c r="CL570" s="3"/>
      <c r="CM570" s="3"/>
      <c r="CN570" s="3"/>
      <c r="CO570" s="3"/>
      <c r="CP570" s="3"/>
      <c r="CQ570" s="3"/>
      <c r="CR570" s="3"/>
      <c r="CS570" s="3"/>
      <c r="CT570" s="3"/>
      <c r="CU570" s="3"/>
      <c r="CV570" s="3"/>
      <c r="CW570" s="3"/>
      <c r="CX570" s="3"/>
      <c r="CY570" s="3"/>
      <c r="CZ570" s="3"/>
      <c r="DA570" s="3"/>
      <c r="DB570" s="3"/>
      <c r="DC570" s="3"/>
      <c r="DD570" s="3"/>
      <c r="DE570" s="3"/>
      <c r="DF570" s="3"/>
      <c r="DG570" s="3"/>
      <c r="DH570" s="3"/>
      <c r="DI570" s="3"/>
      <c r="DJ570" s="3"/>
      <c r="DK570" s="3"/>
      <c r="DL570" s="3"/>
      <c r="DM570" s="3"/>
      <c r="DN570" s="3"/>
      <c r="DO570" s="3"/>
      <c r="DP570" s="3"/>
      <c r="DQ570" s="3"/>
      <c r="DR570" s="3"/>
      <c r="DS570" s="3"/>
      <c r="DT570" s="3"/>
      <c r="DU570" s="3"/>
      <c r="DV570" s="3"/>
      <c r="DW570" s="3"/>
      <c r="DX570" s="3"/>
      <c r="DY570" s="3"/>
      <c r="DZ570" s="3"/>
      <c r="EA570" s="3"/>
      <c r="EB570" s="3"/>
      <c r="EC570" s="3"/>
      <c r="ED570" s="3"/>
      <c r="EE570" s="3"/>
      <c r="EF570" s="3"/>
      <c r="EG570" s="3"/>
      <c r="EH570" s="3"/>
      <c r="EI570" s="3"/>
      <c r="EJ570" s="3"/>
      <c r="EK570" s="3"/>
      <c r="EL570" s="3"/>
      <c r="EM570" s="3"/>
      <c r="EN570" s="3"/>
      <c r="EO570" s="3"/>
      <c r="EP570" s="3"/>
      <c r="EQ570" s="3"/>
      <c r="ER570" s="3"/>
      <c r="ES570" s="3"/>
      <c r="ET570" s="3"/>
      <c r="EU570" s="3"/>
      <c r="EV570" s="3"/>
      <c r="EW570" s="3"/>
      <c r="EX570" s="3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</row>
    <row r="571" spans="1:173" x14ac:dyDescent="0.15">
      <c r="A571" s="74">
        <f t="shared" si="178"/>
        <v>44052</v>
      </c>
      <c r="B571" s="75">
        <f t="shared" ca="1" si="183"/>
        <v>90414.512795000002</v>
      </c>
      <c r="C571" s="78">
        <f t="shared" si="184"/>
        <v>89700</v>
      </c>
      <c r="D571" s="77">
        <f ca="1">IF(A571&lt;$B$1,VLOOKUP(A571,[1]DI!$A$4:$B$15000,2),0)</f>
        <v>0</v>
      </c>
      <c r="E571" s="78">
        <f t="shared" ca="1" si="180"/>
        <v>1</v>
      </c>
      <c r="F571" s="78">
        <f ca="1">(TRUNC(PRODUCT($E$12:$E570),16))</f>
        <v>1.07594046432741</v>
      </c>
      <c r="G571" s="78">
        <f t="shared" ca="1" si="181"/>
        <v>1.0726965263486199</v>
      </c>
      <c r="H571" s="78">
        <f t="shared" ca="1" si="182"/>
        <v>1.0030241</v>
      </c>
      <c r="I571" s="77">
        <f t="shared" si="179"/>
        <v>3.5000000000000003E-2</v>
      </c>
      <c r="J571" s="79">
        <f t="shared" si="185"/>
        <v>44001</v>
      </c>
      <c r="K571" s="80">
        <f t="shared" si="186"/>
        <v>35</v>
      </c>
      <c r="L571" s="81">
        <f t="shared" si="187"/>
        <v>36</v>
      </c>
      <c r="M571" s="82">
        <f t="shared" si="188"/>
        <v>1.004926585</v>
      </c>
      <c r="N571" s="82">
        <f t="shared" ca="1" si="189"/>
        <v>1.0079655830000001</v>
      </c>
      <c r="O571" s="81">
        <f t="shared" si="190"/>
        <v>0</v>
      </c>
      <c r="P571" s="76">
        <f t="shared" ca="1" si="191"/>
        <v>714.51279499999998</v>
      </c>
      <c r="Q571" s="76">
        <f t="shared" si="192"/>
        <v>0</v>
      </c>
      <c r="R571" s="83" t="str">
        <f t="shared" si="193"/>
        <v>A+J=</v>
      </c>
      <c r="S571" s="79">
        <f t="shared" si="194"/>
        <v>44095</v>
      </c>
      <c r="T571" s="84" t="str">
        <f t="shared" si="195"/>
        <v>-</v>
      </c>
      <c r="U571" s="8"/>
      <c r="V571" s="8"/>
      <c r="W571" s="8"/>
      <c r="X571" s="8"/>
      <c r="Y571" s="1"/>
      <c r="Z571" s="8"/>
      <c r="AA571" s="8"/>
      <c r="AB571" s="8"/>
      <c r="AC571" s="8"/>
      <c r="AD571" s="8"/>
      <c r="AE571" s="9"/>
      <c r="AF571" s="8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  <c r="BO571" s="3"/>
      <c r="BP571" s="3"/>
      <c r="BQ571" s="3"/>
      <c r="BR571" s="3"/>
      <c r="BS571" s="3"/>
      <c r="BT571" s="3"/>
      <c r="BU571" s="3"/>
      <c r="BV571" s="3"/>
      <c r="BW571" s="3"/>
      <c r="BX571" s="3"/>
      <c r="BY571" s="3"/>
      <c r="BZ571" s="3"/>
      <c r="CA571" s="3"/>
      <c r="CB571" s="3"/>
      <c r="CC571" s="3"/>
      <c r="CD571" s="3"/>
      <c r="CE571" s="3"/>
      <c r="CF571" s="3"/>
      <c r="CG571" s="3"/>
      <c r="CH571" s="3"/>
      <c r="CI571" s="3"/>
      <c r="CJ571" s="3"/>
      <c r="CK571" s="3"/>
      <c r="CL571" s="3"/>
      <c r="CM571" s="3"/>
      <c r="CN571" s="3"/>
      <c r="CO571" s="3"/>
      <c r="CP571" s="3"/>
      <c r="CQ571" s="3"/>
      <c r="CR571" s="3"/>
      <c r="CS571" s="3"/>
      <c r="CT571" s="3"/>
      <c r="CU571" s="3"/>
      <c r="CV571" s="3"/>
      <c r="CW571" s="3"/>
      <c r="CX571" s="3"/>
      <c r="CY571" s="3"/>
      <c r="CZ571" s="3"/>
      <c r="DA571" s="3"/>
      <c r="DB571" s="3"/>
      <c r="DC571" s="3"/>
      <c r="DD571" s="3"/>
      <c r="DE571" s="3"/>
      <c r="DF571" s="3"/>
      <c r="DG571" s="3"/>
      <c r="DH571" s="3"/>
      <c r="DI571" s="3"/>
      <c r="DJ571" s="3"/>
      <c r="DK571" s="3"/>
      <c r="DL571" s="3"/>
      <c r="DM571" s="3"/>
      <c r="DN571" s="3"/>
      <c r="DO571" s="3"/>
      <c r="DP571" s="3"/>
      <c r="DQ571" s="3"/>
      <c r="DR571" s="3"/>
      <c r="DS571" s="3"/>
      <c r="DT571" s="3"/>
      <c r="DU571" s="3"/>
      <c r="DV571" s="3"/>
      <c r="DW571" s="3"/>
      <c r="DX571" s="3"/>
      <c r="DY571" s="3"/>
      <c r="DZ571" s="3"/>
      <c r="EA571" s="3"/>
      <c r="EB571" s="3"/>
      <c r="EC571" s="3"/>
      <c r="ED571" s="3"/>
      <c r="EE571" s="3"/>
      <c r="EF571" s="3"/>
      <c r="EG571" s="3"/>
      <c r="EH571" s="3"/>
      <c r="EI571" s="3"/>
      <c r="EJ571" s="3"/>
      <c r="EK571" s="3"/>
      <c r="EL571" s="3"/>
      <c r="EM571" s="3"/>
      <c r="EN571" s="3"/>
      <c r="EO571" s="3"/>
      <c r="EP571" s="3"/>
      <c r="EQ571" s="3"/>
      <c r="ER571" s="3"/>
      <c r="ES571" s="3"/>
      <c r="ET571" s="3"/>
      <c r="EU571" s="3"/>
      <c r="EV571" s="3"/>
      <c r="EW571" s="3"/>
      <c r="EX571" s="3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</row>
    <row r="572" spans="1:173" x14ac:dyDescent="0.15">
      <c r="A572" s="74">
        <f t="shared" si="178"/>
        <v>44053</v>
      </c>
      <c r="B572" s="75">
        <f t="shared" ca="1" si="183"/>
        <v>90414.512795000002</v>
      </c>
      <c r="C572" s="78">
        <f t="shared" si="184"/>
        <v>89700</v>
      </c>
      <c r="D572" s="77">
        <f ca="1">IF(A572&lt;$B$1,VLOOKUP(A572,[1]DI!$A$4:$B$15000,2),0)</f>
        <v>1.9000000000000006E-2</v>
      </c>
      <c r="E572" s="78">
        <f t="shared" ca="1" si="180"/>
        <v>1.0000746899999999</v>
      </c>
      <c r="F572" s="78">
        <f ca="1">(TRUNC(PRODUCT($E$12:$E571),16))</f>
        <v>1.07594046432741</v>
      </c>
      <c r="G572" s="78">
        <f t="shared" ca="1" si="181"/>
        <v>1.0726965263486199</v>
      </c>
      <c r="H572" s="78">
        <f t="shared" ca="1" si="182"/>
        <v>1.0030241</v>
      </c>
      <c r="I572" s="77">
        <f t="shared" si="179"/>
        <v>3.5000000000000003E-2</v>
      </c>
      <c r="J572" s="79">
        <f t="shared" si="185"/>
        <v>44001</v>
      </c>
      <c r="K572" s="80">
        <f t="shared" si="186"/>
        <v>36</v>
      </c>
      <c r="L572" s="81">
        <f t="shared" si="187"/>
        <v>36</v>
      </c>
      <c r="M572" s="82">
        <f t="shared" si="188"/>
        <v>1.004926585</v>
      </c>
      <c r="N572" s="82">
        <f t="shared" ca="1" si="189"/>
        <v>1.0079655830000001</v>
      </c>
      <c r="O572" s="81">
        <f t="shared" si="190"/>
        <v>0</v>
      </c>
      <c r="P572" s="76">
        <f t="shared" ca="1" si="191"/>
        <v>714.51279499999998</v>
      </c>
      <c r="Q572" s="76">
        <f t="shared" si="192"/>
        <v>0</v>
      </c>
      <c r="R572" s="83" t="str">
        <f t="shared" si="193"/>
        <v>A+J=</v>
      </c>
      <c r="S572" s="79">
        <f t="shared" si="194"/>
        <v>44095</v>
      </c>
      <c r="T572" s="84" t="str">
        <f t="shared" si="195"/>
        <v>-</v>
      </c>
      <c r="U572" s="8"/>
      <c r="V572" s="8"/>
      <c r="W572" s="8"/>
      <c r="X572" s="8"/>
      <c r="Y572" s="1"/>
      <c r="Z572" s="8"/>
      <c r="AA572" s="8"/>
      <c r="AB572" s="8"/>
      <c r="AC572" s="8"/>
      <c r="AD572" s="8"/>
      <c r="AE572" s="9"/>
      <c r="AF572" s="8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  <c r="BO572" s="3"/>
      <c r="BP572" s="3"/>
      <c r="BQ572" s="3"/>
      <c r="BR572" s="3"/>
      <c r="BS572" s="3"/>
      <c r="BT572" s="3"/>
      <c r="BU572" s="3"/>
      <c r="BV572" s="3"/>
      <c r="BW572" s="3"/>
      <c r="BX572" s="3"/>
      <c r="BY572" s="3"/>
      <c r="BZ572" s="3"/>
      <c r="CA572" s="3"/>
      <c r="CB572" s="3"/>
      <c r="CC572" s="3"/>
      <c r="CD572" s="3"/>
      <c r="CE572" s="3"/>
      <c r="CF572" s="3"/>
      <c r="CG572" s="3"/>
      <c r="CH572" s="3"/>
      <c r="CI572" s="3"/>
      <c r="CJ572" s="3"/>
      <c r="CK572" s="3"/>
      <c r="CL572" s="3"/>
      <c r="CM572" s="3"/>
      <c r="CN572" s="3"/>
      <c r="CO572" s="3"/>
      <c r="CP572" s="3"/>
      <c r="CQ572" s="3"/>
      <c r="CR572" s="3"/>
      <c r="CS572" s="3"/>
      <c r="CT572" s="3"/>
      <c r="CU572" s="3"/>
      <c r="CV572" s="3"/>
      <c r="CW572" s="3"/>
      <c r="CX572" s="3"/>
      <c r="CY572" s="3"/>
      <c r="CZ572" s="3"/>
      <c r="DA572" s="3"/>
      <c r="DB572" s="3"/>
      <c r="DC572" s="3"/>
      <c r="DD572" s="3"/>
      <c r="DE572" s="3"/>
      <c r="DF572" s="3"/>
      <c r="DG572" s="3"/>
      <c r="DH572" s="3"/>
      <c r="DI572" s="3"/>
      <c r="DJ572" s="3"/>
      <c r="DK572" s="3"/>
      <c r="DL572" s="3"/>
      <c r="DM572" s="3"/>
      <c r="DN572" s="3"/>
      <c r="DO572" s="3"/>
      <c r="DP572" s="3"/>
      <c r="DQ572" s="3"/>
      <c r="DR572" s="3"/>
      <c r="DS572" s="3"/>
      <c r="DT572" s="3"/>
      <c r="DU572" s="3"/>
      <c r="DV572" s="3"/>
      <c r="DW572" s="3"/>
      <c r="DX572" s="3"/>
      <c r="DY572" s="3"/>
      <c r="DZ572" s="3"/>
      <c r="EA572" s="3"/>
      <c r="EB572" s="3"/>
      <c r="EC572" s="3"/>
      <c r="ED572" s="3"/>
      <c r="EE572" s="3"/>
      <c r="EF572" s="3"/>
      <c r="EG572" s="3"/>
      <c r="EH572" s="3"/>
      <c r="EI572" s="3"/>
      <c r="EJ572" s="3"/>
      <c r="EK572" s="3"/>
      <c r="EL572" s="3"/>
      <c r="EM572" s="3"/>
      <c r="EN572" s="3"/>
      <c r="EO572" s="3"/>
      <c r="EP572" s="3"/>
      <c r="EQ572" s="3"/>
      <c r="ER572" s="3"/>
      <c r="ES572" s="3"/>
      <c r="ET572" s="3"/>
      <c r="EU572" s="3"/>
      <c r="EV572" s="3"/>
      <c r="EW572" s="3"/>
      <c r="EX572" s="3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</row>
    <row r="573" spans="1:173" x14ac:dyDescent="0.15">
      <c r="A573" s="74">
        <f t="shared" si="178"/>
        <v>44054</v>
      </c>
      <c r="B573" s="75">
        <f t="shared" ca="1" si="183"/>
        <v>90433.610014000005</v>
      </c>
      <c r="C573" s="78">
        <f t="shared" si="184"/>
        <v>89700</v>
      </c>
      <c r="D573" s="77">
        <f ca="1">IF(A573&lt;$B$1,VLOOKUP(A573,[1]DI!$A$4:$B$15000,2),0)</f>
        <v>1.9000000000000006E-2</v>
      </c>
      <c r="E573" s="78">
        <f t="shared" ca="1" si="180"/>
        <v>1.0000746899999999</v>
      </c>
      <c r="F573" s="78">
        <f ca="1">(TRUNC(PRODUCT($E$12:$E572),16))</f>
        <v>1.0760208263206901</v>
      </c>
      <c r="G573" s="78">
        <f t="shared" ca="1" si="181"/>
        <v>1.0726965263486199</v>
      </c>
      <c r="H573" s="78">
        <f t="shared" ca="1" si="182"/>
        <v>1.0030990099999999</v>
      </c>
      <c r="I573" s="77">
        <f t="shared" si="179"/>
        <v>3.5000000000000003E-2</v>
      </c>
      <c r="J573" s="79">
        <f t="shared" si="185"/>
        <v>44001</v>
      </c>
      <c r="K573" s="80">
        <f t="shared" si="186"/>
        <v>37</v>
      </c>
      <c r="L573" s="81">
        <f t="shared" si="187"/>
        <v>37</v>
      </c>
      <c r="M573" s="82">
        <f t="shared" si="188"/>
        <v>1.005063781</v>
      </c>
      <c r="N573" s="82">
        <f t="shared" ca="1" si="189"/>
        <v>1.0081784840000001</v>
      </c>
      <c r="O573" s="81">
        <f t="shared" si="190"/>
        <v>0</v>
      </c>
      <c r="P573" s="76">
        <f t="shared" ca="1" si="191"/>
        <v>733.61001399999998</v>
      </c>
      <c r="Q573" s="76">
        <f t="shared" si="192"/>
        <v>0</v>
      </c>
      <c r="R573" s="83" t="str">
        <f t="shared" si="193"/>
        <v>A+J=</v>
      </c>
      <c r="S573" s="79">
        <f t="shared" si="194"/>
        <v>44095</v>
      </c>
      <c r="T573" s="84" t="str">
        <f t="shared" si="195"/>
        <v>-</v>
      </c>
      <c r="U573" s="8"/>
      <c r="V573" s="8"/>
      <c r="W573" s="8"/>
      <c r="X573" s="8"/>
      <c r="Y573" s="1"/>
      <c r="Z573" s="8"/>
      <c r="AA573" s="8"/>
      <c r="AB573" s="8"/>
      <c r="AC573" s="8"/>
      <c r="AD573" s="8"/>
      <c r="AE573" s="9"/>
      <c r="AF573" s="8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  <c r="BO573" s="3"/>
      <c r="BP573" s="3"/>
      <c r="BQ573" s="3"/>
      <c r="BR573" s="3"/>
      <c r="BS573" s="3"/>
      <c r="BT573" s="3"/>
      <c r="BU573" s="3"/>
      <c r="BV573" s="3"/>
      <c r="BW573" s="3"/>
      <c r="BX573" s="3"/>
      <c r="BY573" s="3"/>
      <c r="BZ573" s="3"/>
      <c r="CA573" s="3"/>
      <c r="CB573" s="3"/>
      <c r="CC573" s="3"/>
      <c r="CD573" s="3"/>
      <c r="CE573" s="3"/>
      <c r="CF573" s="3"/>
      <c r="CG573" s="3"/>
      <c r="CH573" s="3"/>
      <c r="CI573" s="3"/>
      <c r="CJ573" s="3"/>
      <c r="CK573" s="3"/>
      <c r="CL573" s="3"/>
      <c r="CM573" s="3"/>
      <c r="CN573" s="3"/>
      <c r="CO573" s="3"/>
      <c r="CP573" s="3"/>
      <c r="CQ573" s="3"/>
      <c r="CR573" s="3"/>
      <c r="CS573" s="3"/>
      <c r="CT573" s="3"/>
      <c r="CU573" s="3"/>
      <c r="CV573" s="3"/>
      <c r="CW573" s="3"/>
      <c r="CX573" s="3"/>
      <c r="CY573" s="3"/>
      <c r="CZ573" s="3"/>
      <c r="DA573" s="3"/>
      <c r="DB573" s="3"/>
      <c r="DC573" s="3"/>
      <c r="DD573" s="3"/>
      <c r="DE573" s="3"/>
      <c r="DF573" s="3"/>
      <c r="DG573" s="3"/>
      <c r="DH573" s="3"/>
      <c r="DI573" s="3"/>
      <c r="DJ573" s="3"/>
      <c r="DK573" s="3"/>
      <c r="DL573" s="3"/>
      <c r="DM573" s="3"/>
      <c r="DN573" s="3"/>
      <c r="DO573" s="3"/>
      <c r="DP573" s="3"/>
      <c r="DQ573" s="3"/>
      <c r="DR573" s="3"/>
      <c r="DS573" s="3"/>
      <c r="DT573" s="3"/>
      <c r="DU573" s="3"/>
      <c r="DV573" s="3"/>
      <c r="DW573" s="3"/>
      <c r="DX573" s="3"/>
      <c r="DY573" s="3"/>
      <c r="DZ573" s="3"/>
      <c r="EA573" s="3"/>
      <c r="EB573" s="3"/>
      <c r="EC573" s="3"/>
      <c r="ED573" s="3"/>
      <c r="EE573" s="3"/>
      <c r="EF573" s="3"/>
      <c r="EG573" s="3"/>
      <c r="EH573" s="3"/>
      <c r="EI573" s="3"/>
      <c r="EJ573" s="3"/>
      <c r="EK573" s="3"/>
      <c r="EL573" s="3"/>
      <c r="EM573" s="3"/>
      <c r="EN573" s="3"/>
      <c r="EO573" s="3"/>
      <c r="EP573" s="3"/>
      <c r="EQ573" s="3"/>
      <c r="ER573" s="3"/>
      <c r="ES573" s="3"/>
      <c r="ET573" s="3"/>
      <c r="EU573" s="3"/>
      <c r="EV573" s="3"/>
      <c r="EW573" s="3"/>
      <c r="EX573" s="3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</row>
    <row r="574" spans="1:173" x14ac:dyDescent="0.15">
      <c r="A574" s="74">
        <f t="shared" si="178"/>
        <v>44055</v>
      </c>
      <c r="B574" s="75">
        <f t="shared" ca="1" si="183"/>
        <v>90452.711540000004</v>
      </c>
      <c r="C574" s="78">
        <f t="shared" si="184"/>
        <v>89700</v>
      </c>
      <c r="D574" s="77">
        <f ca="1">IF(A574&lt;$B$1,VLOOKUP(A574,[1]DI!$A$4:$B$15000,2),0)</f>
        <v>1.9000000000000006E-2</v>
      </c>
      <c r="E574" s="78">
        <f t="shared" ca="1" si="180"/>
        <v>1.0000746899999999</v>
      </c>
      <c r="F574" s="78">
        <f ca="1">(TRUNC(PRODUCT($E$12:$E573),16))</f>
        <v>1.07610119431621</v>
      </c>
      <c r="G574" s="78">
        <f t="shared" ca="1" si="181"/>
        <v>1.0726965263486199</v>
      </c>
      <c r="H574" s="78">
        <f t="shared" ca="1" si="182"/>
        <v>1.00317393</v>
      </c>
      <c r="I574" s="77">
        <f t="shared" si="179"/>
        <v>3.5000000000000003E-2</v>
      </c>
      <c r="J574" s="79">
        <f t="shared" si="185"/>
        <v>44001</v>
      </c>
      <c r="K574" s="80">
        <f t="shared" si="186"/>
        <v>38</v>
      </c>
      <c r="L574" s="81">
        <f t="shared" si="187"/>
        <v>38</v>
      </c>
      <c r="M574" s="82">
        <f t="shared" si="188"/>
        <v>1.005200995</v>
      </c>
      <c r="N574" s="82">
        <f t="shared" ca="1" si="189"/>
        <v>1.0083914329999999</v>
      </c>
      <c r="O574" s="81">
        <f t="shared" si="190"/>
        <v>0</v>
      </c>
      <c r="P574" s="76">
        <f t="shared" ca="1" si="191"/>
        <v>752.71154000000001</v>
      </c>
      <c r="Q574" s="76">
        <f t="shared" si="192"/>
        <v>0</v>
      </c>
      <c r="R574" s="83" t="str">
        <f t="shared" si="193"/>
        <v>A+J=</v>
      </c>
      <c r="S574" s="79">
        <f t="shared" si="194"/>
        <v>44095</v>
      </c>
      <c r="T574" s="84" t="str">
        <f t="shared" si="195"/>
        <v>-</v>
      </c>
      <c r="U574" s="8"/>
      <c r="V574" s="8"/>
      <c r="W574" s="8"/>
      <c r="X574" s="8"/>
      <c r="Y574" s="1"/>
      <c r="Z574" s="8"/>
      <c r="AA574" s="8"/>
      <c r="AB574" s="8"/>
      <c r="AC574" s="8"/>
      <c r="AD574" s="8"/>
      <c r="AE574" s="9"/>
      <c r="AF574" s="8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  <c r="BO574" s="3"/>
      <c r="BP574" s="3"/>
      <c r="BQ574" s="3"/>
      <c r="BR574" s="3"/>
      <c r="BS574" s="3"/>
      <c r="BT574" s="3"/>
      <c r="BU574" s="3"/>
      <c r="BV574" s="3"/>
      <c r="BW574" s="3"/>
      <c r="BX574" s="3"/>
      <c r="BY574" s="3"/>
      <c r="BZ574" s="3"/>
      <c r="CA574" s="3"/>
      <c r="CB574" s="3"/>
      <c r="CC574" s="3"/>
      <c r="CD574" s="3"/>
      <c r="CE574" s="3"/>
      <c r="CF574" s="3"/>
      <c r="CG574" s="3"/>
      <c r="CH574" s="3"/>
      <c r="CI574" s="3"/>
      <c r="CJ574" s="3"/>
      <c r="CK574" s="3"/>
      <c r="CL574" s="3"/>
      <c r="CM574" s="3"/>
      <c r="CN574" s="3"/>
      <c r="CO574" s="3"/>
      <c r="CP574" s="3"/>
      <c r="CQ574" s="3"/>
      <c r="CR574" s="3"/>
      <c r="CS574" s="3"/>
      <c r="CT574" s="3"/>
      <c r="CU574" s="3"/>
      <c r="CV574" s="3"/>
      <c r="CW574" s="3"/>
      <c r="CX574" s="3"/>
      <c r="CY574" s="3"/>
      <c r="CZ574" s="3"/>
      <c r="DA574" s="3"/>
      <c r="DB574" s="3"/>
      <c r="DC574" s="3"/>
      <c r="DD574" s="3"/>
      <c r="DE574" s="3"/>
      <c r="DF574" s="3"/>
      <c r="DG574" s="3"/>
      <c r="DH574" s="3"/>
      <c r="DI574" s="3"/>
      <c r="DJ574" s="3"/>
      <c r="DK574" s="3"/>
      <c r="DL574" s="3"/>
      <c r="DM574" s="3"/>
      <c r="DN574" s="3"/>
      <c r="DO574" s="3"/>
      <c r="DP574" s="3"/>
      <c r="DQ574" s="3"/>
      <c r="DR574" s="3"/>
      <c r="DS574" s="3"/>
      <c r="DT574" s="3"/>
      <c r="DU574" s="3"/>
      <c r="DV574" s="3"/>
      <c r="DW574" s="3"/>
      <c r="DX574" s="3"/>
      <c r="DY574" s="3"/>
      <c r="DZ574" s="3"/>
      <c r="EA574" s="3"/>
      <c r="EB574" s="3"/>
      <c r="EC574" s="3"/>
      <c r="ED574" s="3"/>
      <c r="EE574" s="3"/>
      <c r="EF574" s="3"/>
      <c r="EG574" s="3"/>
      <c r="EH574" s="3"/>
      <c r="EI574" s="3"/>
      <c r="EJ574" s="3"/>
      <c r="EK574" s="3"/>
      <c r="EL574" s="3"/>
      <c r="EM574" s="3"/>
      <c r="EN574" s="3"/>
      <c r="EO574" s="3"/>
      <c r="EP574" s="3"/>
      <c r="EQ574" s="3"/>
      <c r="ER574" s="3"/>
      <c r="ES574" s="3"/>
      <c r="ET574" s="3"/>
      <c r="EU574" s="3"/>
      <c r="EV574" s="3"/>
      <c r="EW574" s="3"/>
      <c r="EX574" s="3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</row>
    <row r="575" spans="1:173" x14ac:dyDescent="0.15">
      <c r="A575" s="74">
        <f t="shared" si="178"/>
        <v>44056</v>
      </c>
      <c r="B575" s="75">
        <f t="shared" ca="1" si="183"/>
        <v>90471.817460000006</v>
      </c>
      <c r="C575" s="78">
        <f t="shared" si="184"/>
        <v>89700</v>
      </c>
      <c r="D575" s="77">
        <f ca="1">IF(A575&lt;$B$1,VLOOKUP(A575,[1]DI!$A$4:$B$15000,2),0)</f>
        <v>1.9000000000000006E-2</v>
      </c>
      <c r="E575" s="78">
        <f t="shared" ca="1" si="180"/>
        <v>1.0000746899999999</v>
      </c>
      <c r="F575" s="78">
        <f ca="1">(TRUNC(PRODUCT($E$12:$E574),16))</f>
        <v>1.07618156831441</v>
      </c>
      <c r="G575" s="78">
        <f t="shared" ca="1" si="181"/>
        <v>1.0726965263486199</v>
      </c>
      <c r="H575" s="78">
        <f t="shared" ca="1" si="182"/>
        <v>1.00324886</v>
      </c>
      <c r="I575" s="77">
        <f t="shared" si="179"/>
        <v>3.5000000000000003E-2</v>
      </c>
      <c r="J575" s="79">
        <f t="shared" si="185"/>
        <v>44001</v>
      </c>
      <c r="K575" s="80">
        <f t="shared" si="186"/>
        <v>39</v>
      </c>
      <c r="L575" s="81">
        <f t="shared" si="187"/>
        <v>39</v>
      </c>
      <c r="M575" s="82">
        <f t="shared" si="188"/>
        <v>1.0053382280000001</v>
      </c>
      <c r="N575" s="82">
        <f t="shared" ca="1" si="189"/>
        <v>1.008604431</v>
      </c>
      <c r="O575" s="81">
        <f t="shared" si="190"/>
        <v>0</v>
      </c>
      <c r="P575" s="76">
        <f t="shared" ca="1" si="191"/>
        <v>771.81745999999998</v>
      </c>
      <c r="Q575" s="76">
        <f t="shared" si="192"/>
        <v>0</v>
      </c>
      <c r="R575" s="83" t="str">
        <f t="shared" si="193"/>
        <v>A+J=</v>
      </c>
      <c r="S575" s="79">
        <f t="shared" si="194"/>
        <v>44095</v>
      </c>
      <c r="T575" s="84" t="str">
        <f t="shared" si="195"/>
        <v>-</v>
      </c>
      <c r="U575" s="8"/>
      <c r="V575" s="8"/>
      <c r="W575" s="8"/>
      <c r="X575" s="8"/>
      <c r="Y575" s="1"/>
      <c r="Z575" s="8"/>
      <c r="AA575" s="8"/>
      <c r="AB575" s="8"/>
      <c r="AC575" s="8"/>
      <c r="AD575" s="8"/>
      <c r="AE575" s="9"/>
      <c r="AF575" s="8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  <c r="BO575" s="3"/>
      <c r="BP575" s="3"/>
      <c r="BQ575" s="3"/>
      <c r="BR575" s="3"/>
      <c r="BS575" s="3"/>
      <c r="BT575" s="3"/>
      <c r="BU575" s="3"/>
      <c r="BV575" s="3"/>
      <c r="BW575" s="3"/>
      <c r="BX575" s="3"/>
      <c r="BY575" s="3"/>
      <c r="BZ575" s="3"/>
      <c r="CA575" s="3"/>
      <c r="CB575" s="3"/>
      <c r="CC575" s="3"/>
      <c r="CD575" s="3"/>
      <c r="CE575" s="3"/>
      <c r="CF575" s="3"/>
      <c r="CG575" s="3"/>
      <c r="CH575" s="3"/>
      <c r="CI575" s="3"/>
      <c r="CJ575" s="3"/>
      <c r="CK575" s="3"/>
      <c r="CL575" s="3"/>
      <c r="CM575" s="3"/>
      <c r="CN575" s="3"/>
      <c r="CO575" s="3"/>
      <c r="CP575" s="3"/>
      <c r="CQ575" s="3"/>
      <c r="CR575" s="3"/>
      <c r="CS575" s="3"/>
      <c r="CT575" s="3"/>
      <c r="CU575" s="3"/>
      <c r="CV575" s="3"/>
      <c r="CW575" s="3"/>
      <c r="CX575" s="3"/>
      <c r="CY575" s="3"/>
      <c r="CZ575" s="3"/>
      <c r="DA575" s="3"/>
      <c r="DB575" s="3"/>
      <c r="DC575" s="3"/>
      <c r="DD575" s="3"/>
      <c r="DE575" s="3"/>
      <c r="DF575" s="3"/>
      <c r="DG575" s="3"/>
      <c r="DH575" s="3"/>
      <c r="DI575" s="3"/>
      <c r="DJ575" s="3"/>
      <c r="DK575" s="3"/>
      <c r="DL575" s="3"/>
      <c r="DM575" s="3"/>
      <c r="DN575" s="3"/>
      <c r="DO575" s="3"/>
      <c r="DP575" s="3"/>
      <c r="DQ575" s="3"/>
      <c r="DR575" s="3"/>
      <c r="DS575" s="3"/>
      <c r="DT575" s="3"/>
      <c r="DU575" s="3"/>
      <c r="DV575" s="3"/>
      <c r="DW575" s="3"/>
      <c r="DX575" s="3"/>
      <c r="DY575" s="3"/>
      <c r="DZ575" s="3"/>
      <c r="EA575" s="3"/>
      <c r="EB575" s="3"/>
      <c r="EC575" s="3"/>
      <c r="ED575" s="3"/>
      <c r="EE575" s="3"/>
      <c r="EF575" s="3"/>
      <c r="EG575" s="3"/>
      <c r="EH575" s="3"/>
      <c r="EI575" s="3"/>
      <c r="EJ575" s="3"/>
      <c r="EK575" s="3"/>
      <c r="EL575" s="3"/>
      <c r="EM575" s="3"/>
      <c r="EN575" s="3"/>
      <c r="EO575" s="3"/>
      <c r="EP575" s="3"/>
      <c r="EQ575" s="3"/>
      <c r="ER575" s="3"/>
      <c r="ES575" s="3"/>
      <c r="ET575" s="3"/>
      <c r="EU575" s="3"/>
      <c r="EV575" s="3"/>
      <c r="EW575" s="3"/>
      <c r="EX575" s="3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</row>
    <row r="576" spans="1:173" x14ac:dyDescent="0.15">
      <c r="A576" s="74">
        <f t="shared" si="178"/>
        <v>44057</v>
      </c>
      <c r="B576" s="75">
        <f t="shared" ca="1" si="183"/>
        <v>90490.926968999993</v>
      </c>
      <c r="C576" s="78">
        <f t="shared" si="184"/>
        <v>89700</v>
      </c>
      <c r="D576" s="77">
        <f ca="1">IF(A576&lt;$B$1,VLOOKUP(A576,[1]DI!$A$4:$B$15000,2),0)</f>
        <v>1.9000000000000006E-2</v>
      </c>
      <c r="E576" s="78">
        <f t="shared" ca="1" si="180"/>
        <v>1.0000746899999999</v>
      </c>
      <c r="F576" s="78">
        <f ca="1">(TRUNC(PRODUCT($E$12:$E575),16))</f>
        <v>1.0762619483157501</v>
      </c>
      <c r="G576" s="78">
        <f t="shared" ca="1" si="181"/>
        <v>1.0726965263486199</v>
      </c>
      <c r="H576" s="78">
        <f t="shared" ca="1" si="182"/>
        <v>1.00332379</v>
      </c>
      <c r="I576" s="77">
        <f t="shared" si="179"/>
        <v>3.5000000000000003E-2</v>
      </c>
      <c r="J576" s="79">
        <f t="shared" si="185"/>
        <v>44001</v>
      </c>
      <c r="K576" s="80">
        <f t="shared" si="186"/>
        <v>40</v>
      </c>
      <c r="L576" s="81">
        <f t="shared" si="187"/>
        <v>40</v>
      </c>
      <c r="M576" s="82">
        <f t="shared" si="188"/>
        <v>1.0054754800000001</v>
      </c>
      <c r="N576" s="82">
        <f t="shared" ca="1" si="189"/>
        <v>1.008817469</v>
      </c>
      <c r="O576" s="81">
        <f t="shared" si="190"/>
        <v>0</v>
      </c>
      <c r="P576" s="76">
        <f t="shared" ca="1" si="191"/>
        <v>790.92696899999999</v>
      </c>
      <c r="Q576" s="76">
        <f t="shared" si="192"/>
        <v>0</v>
      </c>
      <c r="R576" s="83" t="str">
        <f t="shared" si="193"/>
        <v>A+J=</v>
      </c>
      <c r="S576" s="79">
        <f t="shared" si="194"/>
        <v>44095</v>
      </c>
      <c r="T576" s="84" t="str">
        <f t="shared" si="195"/>
        <v>-</v>
      </c>
      <c r="U576" s="8"/>
      <c r="V576" s="8"/>
      <c r="W576" s="8"/>
      <c r="X576" s="8"/>
      <c r="Y576" s="1"/>
      <c r="Z576" s="8"/>
      <c r="AA576" s="8"/>
      <c r="AB576" s="8"/>
      <c r="AC576" s="8"/>
      <c r="AD576" s="8"/>
      <c r="AE576" s="9"/>
      <c r="AF576" s="8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  <c r="BO576" s="3"/>
      <c r="BP576" s="3"/>
      <c r="BQ576" s="3"/>
      <c r="BR576" s="3"/>
      <c r="BS576" s="3"/>
      <c r="BT576" s="3"/>
      <c r="BU576" s="3"/>
      <c r="BV576" s="3"/>
      <c r="BW576" s="3"/>
      <c r="BX576" s="3"/>
      <c r="BY576" s="3"/>
      <c r="BZ576" s="3"/>
      <c r="CA576" s="3"/>
      <c r="CB576" s="3"/>
      <c r="CC576" s="3"/>
      <c r="CD576" s="3"/>
      <c r="CE576" s="3"/>
      <c r="CF576" s="3"/>
      <c r="CG576" s="3"/>
      <c r="CH576" s="3"/>
      <c r="CI576" s="3"/>
      <c r="CJ576" s="3"/>
      <c r="CK576" s="3"/>
      <c r="CL576" s="3"/>
      <c r="CM576" s="3"/>
      <c r="CN576" s="3"/>
      <c r="CO576" s="3"/>
      <c r="CP576" s="3"/>
      <c r="CQ576" s="3"/>
      <c r="CR576" s="3"/>
      <c r="CS576" s="3"/>
      <c r="CT576" s="3"/>
      <c r="CU576" s="3"/>
      <c r="CV576" s="3"/>
      <c r="CW576" s="3"/>
      <c r="CX576" s="3"/>
      <c r="CY576" s="3"/>
      <c r="CZ576" s="3"/>
      <c r="DA576" s="3"/>
      <c r="DB576" s="3"/>
      <c r="DC576" s="3"/>
      <c r="DD576" s="3"/>
      <c r="DE576" s="3"/>
      <c r="DF576" s="3"/>
      <c r="DG576" s="3"/>
      <c r="DH576" s="3"/>
      <c r="DI576" s="3"/>
      <c r="DJ576" s="3"/>
      <c r="DK576" s="3"/>
      <c r="DL576" s="3"/>
      <c r="DM576" s="3"/>
      <c r="DN576" s="3"/>
      <c r="DO576" s="3"/>
      <c r="DP576" s="3"/>
      <c r="DQ576" s="3"/>
      <c r="DR576" s="3"/>
      <c r="DS576" s="3"/>
      <c r="DT576" s="3"/>
      <c r="DU576" s="3"/>
      <c r="DV576" s="3"/>
      <c r="DW576" s="3"/>
      <c r="DX576" s="3"/>
      <c r="DY576" s="3"/>
      <c r="DZ576" s="3"/>
      <c r="EA576" s="3"/>
      <c r="EB576" s="3"/>
      <c r="EC576" s="3"/>
      <c r="ED576" s="3"/>
      <c r="EE576" s="3"/>
      <c r="EF576" s="3"/>
      <c r="EG576" s="3"/>
      <c r="EH576" s="3"/>
      <c r="EI576" s="3"/>
      <c r="EJ576" s="3"/>
      <c r="EK576" s="3"/>
      <c r="EL576" s="3"/>
      <c r="EM576" s="3"/>
      <c r="EN576" s="3"/>
      <c r="EO576" s="3"/>
      <c r="EP576" s="3"/>
      <c r="EQ576" s="3"/>
      <c r="ER576" s="3"/>
      <c r="ES576" s="3"/>
      <c r="ET576" s="3"/>
      <c r="EU576" s="3"/>
      <c r="EV576" s="3"/>
      <c r="EW576" s="3"/>
      <c r="EX576" s="3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</row>
    <row r="577" spans="1:173" x14ac:dyDescent="0.15">
      <c r="A577" s="74">
        <f t="shared" si="178"/>
        <v>44058</v>
      </c>
      <c r="B577" s="75">
        <f t="shared" ca="1" si="183"/>
        <v>90510.040873000005</v>
      </c>
      <c r="C577" s="78">
        <f t="shared" si="184"/>
        <v>89700</v>
      </c>
      <c r="D577" s="77">
        <f ca="1">IF(A577&lt;$B$1,VLOOKUP(A577,[1]DI!$A$4:$B$15000,2),0)</f>
        <v>0</v>
      </c>
      <c r="E577" s="78">
        <f t="shared" ca="1" si="180"/>
        <v>1</v>
      </c>
      <c r="F577" s="78">
        <f ca="1">(TRUNC(PRODUCT($E$12:$E576),16))</f>
        <v>1.0763423343206699</v>
      </c>
      <c r="G577" s="78">
        <f t="shared" ca="1" si="181"/>
        <v>1.0726965263486199</v>
      </c>
      <c r="H577" s="78">
        <f t="shared" ca="1" si="182"/>
        <v>1.00339873</v>
      </c>
      <c r="I577" s="77">
        <f t="shared" si="179"/>
        <v>3.5000000000000003E-2</v>
      </c>
      <c r="J577" s="79">
        <f t="shared" si="185"/>
        <v>44001</v>
      </c>
      <c r="K577" s="80">
        <f t="shared" si="186"/>
        <v>40</v>
      </c>
      <c r="L577" s="81">
        <f t="shared" si="187"/>
        <v>41</v>
      </c>
      <c r="M577" s="82">
        <f t="shared" si="188"/>
        <v>1.0056127500000001</v>
      </c>
      <c r="N577" s="82">
        <f t="shared" ca="1" si="189"/>
        <v>1.0090305559999999</v>
      </c>
      <c r="O577" s="81">
        <f t="shared" si="190"/>
        <v>0</v>
      </c>
      <c r="P577" s="76">
        <f t="shared" ca="1" si="191"/>
        <v>810.04087300000003</v>
      </c>
      <c r="Q577" s="76">
        <f t="shared" si="192"/>
        <v>0</v>
      </c>
      <c r="R577" s="83" t="str">
        <f t="shared" si="193"/>
        <v>A+J=</v>
      </c>
      <c r="S577" s="79">
        <f t="shared" si="194"/>
        <v>44095</v>
      </c>
      <c r="T577" s="84" t="str">
        <f t="shared" si="195"/>
        <v>-</v>
      </c>
      <c r="U577" s="8"/>
      <c r="V577" s="8"/>
      <c r="W577" s="8"/>
      <c r="X577" s="8"/>
      <c r="Y577" s="1"/>
      <c r="Z577" s="8"/>
      <c r="AA577" s="8"/>
      <c r="AB577" s="8"/>
      <c r="AC577" s="8"/>
      <c r="AD577" s="8"/>
      <c r="AE577" s="9"/>
      <c r="AF577" s="8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  <c r="BO577" s="3"/>
      <c r="BP577" s="3"/>
      <c r="BQ577" s="3"/>
      <c r="BR577" s="3"/>
      <c r="BS577" s="3"/>
      <c r="BT577" s="3"/>
      <c r="BU577" s="3"/>
      <c r="BV577" s="3"/>
      <c r="BW577" s="3"/>
      <c r="BX577" s="3"/>
      <c r="BY577" s="3"/>
      <c r="BZ577" s="3"/>
      <c r="CA577" s="3"/>
      <c r="CB577" s="3"/>
      <c r="CC577" s="3"/>
      <c r="CD577" s="3"/>
      <c r="CE577" s="3"/>
      <c r="CF577" s="3"/>
      <c r="CG577" s="3"/>
      <c r="CH577" s="3"/>
      <c r="CI577" s="3"/>
      <c r="CJ577" s="3"/>
      <c r="CK577" s="3"/>
      <c r="CL577" s="3"/>
      <c r="CM577" s="3"/>
      <c r="CN577" s="3"/>
      <c r="CO577" s="3"/>
      <c r="CP577" s="3"/>
      <c r="CQ577" s="3"/>
      <c r="CR577" s="3"/>
      <c r="CS577" s="3"/>
      <c r="CT577" s="3"/>
      <c r="CU577" s="3"/>
      <c r="CV577" s="3"/>
      <c r="CW577" s="3"/>
      <c r="CX577" s="3"/>
      <c r="CY577" s="3"/>
      <c r="CZ577" s="3"/>
      <c r="DA577" s="3"/>
      <c r="DB577" s="3"/>
      <c r="DC577" s="3"/>
      <c r="DD577" s="3"/>
      <c r="DE577" s="3"/>
      <c r="DF577" s="3"/>
      <c r="DG577" s="3"/>
      <c r="DH577" s="3"/>
      <c r="DI577" s="3"/>
      <c r="DJ577" s="3"/>
      <c r="DK577" s="3"/>
      <c r="DL577" s="3"/>
      <c r="DM577" s="3"/>
      <c r="DN577" s="3"/>
      <c r="DO577" s="3"/>
      <c r="DP577" s="3"/>
      <c r="DQ577" s="3"/>
      <c r="DR577" s="3"/>
      <c r="DS577" s="3"/>
      <c r="DT577" s="3"/>
      <c r="DU577" s="3"/>
      <c r="DV577" s="3"/>
      <c r="DW577" s="3"/>
      <c r="DX577" s="3"/>
      <c r="DY577" s="3"/>
      <c r="DZ577" s="3"/>
      <c r="EA577" s="3"/>
      <c r="EB577" s="3"/>
      <c r="EC577" s="3"/>
      <c r="ED577" s="3"/>
      <c r="EE577" s="3"/>
      <c r="EF577" s="3"/>
      <c r="EG577" s="3"/>
      <c r="EH577" s="3"/>
      <c r="EI577" s="3"/>
      <c r="EJ577" s="3"/>
      <c r="EK577" s="3"/>
      <c r="EL577" s="3"/>
      <c r="EM577" s="3"/>
      <c r="EN577" s="3"/>
      <c r="EO577" s="3"/>
      <c r="EP577" s="3"/>
      <c r="EQ577" s="3"/>
      <c r="ER577" s="3"/>
      <c r="ES577" s="3"/>
      <c r="ET577" s="3"/>
      <c r="EU577" s="3"/>
      <c r="EV577" s="3"/>
      <c r="EW577" s="3"/>
      <c r="EX577" s="3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</row>
    <row r="578" spans="1:173" x14ac:dyDescent="0.15">
      <c r="A578" s="74">
        <f t="shared" si="178"/>
        <v>44059</v>
      </c>
      <c r="B578" s="75">
        <f t="shared" ca="1" si="183"/>
        <v>90510.040873000005</v>
      </c>
      <c r="C578" s="78">
        <f t="shared" si="184"/>
        <v>89700</v>
      </c>
      <c r="D578" s="77">
        <f ca="1">IF(A578&lt;$B$1,VLOOKUP(A578,[1]DI!$A$4:$B$15000,2),0)</f>
        <v>0</v>
      </c>
      <c r="E578" s="78">
        <f t="shared" ca="1" si="180"/>
        <v>1</v>
      </c>
      <c r="F578" s="78">
        <f ca="1">(TRUNC(PRODUCT($E$12:$E577),16))</f>
        <v>1.0763423343206699</v>
      </c>
      <c r="G578" s="78">
        <f t="shared" ca="1" si="181"/>
        <v>1.0726965263486199</v>
      </c>
      <c r="H578" s="78">
        <f t="shared" ca="1" si="182"/>
        <v>1.00339873</v>
      </c>
      <c r="I578" s="77">
        <f t="shared" si="179"/>
        <v>3.5000000000000003E-2</v>
      </c>
      <c r="J578" s="79">
        <f t="shared" si="185"/>
        <v>44001</v>
      </c>
      <c r="K578" s="80">
        <f t="shared" si="186"/>
        <v>40</v>
      </c>
      <c r="L578" s="81">
        <f t="shared" si="187"/>
        <v>41</v>
      </c>
      <c r="M578" s="82">
        <f t="shared" si="188"/>
        <v>1.0056127500000001</v>
      </c>
      <c r="N578" s="82">
        <f t="shared" ca="1" si="189"/>
        <v>1.0090305559999999</v>
      </c>
      <c r="O578" s="81">
        <f t="shared" si="190"/>
        <v>0</v>
      </c>
      <c r="P578" s="76">
        <f t="shared" ca="1" si="191"/>
        <v>810.04087300000003</v>
      </c>
      <c r="Q578" s="76">
        <f t="shared" si="192"/>
        <v>0</v>
      </c>
      <c r="R578" s="83" t="str">
        <f t="shared" si="193"/>
        <v>A+J=</v>
      </c>
      <c r="S578" s="79">
        <f t="shared" si="194"/>
        <v>44095</v>
      </c>
      <c r="T578" s="84" t="str">
        <f t="shared" si="195"/>
        <v>-</v>
      </c>
      <c r="U578" s="8"/>
      <c r="V578" s="8"/>
      <c r="W578" s="8"/>
      <c r="X578" s="8"/>
      <c r="Y578" s="1"/>
      <c r="Z578" s="8"/>
      <c r="AA578" s="8"/>
      <c r="AB578" s="8"/>
      <c r="AC578" s="8"/>
      <c r="AD578" s="8"/>
      <c r="AE578" s="9"/>
      <c r="AF578" s="8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  <c r="BO578" s="3"/>
      <c r="BP578" s="3"/>
      <c r="BQ578" s="3"/>
      <c r="BR578" s="3"/>
      <c r="BS578" s="3"/>
      <c r="BT578" s="3"/>
      <c r="BU578" s="3"/>
      <c r="BV578" s="3"/>
      <c r="BW578" s="3"/>
      <c r="BX578" s="3"/>
      <c r="BY578" s="3"/>
      <c r="BZ578" s="3"/>
      <c r="CA578" s="3"/>
      <c r="CB578" s="3"/>
      <c r="CC578" s="3"/>
      <c r="CD578" s="3"/>
      <c r="CE578" s="3"/>
      <c r="CF578" s="3"/>
      <c r="CG578" s="3"/>
      <c r="CH578" s="3"/>
      <c r="CI578" s="3"/>
      <c r="CJ578" s="3"/>
      <c r="CK578" s="3"/>
      <c r="CL578" s="3"/>
      <c r="CM578" s="3"/>
      <c r="CN578" s="3"/>
      <c r="CO578" s="3"/>
      <c r="CP578" s="3"/>
      <c r="CQ578" s="3"/>
      <c r="CR578" s="3"/>
      <c r="CS578" s="3"/>
      <c r="CT578" s="3"/>
      <c r="CU578" s="3"/>
      <c r="CV578" s="3"/>
      <c r="CW578" s="3"/>
      <c r="CX578" s="3"/>
      <c r="CY578" s="3"/>
      <c r="CZ578" s="3"/>
      <c r="DA578" s="3"/>
      <c r="DB578" s="3"/>
      <c r="DC578" s="3"/>
      <c r="DD578" s="3"/>
      <c r="DE578" s="3"/>
      <c r="DF578" s="3"/>
      <c r="DG578" s="3"/>
      <c r="DH578" s="3"/>
      <c r="DI578" s="3"/>
      <c r="DJ578" s="3"/>
      <c r="DK578" s="3"/>
      <c r="DL578" s="3"/>
      <c r="DM578" s="3"/>
      <c r="DN578" s="3"/>
      <c r="DO578" s="3"/>
      <c r="DP578" s="3"/>
      <c r="DQ578" s="3"/>
      <c r="DR578" s="3"/>
      <c r="DS578" s="3"/>
      <c r="DT578" s="3"/>
      <c r="DU578" s="3"/>
      <c r="DV578" s="3"/>
      <c r="DW578" s="3"/>
      <c r="DX578" s="3"/>
      <c r="DY578" s="3"/>
      <c r="DZ578" s="3"/>
      <c r="EA578" s="3"/>
      <c r="EB578" s="3"/>
      <c r="EC578" s="3"/>
      <c r="ED578" s="3"/>
      <c r="EE578" s="3"/>
      <c r="EF578" s="3"/>
      <c r="EG578" s="3"/>
      <c r="EH578" s="3"/>
      <c r="EI578" s="3"/>
      <c r="EJ578" s="3"/>
      <c r="EK578" s="3"/>
      <c r="EL578" s="3"/>
      <c r="EM578" s="3"/>
      <c r="EN578" s="3"/>
      <c r="EO578" s="3"/>
      <c r="EP578" s="3"/>
      <c r="EQ578" s="3"/>
      <c r="ER578" s="3"/>
      <c r="ES578" s="3"/>
      <c r="ET578" s="3"/>
      <c r="EU578" s="3"/>
      <c r="EV578" s="3"/>
      <c r="EW578" s="3"/>
      <c r="EX578" s="3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</row>
    <row r="579" spans="1:173" x14ac:dyDescent="0.15">
      <c r="A579" s="74">
        <f t="shared" si="178"/>
        <v>44060</v>
      </c>
      <c r="B579" s="75">
        <f t="shared" ca="1" si="183"/>
        <v>90510.040873000005</v>
      </c>
      <c r="C579" s="78">
        <f t="shared" si="184"/>
        <v>89700</v>
      </c>
      <c r="D579" s="77">
        <f ca="1">IF(A579&lt;$B$1,VLOOKUP(A579,[1]DI!$A$4:$B$15000,2),0)</f>
        <v>1.9000000000000006E-2</v>
      </c>
      <c r="E579" s="78">
        <f t="shared" ca="1" si="180"/>
        <v>1.0000746899999999</v>
      </c>
      <c r="F579" s="78">
        <f ca="1">(TRUNC(PRODUCT($E$12:$E578),16))</f>
        <v>1.0763423343206699</v>
      </c>
      <c r="G579" s="78">
        <f t="shared" ca="1" si="181"/>
        <v>1.0726965263486199</v>
      </c>
      <c r="H579" s="78">
        <f t="shared" ca="1" si="182"/>
        <v>1.00339873</v>
      </c>
      <c r="I579" s="77">
        <f t="shared" si="179"/>
        <v>3.5000000000000003E-2</v>
      </c>
      <c r="J579" s="79">
        <f t="shared" si="185"/>
        <v>44001</v>
      </c>
      <c r="K579" s="80">
        <f t="shared" si="186"/>
        <v>41</v>
      </c>
      <c r="L579" s="81">
        <f t="shared" si="187"/>
        <v>41</v>
      </c>
      <c r="M579" s="82">
        <f t="shared" si="188"/>
        <v>1.0056127500000001</v>
      </c>
      <c r="N579" s="82">
        <f t="shared" ca="1" si="189"/>
        <v>1.0090305559999999</v>
      </c>
      <c r="O579" s="81">
        <f t="shared" si="190"/>
        <v>0</v>
      </c>
      <c r="P579" s="76">
        <f t="shared" ca="1" si="191"/>
        <v>810.04087300000003</v>
      </c>
      <c r="Q579" s="76">
        <f t="shared" si="192"/>
        <v>0</v>
      </c>
      <c r="R579" s="83" t="str">
        <f t="shared" si="193"/>
        <v>A+J=</v>
      </c>
      <c r="S579" s="79">
        <f t="shared" si="194"/>
        <v>44095</v>
      </c>
      <c r="T579" s="84" t="str">
        <f t="shared" si="195"/>
        <v>-</v>
      </c>
      <c r="U579" s="8"/>
      <c r="V579" s="8"/>
      <c r="W579" s="8"/>
      <c r="X579" s="8"/>
      <c r="Y579" s="1"/>
      <c r="Z579" s="8"/>
      <c r="AA579" s="8"/>
      <c r="AB579" s="8"/>
      <c r="AC579" s="8"/>
      <c r="AD579" s="8"/>
      <c r="AE579" s="9"/>
      <c r="AF579" s="8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  <c r="BO579" s="3"/>
      <c r="BP579" s="3"/>
      <c r="BQ579" s="3"/>
      <c r="BR579" s="3"/>
      <c r="BS579" s="3"/>
      <c r="BT579" s="3"/>
      <c r="BU579" s="3"/>
      <c r="BV579" s="3"/>
      <c r="BW579" s="3"/>
      <c r="BX579" s="3"/>
      <c r="BY579" s="3"/>
      <c r="BZ579" s="3"/>
      <c r="CA579" s="3"/>
      <c r="CB579" s="3"/>
      <c r="CC579" s="3"/>
      <c r="CD579" s="3"/>
      <c r="CE579" s="3"/>
      <c r="CF579" s="3"/>
      <c r="CG579" s="3"/>
      <c r="CH579" s="3"/>
      <c r="CI579" s="3"/>
      <c r="CJ579" s="3"/>
      <c r="CK579" s="3"/>
      <c r="CL579" s="3"/>
      <c r="CM579" s="3"/>
      <c r="CN579" s="3"/>
      <c r="CO579" s="3"/>
      <c r="CP579" s="3"/>
      <c r="CQ579" s="3"/>
      <c r="CR579" s="3"/>
      <c r="CS579" s="3"/>
      <c r="CT579" s="3"/>
      <c r="CU579" s="3"/>
      <c r="CV579" s="3"/>
      <c r="CW579" s="3"/>
      <c r="CX579" s="3"/>
      <c r="CY579" s="3"/>
      <c r="CZ579" s="3"/>
      <c r="DA579" s="3"/>
      <c r="DB579" s="3"/>
      <c r="DC579" s="3"/>
      <c r="DD579" s="3"/>
      <c r="DE579" s="3"/>
      <c r="DF579" s="3"/>
      <c r="DG579" s="3"/>
      <c r="DH579" s="3"/>
      <c r="DI579" s="3"/>
      <c r="DJ579" s="3"/>
      <c r="DK579" s="3"/>
      <c r="DL579" s="3"/>
      <c r="DM579" s="3"/>
      <c r="DN579" s="3"/>
      <c r="DO579" s="3"/>
      <c r="DP579" s="3"/>
      <c r="DQ579" s="3"/>
      <c r="DR579" s="3"/>
      <c r="DS579" s="3"/>
      <c r="DT579" s="3"/>
      <c r="DU579" s="3"/>
      <c r="DV579" s="3"/>
      <c r="DW579" s="3"/>
      <c r="DX579" s="3"/>
      <c r="DY579" s="3"/>
      <c r="DZ579" s="3"/>
      <c r="EA579" s="3"/>
      <c r="EB579" s="3"/>
      <c r="EC579" s="3"/>
      <c r="ED579" s="3"/>
      <c r="EE579" s="3"/>
      <c r="EF579" s="3"/>
      <c r="EG579" s="3"/>
      <c r="EH579" s="3"/>
      <c r="EI579" s="3"/>
      <c r="EJ579" s="3"/>
      <c r="EK579" s="3"/>
      <c r="EL579" s="3"/>
      <c r="EM579" s="3"/>
      <c r="EN579" s="3"/>
      <c r="EO579" s="3"/>
      <c r="EP579" s="3"/>
      <c r="EQ579" s="3"/>
      <c r="ER579" s="3"/>
      <c r="ES579" s="3"/>
      <c r="ET579" s="3"/>
      <c r="EU579" s="3"/>
      <c r="EV579" s="3"/>
      <c r="EW579" s="3"/>
      <c r="EX579" s="3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</row>
    <row r="580" spans="1:173" x14ac:dyDescent="0.15">
      <c r="A580" s="74">
        <f t="shared" si="178"/>
        <v>44061</v>
      </c>
      <c r="B580" s="75">
        <f t="shared" ca="1" si="183"/>
        <v>90529.159262000001</v>
      </c>
      <c r="C580" s="78">
        <f t="shared" si="184"/>
        <v>89700</v>
      </c>
      <c r="D580" s="77">
        <f ca="1">IF(A580&lt;$B$1,VLOOKUP(A580,[1]DI!$A$4:$B$15000,2),0)</f>
        <v>1.9000000000000006E-2</v>
      </c>
      <c r="E580" s="78">
        <f t="shared" ca="1" si="180"/>
        <v>1.0000746899999999</v>
      </c>
      <c r="F580" s="78">
        <f ca="1">(TRUNC(PRODUCT($E$12:$E579),16))</f>
        <v>1.07642272632962</v>
      </c>
      <c r="G580" s="78">
        <f t="shared" ca="1" si="181"/>
        <v>1.0726965263486199</v>
      </c>
      <c r="H580" s="78">
        <f t="shared" ca="1" si="182"/>
        <v>1.0034736799999999</v>
      </c>
      <c r="I580" s="77">
        <f t="shared" si="179"/>
        <v>3.5000000000000003E-2</v>
      </c>
      <c r="J580" s="79">
        <f t="shared" si="185"/>
        <v>44001</v>
      </c>
      <c r="K580" s="80">
        <f t="shared" si="186"/>
        <v>42</v>
      </c>
      <c r="L580" s="81">
        <f t="shared" si="187"/>
        <v>42</v>
      </c>
      <c r="M580" s="82">
        <f t="shared" si="188"/>
        <v>1.005750039</v>
      </c>
      <c r="N580" s="82">
        <f t="shared" ca="1" si="189"/>
        <v>1.0092436929999999</v>
      </c>
      <c r="O580" s="81">
        <f t="shared" si="190"/>
        <v>0</v>
      </c>
      <c r="P580" s="76">
        <f t="shared" ca="1" si="191"/>
        <v>829.15926200000001</v>
      </c>
      <c r="Q580" s="76">
        <f t="shared" si="192"/>
        <v>0</v>
      </c>
      <c r="R580" s="83" t="str">
        <f t="shared" si="193"/>
        <v>A+J=</v>
      </c>
      <c r="S580" s="79">
        <f t="shared" si="194"/>
        <v>44095</v>
      </c>
      <c r="T580" s="84" t="str">
        <f t="shared" si="195"/>
        <v>-</v>
      </c>
      <c r="U580" s="8"/>
      <c r="V580" s="8"/>
      <c r="W580" s="8"/>
      <c r="X580" s="8"/>
      <c r="Y580" s="1"/>
      <c r="Z580" s="8"/>
      <c r="AA580" s="8"/>
      <c r="AB580" s="8"/>
      <c r="AC580" s="8"/>
      <c r="AD580" s="8"/>
      <c r="AE580" s="9"/>
      <c r="AF580" s="8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  <c r="BO580" s="3"/>
      <c r="BP580" s="3"/>
      <c r="BQ580" s="3"/>
      <c r="BR580" s="3"/>
      <c r="BS580" s="3"/>
      <c r="BT580" s="3"/>
      <c r="BU580" s="3"/>
      <c r="BV580" s="3"/>
      <c r="BW580" s="3"/>
      <c r="BX580" s="3"/>
      <c r="BY580" s="3"/>
      <c r="BZ580" s="3"/>
      <c r="CA580" s="3"/>
      <c r="CB580" s="3"/>
      <c r="CC580" s="3"/>
      <c r="CD580" s="3"/>
      <c r="CE580" s="3"/>
      <c r="CF580" s="3"/>
      <c r="CG580" s="3"/>
      <c r="CH580" s="3"/>
      <c r="CI580" s="3"/>
      <c r="CJ580" s="3"/>
      <c r="CK580" s="3"/>
      <c r="CL580" s="3"/>
      <c r="CM580" s="3"/>
      <c r="CN580" s="3"/>
      <c r="CO580" s="3"/>
      <c r="CP580" s="3"/>
      <c r="CQ580" s="3"/>
      <c r="CR580" s="3"/>
      <c r="CS580" s="3"/>
      <c r="CT580" s="3"/>
      <c r="CU580" s="3"/>
      <c r="CV580" s="3"/>
      <c r="CW580" s="3"/>
      <c r="CX580" s="3"/>
      <c r="CY580" s="3"/>
      <c r="CZ580" s="3"/>
      <c r="DA580" s="3"/>
      <c r="DB580" s="3"/>
      <c r="DC580" s="3"/>
      <c r="DD580" s="3"/>
      <c r="DE580" s="3"/>
      <c r="DF580" s="3"/>
      <c r="DG580" s="3"/>
      <c r="DH580" s="3"/>
      <c r="DI580" s="3"/>
      <c r="DJ580" s="3"/>
      <c r="DK580" s="3"/>
      <c r="DL580" s="3"/>
      <c r="DM580" s="3"/>
      <c r="DN580" s="3"/>
      <c r="DO580" s="3"/>
      <c r="DP580" s="3"/>
      <c r="DQ580" s="3"/>
      <c r="DR580" s="3"/>
      <c r="DS580" s="3"/>
      <c r="DT580" s="3"/>
      <c r="DU580" s="3"/>
      <c r="DV580" s="3"/>
      <c r="DW580" s="3"/>
      <c r="DX580" s="3"/>
      <c r="DY580" s="3"/>
      <c r="DZ580" s="3"/>
      <c r="EA580" s="3"/>
      <c r="EB580" s="3"/>
      <c r="EC580" s="3"/>
      <c r="ED580" s="3"/>
      <c r="EE580" s="3"/>
      <c r="EF580" s="3"/>
      <c r="EG580" s="3"/>
      <c r="EH580" s="3"/>
      <c r="EI580" s="3"/>
      <c r="EJ580" s="3"/>
      <c r="EK580" s="3"/>
      <c r="EL580" s="3"/>
      <c r="EM580" s="3"/>
      <c r="EN580" s="3"/>
      <c r="EO580" s="3"/>
      <c r="EP580" s="3"/>
      <c r="EQ580" s="3"/>
      <c r="ER580" s="3"/>
      <c r="ES580" s="3"/>
      <c r="ET580" s="3"/>
      <c r="EU580" s="3"/>
      <c r="EV580" s="3"/>
      <c r="EW580" s="3"/>
      <c r="EX580" s="3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</row>
    <row r="581" spans="1:173" x14ac:dyDescent="0.15">
      <c r="A581" s="74">
        <f t="shared" si="178"/>
        <v>44062</v>
      </c>
      <c r="B581" s="75">
        <f t="shared" ca="1" si="183"/>
        <v>90548.281149000002</v>
      </c>
      <c r="C581" s="78">
        <f t="shared" si="184"/>
        <v>89700</v>
      </c>
      <c r="D581" s="77">
        <f ca="1">IF(A581&lt;$B$1,VLOOKUP(A581,[1]DI!$A$4:$B$15000,2),0)</f>
        <v>1.9000000000000006E-2</v>
      </c>
      <c r="E581" s="78">
        <f t="shared" ca="1" si="180"/>
        <v>1.0000746899999999</v>
      </c>
      <c r="F581" s="78">
        <f ca="1">(TRUNC(PRODUCT($E$12:$E580),16))</f>
        <v>1.0765031243430501</v>
      </c>
      <c r="G581" s="78">
        <f t="shared" ca="1" si="181"/>
        <v>1.0726965263486199</v>
      </c>
      <c r="H581" s="78">
        <f t="shared" ca="1" si="182"/>
        <v>1.0035486300000001</v>
      </c>
      <c r="I581" s="77">
        <f t="shared" si="179"/>
        <v>3.5000000000000003E-2</v>
      </c>
      <c r="J581" s="79">
        <f t="shared" si="185"/>
        <v>44001</v>
      </c>
      <c r="K581" s="80">
        <f t="shared" si="186"/>
        <v>43</v>
      </c>
      <c r="L581" s="81">
        <f t="shared" si="187"/>
        <v>43</v>
      </c>
      <c r="M581" s="82">
        <f t="shared" si="188"/>
        <v>1.005887347</v>
      </c>
      <c r="N581" s="82">
        <f t="shared" ca="1" si="189"/>
        <v>1.0094568690000001</v>
      </c>
      <c r="O581" s="81">
        <f t="shared" si="190"/>
        <v>0</v>
      </c>
      <c r="P581" s="76">
        <f t="shared" ca="1" si="191"/>
        <v>848.28114900000003</v>
      </c>
      <c r="Q581" s="76">
        <f t="shared" si="192"/>
        <v>0</v>
      </c>
      <c r="R581" s="83" t="str">
        <f t="shared" si="193"/>
        <v>A+J=</v>
      </c>
      <c r="S581" s="79">
        <f t="shared" si="194"/>
        <v>44095</v>
      </c>
      <c r="T581" s="84" t="str">
        <f t="shared" si="195"/>
        <v>-</v>
      </c>
      <c r="U581" s="8"/>
      <c r="V581" s="8"/>
      <c r="W581" s="8"/>
      <c r="X581" s="8"/>
      <c r="Y581" s="1"/>
      <c r="Z581" s="8"/>
      <c r="AA581" s="8"/>
      <c r="AB581" s="8"/>
      <c r="AC581" s="8"/>
      <c r="AD581" s="8"/>
      <c r="AE581" s="9"/>
      <c r="AF581" s="8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  <c r="BO581" s="3"/>
      <c r="BP581" s="3"/>
      <c r="BQ581" s="3"/>
      <c r="BR581" s="3"/>
      <c r="BS581" s="3"/>
      <c r="BT581" s="3"/>
      <c r="BU581" s="3"/>
      <c r="BV581" s="3"/>
      <c r="BW581" s="3"/>
      <c r="BX581" s="3"/>
      <c r="BY581" s="3"/>
      <c r="BZ581" s="3"/>
      <c r="CA581" s="3"/>
      <c r="CB581" s="3"/>
      <c r="CC581" s="3"/>
      <c r="CD581" s="3"/>
      <c r="CE581" s="3"/>
      <c r="CF581" s="3"/>
      <c r="CG581" s="3"/>
      <c r="CH581" s="3"/>
      <c r="CI581" s="3"/>
      <c r="CJ581" s="3"/>
      <c r="CK581" s="3"/>
      <c r="CL581" s="3"/>
      <c r="CM581" s="3"/>
      <c r="CN581" s="3"/>
      <c r="CO581" s="3"/>
      <c r="CP581" s="3"/>
      <c r="CQ581" s="3"/>
      <c r="CR581" s="3"/>
      <c r="CS581" s="3"/>
      <c r="CT581" s="3"/>
      <c r="CU581" s="3"/>
      <c r="CV581" s="3"/>
      <c r="CW581" s="3"/>
      <c r="CX581" s="3"/>
      <c r="CY581" s="3"/>
      <c r="CZ581" s="3"/>
      <c r="DA581" s="3"/>
      <c r="DB581" s="3"/>
      <c r="DC581" s="3"/>
      <c r="DD581" s="3"/>
      <c r="DE581" s="3"/>
      <c r="DF581" s="3"/>
      <c r="DG581" s="3"/>
      <c r="DH581" s="3"/>
      <c r="DI581" s="3"/>
      <c r="DJ581" s="3"/>
      <c r="DK581" s="3"/>
      <c r="DL581" s="3"/>
      <c r="DM581" s="3"/>
      <c r="DN581" s="3"/>
      <c r="DO581" s="3"/>
      <c r="DP581" s="3"/>
      <c r="DQ581" s="3"/>
      <c r="DR581" s="3"/>
      <c r="DS581" s="3"/>
      <c r="DT581" s="3"/>
      <c r="DU581" s="3"/>
      <c r="DV581" s="3"/>
      <c r="DW581" s="3"/>
      <c r="DX581" s="3"/>
      <c r="DY581" s="3"/>
      <c r="DZ581" s="3"/>
      <c r="EA581" s="3"/>
      <c r="EB581" s="3"/>
      <c r="EC581" s="3"/>
      <c r="ED581" s="3"/>
      <c r="EE581" s="3"/>
      <c r="EF581" s="3"/>
      <c r="EG581" s="3"/>
      <c r="EH581" s="3"/>
      <c r="EI581" s="3"/>
      <c r="EJ581" s="3"/>
      <c r="EK581" s="3"/>
      <c r="EL581" s="3"/>
      <c r="EM581" s="3"/>
      <c r="EN581" s="3"/>
      <c r="EO581" s="3"/>
      <c r="EP581" s="3"/>
      <c r="EQ581" s="3"/>
      <c r="ER581" s="3"/>
      <c r="ES581" s="3"/>
      <c r="ET581" s="3"/>
      <c r="EU581" s="3"/>
      <c r="EV581" s="3"/>
      <c r="EW581" s="3"/>
      <c r="EX581" s="3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</row>
    <row r="582" spans="1:173" x14ac:dyDescent="0.15">
      <c r="A582" s="74">
        <f t="shared" si="178"/>
        <v>44063</v>
      </c>
      <c r="B582" s="75">
        <f t="shared" ca="1" si="183"/>
        <v>90567.406623999996</v>
      </c>
      <c r="C582" s="78">
        <f t="shared" si="184"/>
        <v>89700</v>
      </c>
      <c r="D582" s="77">
        <f ca="1">IF(A582&lt;$B$1,VLOOKUP(A582,[1]DI!$A$4:$B$15000,2),0)</f>
        <v>1.9000000000000006E-2</v>
      </c>
      <c r="E582" s="78">
        <f t="shared" ca="1" si="180"/>
        <v>1.0000746899999999</v>
      </c>
      <c r="F582" s="78">
        <f ca="1">(TRUNC(PRODUCT($E$12:$E581),16))</f>
        <v>1.07658352836141</v>
      </c>
      <c r="G582" s="78">
        <f t="shared" ca="1" si="181"/>
        <v>1.0726965263486199</v>
      </c>
      <c r="H582" s="78">
        <f t="shared" ca="1" si="182"/>
        <v>1.00362358</v>
      </c>
      <c r="I582" s="77">
        <f t="shared" si="179"/>
        <v>3.5000000000000003E-2</v>
      </c>
      <c r="J582" s="79">
        <f t="shared" si="185"/>
        <v>44001</v>
      </c>
      <c r="K582" s="80">
        <f t="shared" si="186"/>
        <v>44</v>
      </c>
      <c r="L582" s="81">
        <f t="shared" si="187"/>
        <v>44</v>
      </c>
      <c r="M582" s="82">
        <f t="shared" si="188"/>
        <v>1.0060246740000001</v>
      </c>
      <c r="N582" s="82">
        <f t="shared" ca="1" si="189"/>
        <v>1.009670085</v>
      </c>
      <c r="O582" s="81">
        <f t="shared" si="190"/>
        <v>0</v>
      </c>
      <c r="P582" s="76">
        <f t="shared" ca="1" si="191"/>
        <v>867.40662399999997</v>
      </c>
      <c r="Q582" s="76">
        <f t="shared" si="192"/>
        <v>0</v>
      </c>
      <c r="R582" s="83" t="str">
        <f t="shared" si="193"/>
        <v>A+J=</v>
      </c>
      <c r="S582" s="79">
        <f t="shared" si="194"/>
        <v>44095</v>
      </c>
      <c r="T582" s="84" t="str">
        <f t="shared" si="195"/>
        <v>-</v>
      </c>
      <c r="U582" s="8"/>
      <c r="V582" s="8"/>
      <c r="W582" s="8"/>
      <c r="X582" s="8"/>
      <c r="Y582" s="1"/>
      <c r="Z582" s="8"/>
      <c r="AA582" s="8"/>
      <c r="AB582" s="8"/>
      <c r="AC582" s="8"/>
      <c r="AD582" s="8"/>
      <c r="AE582" s="9"/>
      <c r="AF582" s="8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  <c r="BO582" s="3"/>
      <c r="BP582" s="3"/>
      <c r="BQ582" s="3"/>
      <c r="BR582" s="3"/>
      <c r="BS582" s="3"/>
      <c r="BT582" s="3"/>
      <c r="BU582" s="3"/>
      <c r="BV582" s="3"/>
      <c r="BW582" s="3"/>
      <c r="BX582" s="3"/>
      <c r="BY582" s="3"/>
      <c r="BZ582" s="3"/>
      <c r="CA582" s="3"/>
      <c r="CB582" s="3"/>
      <c r="CC582" s="3"/>
      <c r="CD582" s="3"/>
      <c r="CE582" s="3"/>
      <c r="CF582" s="3"/>
      <c r="CG582" s="3"/>
      <c r="CH582" s="3"/>
      <c r="CI582" s="3"/>
      <c r="CJ582" s="3"/>
      <c r="CK582" s="3"/>
      <c r="CL582" s="3"/>
      <c r="CM582" s="3"/>
      <c r="CN582" s="3"/>
      <c r="CO582" s="3"/>
      <c r="CP582" s="3"/>
      <c r="CQ582" s="3"/>
      <c r="CR582" s="3"/>
      <c r="CS582" s="3"/>
      <c r="CT582" s="3"/>
      <c r="CU582" s="3"/>
      <c r="CV582" s="3"/>
      <c r="CW582" s="3"/>
      <c r="CX582" s="3"/>
      <c r="CY582" s="3"/>
      <c r="CZ582" s="3"/>
      <c r="DA582" s="3"/>
      <c r="DB582" s="3"/>
      <c r="DC582" s="3"/>
      <c r="DD582" s="3"/>
      <c r="DE582" s="3"/>
      <c r="DF582" s="3"/>
      <c r="DG582" s="3"/>
      <c r="DH582" s="3"/>
      <c r="DI582" s="3"/>
      <c r="DJ582" s="3"/>
      <c r="DK582" s="3"/>
      <c r="DL582" s="3"/>
      <c r="DM582" s="3"/>
      <c r="DN582" s="3"/>
      <c r="DO582" s="3"/>
      <c r="DP582" s="3"/>
      <c r="DQ582" s="3"/>
      <c r="DR582" s="3"/>
      <c r="DS582" s="3"/>
      <c r="DT582" s="3"/>
      <c r="DU582" s="3"/>
      <c r="DV582" s="3"/>
      <c r="DW582" s="3"/>
      <c r="DX582" s="3"/>
      <c r="DY582" s="3"/>
      <c r="DZ582" s="3"/>
      <c r="EA582" s="3"/>
      <c r="EB582" s="3"/>
      <c r="EC582" s="3"/>
      <c r="ED582" s="3"/>
      <c r="EE582" s="3"/>
      <c r="EF582" s="3"/>
      <c r="EG582" s="3"/>
      <c r="EH582" s="3"/>
      <c r="EI582" s="3"/>
      <c r="EJ582" s="3"/>
      <c r="EK582" s="3"/>
      <c r="EL582" s="3"/>
      <c r="EM582" s="3"/>
      <c r="EN582" s="3"/>
      <c r="EO582" s="3"/>
      <c r="EP582" s="3"/>
      <c r="EQ582" s="3"/>
      <c r="ER582" s="3"/>
      <c r="ES582" s="3"/>
      <c r="ET582" s="3"/>
      <c r="EU582" s="3"/>
      <c r="EV582" s="3"/>
      <c r="EW582" s="3"/>
      <c r="EX582" s="3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</row>
    <row r="583" spans="1:173" x14ac:dyDescent="0.15">
      <c r="A583" s="74">
        <f t="shared" si="178"/>
        <v>44064</v>
      </c>
      <c r="B583" s="75">
        <f t="shared" ca="1" si="183"/>
        <v>90586.536494</v>
      </c>
      <c r="C583" s="78">
        <f t="shared" si="184"/>
        <v>89700</v>
      </c>
      <c r="D583" s="77">
        <f ca="1">IF(A583&lt;$B$1,VLOOKUP(A583,[1]DI!$A$4:$B$15000,2),0)</f>
        <v>1.9000000000000006E-2</v>
      </c>
      <c r="E583" s="78">
        <f t="shared" ca="1" si="180"/>
        <v>1.0000746899999999</v>
      </c>
      <c r="F583" s="78">
        <f ca="1">(TRUNC(PRODUCT($E$12:$E582),16))</f>
        <v>1.07666393838514</v>
      </c>
      <c r="G583" s="78">
        <f t="shared" ca="1" si="181"/>
        <v>1.0726965263486199</v>
      </c>
      <c r="H583" s="78">
        <f t="shared" ca="1" si="182"/>
        <v>1.00369854</v>
      </c>
      <c r="I583" s="77">
        <f t="shared" si="179"/>
        <v>3.5000000000000003E-2</v>
      </c>
      <c r="J583" s="79">
        <f t="shared" si="185"/>
        <v>44001</v>
      </c>
      <c r="K583" s="80">
        <f t="shared" si="186"/>
        <v>45</v>
      </c>
      <c r="L583" s="81">
        <f t="shared" si="187"/>
        <v>45</v>
      </c>
      <c r="M583" s="82">
        <f t="shared" si="188"/>
        <v>1.0061620200000001</v>
      </c>
      <c r="N583" s="82">
        <f t="shared" ca="1" si="189"/>
        <v>1.00988335</v>
      </c>
      <c r="O583" s="81">
        <f t="shared" si="190"/>
        <v>0</v>
      </c>
      <c r="P583" s="76">
        <f t="shared" ca="1" si="191"/>
        <v>886.53649399999995</v>
      </c>
      <c r="Q583" s="76">
        <f t="shared" si="192"/>
        <v>0</v>
      </c>
      <c r="R583" s="83" t="str">
        <f t="shared" si="193"/>
        <v>A+J=</v>
      </c>
      <c r="S583" s="79">
        <f t="shared" si="194"/>
        <v>44095</v>
      </c>
      <c r="T583" s="84" t="str">
        <f t="shared" si="195"/>
        <v>-</v>
      </c>
      <c r="U583" s="8"/>
      <c r="V583" s="8"/>
      <c r="W583" s="8"/>
      <c r="X583" s="8"/>
      <c r="Y583" s="1"/>
      <c r="Z583" s="8"/>
      <c r="AA583" s="8"/>
      <c r="AB583" s="8"/>
      <c r="AC583" s="8"/>
      <c r="AD583" s="8"/>
      <c r="AE583" s="9"/>
      <c r="AF583" s="8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  <c r="BO583" s="3"/>
      <c r="BP583" s="3"/>
      <c r="BQ583" s="3"/>
      <c r="BR583" s="3"/>
      <c r="BS583" s="3"/>
      <c r="BT583" s="3"/>
      <c r="BU583" s="3"/>
      <c r="BV583" s="3"/>
      <c r="BW583" s="3"/>
      <c r="BX583" s="3"/>
      <c r="BY583" s="3"/>
      <c r="BZ583" s="3"/>
      <c r="CA583" s="3"/>
      <c r="CB583" s="3"/>
      <c r="CC583" s="3"/>
      <c r="CD583" s="3"/>
      <c r="CE583" s="3"/>
      <c r="CF583" s="3"/>
      <c r="CG583" s="3"/>
      <c r="CH583" s="3"/>
      <c r="CI583" s="3"/>
      <c r="CJ583" s="3"/>
      <c r="CK583" s="3"/>
      <c r="CL583" s="3"/>
      <c r="CM583" s="3"/>
      <c r="CN583" s="3"/>
      <c r="CO583" s="3"/>
      <c r="CP583" s="3"/>
      <c r="CQ583" s="3"/>
      <c r="CR583" s="3"/>
      <c r="CS583" s="3"/>
      <c r="CT583" s="3"/>
      <c r="CU583" s="3"/>
      <c r="CV583" s="3"/>
      <c r="CW583" s="3"/>
      <c r="CX583" s="3"/>
      <c r="CY583" s="3"/>
      <c r="CZ583" s="3"/>
      <c r="DA583" s="3"/>
      <c r="DB583" s="3"/>
      <c r="DC583" s="3"/>
      <c r="DD583" s="3"/>
      <c r="DE583" s="3"/>
      <c r="DF583" s="3"/>
      <c r="DG583" s="3"/>
      <c r="DH583" s="3"/>
      <c r="DI583" s="3"/>
      <c r="DJ583" s="3"/>
      <c r="DK583" s="3"/>
      <c r="DL583" s="3"/>
      <c r="DM583" s="3"/>
      <c r="DN583" s="3"/>
      <c r="DO583" s="3"/>
      <c r="DP583" s="3"/>
      <c r="DQ583" s="3"/>
      <c r="DR583" s="3"/>
      <c r="DS583" s="3"/>
      <c r="DT583" s="3"/>
      <c r="DU583" s="3"/>
      <c r="DV583" s="3"/>
      <c r="DW583" s="3"/>
      <c r="DX583" s="3"/>
      <c r="DY583" s="3"/>
      <c r="DZ583" s="3"/>
      <c r="EA583" s="3"/>
      <c r="EB583" s="3"/>
      <c r="EC583" s="3"/>
      <c r="ED583" s="3"/>
      <c r="EE583" s="3"/>
      <c r="EF583" s="3"/>
      <c r="EG583" s="3"/>
      <c r="EH583" s="3"/>
      <c r="EI583" s="3"/>
      <c r="EJ583" s="3"/>
      <c r="EK583" s="3"/>
      <c r="EL583" s="3"/>
      <c r="EM583" s="3"/>
      <c r="EN583" s="3"/>
      <c r="EO583" s="3"/>
      <c r="EP583" s="3"/>
      <c r="EQ583" s="3"/>
      <c r="ER583" s="3"/>
      <c r="ES583" s="3"/>
      <c r="ET583" s="3"/>
      <c r="EU583" s="3"/>
      <c r="EV583" s="3"/>
      <c r="EW583" s="3"/>
      <c r="EX583" s="3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</row>
    <row r="584" spans="1:173" x14ac:dyDescent="0.15">
      <c r="A584" s="74">
        <f t="shared" si="178"/>
        <v>44065</v>
      </c>
      <c r="B584" s="75">
        <f t="shared" ca="1" si="183"/>
        <v>90605.670849999995</v>
      </c>
      <c r="C584" s="78">
        <f t="shared" si="184"/>
        <v>89700</v>
      </c>
      <c r="D584" s="77">
        <f ca="1">IF(A584&lt;$B$1,VLOOKUP(A584,[1]DI!$A$4:$B$15000,2),0)</f>
        <v>0</v>
      </c>
      <c r="E584" s="78">
        <f t="shared" ca="1" si="180"/>
        <v>1</v>
      </c>
      <c r="F584" s="78">
        <f ca="1">(TRUNC(PRODUCT($E$12:$E583),16))</f>
        <v>1.0767443544147</v>
      </c>
      <c r="G584" s="78">
        <f t="shared" ca="1" si="181"/>
        <v>1.0726965263486199</v>
      </c>
      <c r="H584" s="78">
        <f t="shared" ca="1" si="182"/>
        <v>1.00377351</v>
      </c>
      <c r="I584" s="77">
        <f t="shared" si="179"/>
        <v>3.5000000000000003E-2</v>
      </c>
      <c r="J584" s="79">
        <f t="shared" si="185"/>
        <v>44001</v>
      </c>
      <c r="K584" s="80">
        <f t="shared" si="186"/>
        <v>45</v>
      </c>
      <c r="L584" s="81">
        <f t="shared" si="187"/>
        <v>46</v>
      </c>
      <c r="M584" s="82">
        <f t="shared" si="188"/>
        <v>1.0062993840000001</v>
      </c>
      <c r="N584" s="82">
        <f t="shared" ca="1" si="189"/>
        <v>1.0100966650000001</v>
      </c>
      <c r="O584" s="81">
        <f t="shared" si="190"/>
        <v>0</v>
      </c>
      <c r="P584" s="76">
        <f t="shared" ca="1" si="191"/>
        <v>905.67084999999997</v>
      </c>
      <c r="Q584" s="76">
        <f t="shared" si="192"/>
        <v>0</v>
      </c>
      <c r="R584" s="83" t="str">
        <f t="shared" si="193"/>
        <v>A+J=</v>
      </c>
      <c r="S584" s="79">
        <f t="shared" si="194"/>
        <v>44095</v>
      </c>
      <c r="T584" s="84" t="str">
        <f t="shared" si="195"/>
        <v>-</v>
      </c>
      <c r="U584" s="8"/>
      <c r="V584" s="8"/>
      <c r="W584" s="8"/>
      <c r="X584" s="8"/>
      <c r="Y584" s="1"/>
      <c r="Z584" s="8"/>
      <c r="AA584" s="8"/>
      <c r="AB584" s="8"/>
      <c r="AC584" s="8"/>
      <c r="AD584" s="8"/>
      <c r="AE584" s="9"/>
      <c r="AF584" s="8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  <c r="BO584" s="3"/>
      <c r="BP584" s="3"/>
      <c r="BQ584" s="3"/>
      <c r="BR584" s="3"/>
      <c r="BS584" s="3"/>
      <c r="BT584" s="3"/>
      <c r="BU584" s="3"/>
      <c r="BV584" s="3"/>
      <c r="BW584" s="3"/>
      <c r="BX584" s="3"/>
      <c r="BY584" s="3"/>
      <c r="BZ584" s="3"/>
      <c r="CA584" s="3"/>
      <c r="CB584" s="3"/>
      <c r="CC584" s="3"/>
      <c r="CD584" s="3"/>
      <c r="CE584" s="3"/>
      <c r="CF584" s="3"/>
      <c r="CG584" s="3"/>
      <c r="CH584" s="3"/>
      <c r="CI584" s="3"/>
      <c r="CJ584" s="3"/>
      <c r="CK584" s="3"/>
      <c r="CL584" s="3"/>
      <c r="CM584" s="3"/>
      <c r="CN584" s="3"/>
      <c r="CO584" s="3"/>
      <c r="CP584" s="3"/>
      <c r="CQ584" s="3"/>
      <c r="CR584" s="3"/>
      <c r="CS584" s="3"/>
      <c r="CT584" s="3"/>
      <c r="CU584" s="3"/>
      <c r="CV584" s="3"/>
      <c r="CW584" s="3"/>
      <c r="CX584" s="3"/>
      <c r="CY584" s="3"/>
      <c r="CZ584" s="3"/>
      <c r="DA584" s="3"/>
      <c r="DB584" s="3"/>
      <c r="DC584" s="3"/>
      <c r="DD584" s="3"/>
      <c r="DE584" s="3"/>
      <c r="DF584" s="3"/>
      <c r="DG584" s="3"/>
      <c r="DH584" s="3"/>
      <c r="DI584" s="3"/>
      <c r="DJ584" s="3"/>
      <c r="DK584" s="3"/>
      <c r="DL584" s="3"/>
      <c r="DM584" s="3"/>
      <c r="DN584" s="3"/>
      <c r="DO584" s="3"/>
      <c r="DP584" s="3"/>
      <c r="DQ584" s="3"/>
      <c r="DR584" s="3"/>
      <c r="DS584" s="3"/>
      <c r="DT584" s="3"/>
      <c r="DU584" s="3"/>
      <c r="DV584" s="3"/>
      <c r="DW584" s="3"/>
      <c r="DX584" s="3"/>
      <c r="DY584" s="3"/>
      <c r="DZ584" s="3"/>
      <c r="EA584" s="3"/>
      <c r="EB584" s="3"/>
      <c r="EC584" s="3"/>
      <c r="ED584" s="3"/>
      <c r="EE584" s="3"/>
      <c r="EF584" s="3"/>
      <c r="EG584" s="3"/>
      <c r="EH584" s="3"/>
      <c r="EI584" s="3"/>
      <c r="EJ584" s="3"/>
      <c r="EK584" s="3"/>
      <c r="EL584" s="3"/>
      <c r="EM584" s="3"/>
      <c r="EN584" s="3"/>
      <c r="EO584" s="3"/>
      <c r="EP584" s="3"/>
      <c r="EQ584" s="3"/>
      <c r="ER584" s="3"/>
      <c r="ES584" s="3"/>
      <c r="ET584" s="3"/>
      <c r="EU584" s="3"/>
      <c r="EV584" s="3"/>
      <c r="EW584" s="3"/>
      <c r="EX584" s="3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</row>
    <row r="585" spans="1:173" x14ac:dyDescent="0.15">
      <c r="A585" s="74">
        <f t="shared" si="178"/>
        <v>44066</v>
      </c>
      <c r="B585" s="75">
        <f t="shared" ca="1" si="183"/>
        <v>90605.670849999995</v>
      </c>
      <c r="C585" s="78">
        <f t="shared" si="184"/>
        <v>89700</v>
      </c>
      <c r="D585" s="77">
        <f ca="1">IF(A585&lt;$B$1,VLOOKUP(A585,[1]DI!$A$4:$B$15000,2),0)</f>
        <v>0</v>
      </c>
      <c r="E585" s="78">
        <f t="shared" ca="1" si="180"/>
        <v>1</v>
      </c>
      <c r="F585" s="78">
        <f ca="1">(TRUNC(PRODUCT($E$12:$E584),16))</f>
        <v>1.0767443544147</v>
      </c>
      <c r="G585" s="78">
        <f t="shared" ca="1" si="181"/>
        <v>1.0726965263486199</v>
      </c>
      <c r="H585" s="78">
        <f t="shared" ca="1" si="182"/>
        <v>1.00377351</v>
      </c>
      <c r="I585" s="77">
        <f t="shared" si="179"/>
        <v>3.5000000000000003E-2</v>
      </c>
      <c r="J585" s="79">
        <f t="shared" si="185"/>
        <v>44001</v>
      </c>
      <c r="K585" s="80">
        <f t="shared" si="186"/>
        <v>45</v>
      </c>
      <c r="L585" s="81">
        <f t="shared" si="187"/>
        <v>46</v>
      </c>
      <c r="M585" s="82">
        <f t="shared" si="188"/>
        <v>1.0062993840000001</v>
      </c>
      <c r="N585" s="82">
        <f t="shared" ca="1" si="189"/>
        <v>1.0100966650000001</v>
      </c>
      <c r="O585" s="81">
        <f t="shared" si="190"/>
        <v>0</v>
      </c>
      <c r="P585" s="76">
        <f t="shared" ca="1" si="191"/>
        <v>905.67084999999997</v>
      </c>
      <c r="Q585" s="76">
        <f t="shared" si="192"/>
        <v>0</v>
      </c>
      <c r="R585" s="83" t="str">
        <f t="shared" si="193"/>
        <v>A+J=</v>
      </c>
      <c r="S585" s="79">
        <f t="shared" si="194"/>
        <v>44095</v>
      </c>
      <c r="T585" s="84" t="str">
        <f t="shared" si="195"/>
        <v>-</v>
      </c>
      <c r="U585" s="8"/>
      <c r="V585" s="8"/>
      <c r="W585" s="8"/>
      <c r="X585" s="8"/>
      <c r="Y585" s="1"/>
      <c r="Z585" s="8"/>
      <c r="AA585" s="8"/>
      <c r="AB585" s="8"/>
      <c r="AC585" s="8"/>
      <c r="AD585" s="8"/>
      <c r="AE585" s="9"/>
      <c r="AF585" s="8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  <c r="BO585" s="3"/>
      <c r="BP585" s="3"/>
      <c r="BQ585" s="3"/>
      <c r="BR585" s="3"/>
      <c r="BS585" s="3"/>
      <c r="BT585" s="3"/>
      <c r="BU585" s="3"/>
      <c r="BV585" s="3"/>
      <c r="BW585" s="3"/>
      <c r="BX585" s="3"/>
      <c r="BY585" s="3"/>
      <c r="BZ585" s="3"/>
      <c r="CA585" s="3"/>
      <c r="CB585" s="3"/>
      <c r="CC585" s="3"/>
      <c r="CD585" s="3"/>
      <c r="CE585" s="3"/>
      <c r="CF585" s="3"/>
      <c r="CG585" s="3"/>
      <c r="CH585" s="3"/>
      <c r="CI585" s="3"/>
      <c r="CJ585" s="3"/>
      <c r="CK585" s="3"/>
      <c r="CL585" s="3"/>
      <c r="CM585" s="3"/>
      <c r="CN585" s="3"/>
      <c r="CO585" s="3"/>
      <c r="CP585" s="3"/>
      <c r="CQ585" s="3"/>
      <c r="CR585" s="3"/>
      <c r="CS585" s="3"/>
      <c r="CT585" s="3"/>
      <c r="CU585" s="3"/>
      <c r="CV585" s="3"/>
      <c r="CW585" s="3"/>
      <c r="CX585" s="3"/>
      <c r="CY585" s="3"/>
      <c r="CZ585" s="3"/>
      <c r="DA585" s="3"/>
      <c r="DB585" s="3"/>
      <c r="DC585" s="3"/>
      <c r="DD585" s="3"/>
      <c r="DE585" s="3"/>
      <c r="DF585" s="3"/>
      <c r="DG585" s="3"/>
      <c r="DH585" s="3"/>
      <c r="DI585" s="3"/>
      <c r="DJ585" s="3"/>
      <c r="DK585" s="3"/>
      <c r="DL585" s="3"/>
      <c r="DM585" s="3"/>
      <c r="DN585" s="3"/>
      <c r="DO585" s="3"/>
      <c r="DP585" s="3"/>
      <c r="DQ585" s="3"/>
      <c r="DR585" s="3"/>
      <c r="DS585" s="3"/>
      <c r="DT585" s="3"/>
      <c r="DU585" s="3"/>
      <c r="DV585" s="3"/>
      <c r="DW585" s="3"/>
      <c r="DX585" s="3"/>
      <c r="DY585" s="3"/>
      <c r="DZ585" s="3"/>
      <c r="EA585" s="3"/>
      <c r="EB585" s="3"/>
      <c r="EC585" s="3"/>
      <c r="ED585" s="3"/>
      <c r="EE585" s="3"/>
      <c r="EF585" s="3"/>
      <c r="EG585" s="3"/>
      <c r="EH585" s="3"/>
      <c r="EI585" s="3"/>
      <c r="EJ585" s="3"/>
      <c r="EK585" s="3"/>
      <c r="EL585" s="3"/>
      <c r="EM585" s="3"/>
      <c r="EN585" s="3"/>
      <c r="EO585" s="3"/>
      <c r="EP585" s="3"/>
      <c r="EQ585" s="3"/>
      <c r="ER585" s="3"/>
      <c r="ES585" s="3"/>
      <c r="ET585" s="3"/>
      <c r="EU585" s="3"/>
      <c r="EV585" s="3"/>
      <c r="EW585" s="3"/>
      <c r="EX585" s="3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</row>
    <row r="586" spans="1:173" x14ac:dyDescent="0.15">
      <c r="A586" s="74">
        <f t="shared" si="178"/>
        <v>44067</v>
      </c>
      <c r="B586" s="75">
        <f t="shared" ca="1" si="183"/>
        <v>90605.670849999995</v>
      </c>
      <c r="C586" s="78">
        <f t="shared" si="184"/>
        <v>89700</v>
      </c>
      <c r="D586" s="77">
        <f ca="1">IF(A586&lt;$B$1,VLOOKUP(A586,[1]DI!$A$4:$B$15000,2),0)</f>
        <v>1.9000000000000006E-2</v>
      </c>
      <c r="E586" s="78">
        <f t="shared" ca="1" si="180"/>
        <v>1.0000746899999999</v>
      </c>
      <c r="F586" s="78">
        <f ca="1">(TRUNC(PRODUCT($E$12:$E585),16))</f>
        <v>1.0767443544147</v>
      </c>
      <c r="G586" s="78">
        <f t="shared" ca="1" si="181"/>
        <v>1.0726965263486199</v>
      </c>
      <c r="H586" s="78">
        <f t="shared" ca="1" si="182"/>
        <v>1.00377351</v>
      </c>
      <c r="I586" s="77">
        <f t="shared" si="179"/>
        <v>3.5000000000000003E-2</v>
      </c>
      <c r="J586" s="79">
        <f t="shared" si="185"/>
        <v>44001</v>
      </c>
      <c r="K586" s="80">
        <f t="shared" si="186"/>
        <v>46</v>
      </c>
      <c r="L586" s="81">
        <f t="shared" si="187"/>
        <v>46</v>
      </c>
      <c r="M586" s="82">
        <f t="shared" si="188"/>
        <v>1.0062993840000001</v>
      </c>
      <c r="N586" s="82">
        <f t="shared" ca="1" si="189"/>
        <v>1.0100966650000001</v>
      </c>
      <c r="O586" s="81">
        <f t="shared" si="190"/>
        <v>0</v>
      </c>
      <c r="P586" s="76">
        <f t="shared" ca="1" si="191"/>
        <v>905.67084999999997</v>
      </c>
      <c r="Q586" s="76">
        <f t="shared" si="192"/>
        <v>0</v>
      </c>
      <c r="R586" s="83" t="str">
        <f t="shared" si="193"/>
        <v>A+J=</v>
      </c>
      <c r="S586" s="79">
        <f t="shared" si="194"/>
        <v>44095</v>
      </c>
      <c r="T586" s="84" t="str">
        <f t="shared" si="195"/>
        <v>-</v>
      </c>
      <c r="U586" s="8"/>
      <c r="V586" s="8"/>
      <c r="W586" s="8"/>
      <c r="X586" s="8"/>
      <c r="Y586" s="1"/>
      <c r="Z586" s="8"/>
      <c r="AA586" s="8"/>
      <c r="AB586" s="8"/>
      <c r="AC586" s="8"/>
      <c r="AD586" s="8"/>
      <c r="AE586" s="9"/>
      <c r="AF586" s="8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  <c r="BO586" s="3"/>
      <c r="BP586" s="3"/>
      <c r="BQ586" s="3"/>
      <c r="BR586" s="3"/>
      <c r="BS586" s="3"/>
      <c r="BT586" s="3"/>
      <c r="BU586" s="3"/>
      <c r="BV586" s="3"/>
      <c r="BW586" s="3"/>
      <c r="BX586" s="3"/>
      <c r="BY586" s="3"/>
      <c r="BZ586" s="3"/>
      <c r="CA586" s="3"/>
      <c r="CB586" s="3"/>
      <c r="CC586" s="3"/>
      <c r="CD586" s="3"/>
      <c r="CE586" s="3"/>
      <c r="CF586" s="3"/>
      <c r="CG586" s="3"/>
      <c r="CH586" s="3"/>
      <c r="CI586" s="3"/>
      <c r="CJ586" s="3"/>
      <c r="CK586" s="3"/>
      <c r="CL586" s="3"/>
      <c r="CM586" s="3"/>
      <c r="CN586" s="3"/>
      <c r="CO586" s="3"/>
      <c r="CP586" s="3"/>
      <c r="CQ586" s="3"/>
      <c r="CR586" s="3"/>
      <c r="CS586" s="3"/>
      <c r="CT586" s="3"/>
      <c r="CU586" s="3"/>
      <c r="CV586" s="3"/>
      <c r="CW586" s="3"/>
      <c r="CX586" s="3"/>
      <c r="CY586" s="3"/>
      <c r="CZ586" s="3"/>
      <c r="DA586" s="3"/>
      <c r="DB586" s="3"/>
      <c r="DC586" s="3"/>
      <c r="DD586" s="3"/>
      <c r="DE586" s="3"/>
      <c r="DF586" s="3"/>
      <c r="DG586" s="3"/>
      <c r="DH586" s="3"/>
      <c r="DI586" s="3"/>
      <c r="DJ586" s="3"/>
      <c r="DK586" s="3"/>
      <c r="DL586" s="3"/>
      <c r="DM586" s="3"/>
      <c r="DN586" s="3"/>
      <c r="DO586" s="3"/>
      <c r="DP586" s="3"/>
      <c r="DQ586" s="3"/>
      <c r="DR586" s="3"/>
      <c r="DS586" s="3"/>
      <c r="DT586" s="3"/>
      <c r="DU586" s="3"/>
      <c r="DV586" s="3"/>
      <c r="DW586" s="3"/>
      <c r="DX586" s="3"/>
      <c r="DY586" s="3"/>
      <c r="DZ586" s="3"/>
      <c r="EA586" s="3"/>
      <c r="EB586" s="3"/>
      <c r="EC586" s="3"/>
      <c r="ED586" s="3"/>
      <c r="EE586" s="3"/>
      <c r="EF586" s="3"/>
      <c r="EG586" s="3"/>
      <c r="EH586" s="3"/>
      <c r="EI586" s="3"/>
      <c r="EJ586" s="3"/>
      <c r="EK586" s="3"/>
      <c r="EL586" s="3"/>
      <c r="EM586" s="3"/>
      <c r="EN586" s="3"/>
      <c r="EO586" s="3"/>
      <c r="EP586" s="3"/>
      <c r="EQ586" s="3"/>
      <c r="ER586" s="3"/>
      <c r="ES586" s="3"/>
      <c r="ET586" s="3"/>
      <c r="EU586" s="3"/>
      <c r="EV586" s="3"/>
      <c r="EW586" s="3"/>
      <c r="EX586" s="3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</row>
    <row r="587" spans="1:173" x14ac:dyDescent="0.15">
      <c r="A587" s="74">
        <f t="shared" si="178"/>
        <v>44068</v>
      </c>
      <c r="B587" s="75">
        <f t="shared" ca="1" si="183"/>
        <v>90624.808703999995</v>
      </c>
      <c r="C587" s="78">
        <f t="shared" si="184"/>
        <v>89700</v>
      </c>
      <c r="D587" s="77">
        <f ca="1">IF(A587&lt;$B$1,VLOOKUP(A587,[1]DI!$A$4:$B$15000,2),0)</f>
        <v>1.9000000000000006E-2</v>
      </c>
      <c r="E587" s="78">
        <f t="shared" ca="1" si="180"/>
        <v>1.0000746899999999</v>
      </c>
      <c r="F587" s="78">
        <f ca="1">(TRUNC(PRODUCT($E$12:$E586),16))</f>
        <v>1.0768247764505301</v>
      </c>
      <c r="G587" s="78">
        <f t="shared" ca="1" si="181"/>
        <v>1.0726965263486199</v>
      </c>
      <c r="H587" s="78">
        <f t="shared" ca="1" si="182"/>
        <v>1.00384848</v>
      </c>
      <c r="I587" s="77">
        <f t="shared" si="179"/>
        <v>3.5000000000000003E-2</v>
      </c>
      <c r="J587" s="79">
        <f t="shared" si="185"/>
        <v>44001</v>
      </c>
      <c r="K587" s="80">
        <f t="shared" si="186"/>
        <v>47</v>
      </c>
      <c r="L587" s="81">
        <f t="shared" si="187"/>
        <v>47</v>
      </c>
      <c r="M587" s="82">
        <f t="shared" si="188"/>
        <v>1.0064367670000001</v>
      </c>
      <c r="N587" s="82">
        <f t="shared" ca="1" si="189"/>
        <v>1.0103100190000001</v>
      </c>
      <c r="O587" s="81">
        <f t="shared" si="190"/>
        <v>0</v>
      </c>
      <c r="P587" s="76">
        <f t="shared" ca="1" si="191"/>
        <v>924.80870400000003</v>
      </c>
      <c r="Q587" s="76">
        <f t="shared" si="192"/>
        <v>0</v>
      </c>
      <c r="R587" s="83" t="str">
        <f t="shared" si="193"/>
        <v>A+J=</v>
      </c>
      <c r="S587" s="79">
        <f t="shared" si="194"/>
        <v>44095</v>
      </c>
      <c r="T587" s="84" t="str">
        <f t="shared" si="195"/>
        <v>-</v>
      </c>
      <c r="U587" s="8"/>
      <c r="V587" s="8"/>
      <c r="W587" s="8"/>
      <c r="X587" s="8"/>
      <c r="Y587" s="1"/>
      <c r="Z587" s="8"/>
      <c r="AA587" s="8"/>
      <c r="AB587" s="8"/>
      <c r="AC587" s="8"/>
      <c r="AD587" s="8"/>
      <c r="AE587" s="9"/>
      <c r="AF587" s="8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  <c r="BO587" s="3"/>
      <c r="BP587" s="3"/>
      <c r="BQ587" s="3"/>
      <c r="BR587" s="3"/>
      <c r="BS587" s="3"/>
      <c r="BT587" s="3"/>
      <c r="BU587" s="3"/>
      <c r="BV587" s="3"/>
      <c r="BW587" s="3"/>
      <c r="BX587" s="3"/>
      <c r="BY587" s="3"/>
      <c r="BZ587" s="3"/>
      <c r="CA587" s="3"/>
      <c r="CB587" s="3"/>
      <c r="CC587" s="3"/>
      <c r="CD587" s="3"/>
      <c r="CE587" s="3"/>
      <c r="CF587" s="3"/>
      <c r="CG587" s="3"/>
      <c r="CH587" s="3"/>
      <c r="CI587" s="3"/>
      <c r="CJ587" s="3"/>
      <c r="CK587" s="3"/>
      <c r="CL587" s="3"/>
      <c r="CM587" s="3"/>
      <c r="CN587" s="3"/>
      <c r="CO587" s="3"/>
      <c r="CP587" s="3"/>
      <c r="CQ587" s="3"/>
      <c r="CR587" s="3"/>
      <c r="CS587" s="3"/>
      <c r="CT587" s="3"/>
      <c r="CU587" s="3"/>
      <c r="CV587" s="3"/>
      <c r="CW587" s="3"/>
      <c r="CX587" s="3"/>
      <c r="CY587" s="3"/>
      <c r="CZ587" s="3"/>
      <c r="DA587" s="3"/>
      <c r="DB587" s="3"/>
      <c r="DC587" s="3"/>
      <c r="DD587" s="3"/>
      <c r="DE587" s="3"/>
      <c r="DF587" s="3"/>
      <c r="DG587" s="3"/>
      <c r="DH587" s="3"/>
      <c r="DI587" s="3"/>
      <c r="DJ587" s="3"/>
      <c r="DK587" s="3"/>
      <c r="DL587" s="3"/>
      <c r="DM587" s="3"/>
      <c r="DN587" s="3"/>
      <c r="DO587" s="3"/>
      <c r="DP587" s="3"/>
      <c r="DQ587" s="3"/>
      <c r="DR587" s="3"/>
      <c r="DS587" s="3"/>
      <c r="DT587" s="3"/>
      <c r="DU587" s="3"/>
      <c r="DV587" s="3"/>
      <c r="DW587" s="3"/>
      <c r="DX587" s="3"/>
      <c r="DY587" s="3"/>
      <c r="DZ587" s="3"/>
      <c r="EA587" s="3"/>
      <c r="EB587" s="3"/>
      <c r="EC587" s="3"/>
      <c r="ED587" s="3"/>
      <c r="EE587" s="3"/>
      <c r="EF587" s="3"/>
      <c r="EG587" s="3"/>
      <c r="EH587" s="3"/>
      <c r="EI587" s="3"/>
      <c r="EJ587" s="3"/>
      <c r="EK587" s="3"/>
      <c r="EL587" s="3"/>
      <c r="EM587" s="3"/>
      <c r="EN587" s="3"/>
      <c r="EO587" s="3"/>
      <c r="EP587" s="3"/>
      <c r="EQ587" s="3"/>
      <c r="ER587" s="3"/>
      <c r="ES587" s="3"/>
      <c r="ET587" s="3"/>
      <c r="EU587" s="3"/>
      <c r="EV587" s="3"/>
      <c r="EW587" s="3"/>
      <c r="EX587" s="3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</row>
    <row r="588" spans="1:173" x14ac:dyDescent="0.15">
      <c r="A588" s="74">
        <f t="shared" si="178"/>
        <v>44069</v>
      </c>
      <c r="B588" s="75">
        <f t="shared" ca="1" si="183"/>
        <v>90643.950863000005</v>
      </c>
      <c r="C588" s="78">
        <f t="shared" si="184"/>
        <v>89700</v>
      </c>
      <c r="D588" s="77">
        <f ca="1">IF(A588&lt;$B$1,VLOOKUP(A588,[1]DI!$A$4:$B$15000,2),0)</f>
        <v>1.9000000000000006E-2</v>
      </c>
      <c r="E588" s="78">
        <f t="shared" ca="1" si="180"/>
        <v>1.0000746899999999</v>
      </c>
      <c r="F588" s="78">
        <f ca="1">(TRUNC(PRODUCT($E$12:$E587),16))</f>
        <v>1.07690520449308</v>
      </c>
      <c r="G588" s="78">
        <f t="shared" ca="1" si="181"/>
        <v>1.0726965263486199</v>
      </c>
      <c r="H588" s="78">
        <f t="shared" ca="1" si="182"/>
        <v>1.00392346</v>
      </c>
      <c r="I588" s="77">
        <f t="shared" si="179"/>
        <v>3.5000000000000003E-2</v>
      </c>
      <c r="J588" s="79">
        <f t="shared" si="185"/>
        <v>44001</v>
      </c>
      <c r="K588" s="80">
        <f t="shared" si="186"/>
        <v>48</v>
      </c>
      <c r="L588" s="81">
        <f t="shared" si="187"/>
        <v>48</v>
      </c>
      <c r="M588" s="82">
        <f t="shared" si="188"/>
        <v>1.006574168</v>
      </c>
      <c r="N588" s="82">
        <f t="shared" ca="1" si="189"/>
        <v>1.010523421</v>
      </c>
      <c r="O588" s="81">
        <f t="shared" si="190"/>
        <v>0</v>
      </c>
      <c r="P588" s="76">
        <f t="shared" ca="1" si="191"/>
        <v>943.95086300000003</v>
      </c>
      <c r="Q588" s="76">
        <f t="shared" si="192"/>
        <v>0</v>
      </c>
      <c r="R588" s="83" t="str">
        <f t="shared" si="193"/>
        <v>A+J=</v>
      </c>
      <c r="S588" s="79">
        <f t="shared" si="194"/>
        <v>44095</v>
      </c>
      <c r="T588" s="84" t="str">
        <f t="shared" si="195"/>
        <v>-</v>
      </c>
      <c r="U588" s="8"/>
      <c r="V588" s="8"/>
      <c r="W588" s="8"/>
      <c r="X588" s="8"/>
      <c r="Y588" s="1"/>
      <c r="Z588" s="8"/>
      <c r="AA588" s="8"/>
      <c r="AB588" s="8"/>
      <c r="AC588" s="8"/>
      <c r="AD588" s="8"/>
      <c r="AE588" s="9"/>
      <c r="AF588" s="8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  <c r="BO588" s="3"/>
      <c r="BP588" s="3"/>
      <c r="BQ588" s="3"/>
      <c r="BR588" s="3"/>
      <c r="BS588" s="3"/>
      <c r="BT588" s="3"/>
      <c r="BU588" s="3"/>
      <c r="BV588" s="3"/>
      <c r="BW588" s="3"/>
      <c r="BX588" s="3"/>
      <c r="BY588" s="3"/>
      <c r="BZ588" s="3"/>
      <c r="CA588" s="3"/>
      <c r="CB588" s="3"/>
      <c r="CC588" s="3"/>
      <c r="CD588" s="3"/>
      <c r="CE588" s="3"/>
      <c r="CF588" s="3"/>
      <c r="CG588" s="3"/>
      <c r="CH588" s="3"/>
      <c r="CI588" s="3"/>
      <c r="CJ588" s="3"/>
      <c r="CK588" s="3"/>
      <c r="CL588" s="3"/>
      <c r="CM588" s="3"/>
      <c r="CN588" s="3"/>
      <c r="CO588" s="3"/>
      <c r="CP588" s="3"/>
      <c r="CQ588" s="3"/>
      <c r="CR588" s="3"/>
      <c r="CS588" s="3"/>
      <c r="CT588" s="3"/>
      <c r="CU588" s="3"/>
      <c r="CV588" s="3"/>
      <c r="CW588" s="3"/>
      <c r="CX588" s="3"/>
      <c r="CY588" s="3"/>
      <c r="CZ588" s="3"/>
      <c r="DA588" s="3"/>
      <c r="DB588" s="3"/>
      <c r="DC588" s="3"/>
      <c r="DD588" s="3"/>
      <c r="DE588" s="3"/>
      <c r="DF588" s="3"/>
      <c r="DG588" s="3"/>
      <c r="DH588" s="3"/>
      <c r="DI588" s="3"/>
      <c r="DJ588" s="3"/>
      <c r="DK588" s="3"/>
      <c r="DL588" s="3"/>
      <c r="DM588" s="3"/>
      <c r="DN588" s="3"/>
      <c r="DO588" s="3"/>
      <c r="DP588" s="3"/>
      <c r="DQ588" s="3"/>
      <c r="DR588" s="3"/>
      <c r="DS588" s="3"/>
      <c r="DT588" s="3"/>
      <c r="DU588" s="3"/>
      <c r="DV588" s="3"/>
      <c r="DW588" s="3"/>
      <c r="DX588" s="3"/>
      <c r="DY588" s="3"/>
      <c r="DZ588" s="3"/>
      <c r="EA588" s="3"/>
      <c r="EB588" s="3"/>
      <c r="EC588" s="3"/>
      <c r="ED588" s="3"/>
      <c r="EE588" s="3"/>
      <c r="EF588" s="3"/>
      <c r="EG588" s="3"/>
      <c r="EH588" s="3"/>
      <c r="EI588" s="3"/>
      <c r="EJ588" s="3"/>
      <c r="EK588" s="3"/>
      <c r="EL588" s="3"/>
      <c r="EM588" s="3"/>
      <c r="EN588" s="3"/>
      <c r="EO588" s="3"/>
      <c r="EP588" s="3"/>
      <c r="EQ588" s="3"/>
      <c r="ER588" s="3"/>
      <c r="ES588" s="3"/>
      <c r="ET588" s="3"/>
      <c r="EU588" s="3"/>
      <c r="EV588" s="3"/>
      <c r="EW588" s="3"/>
      <c r="EX588" s="3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</row>
    <row r="589" spans="1:173" x14ac:dyDescent="0.15">
      <c r="A589" s="74">
        <f t="shared" ref="A589:A652" si="196">(A588+1)</f>
        <v>44070</v>
      </c>
      <c r="B589" s="75">
        <f t="shared" ca="1" si="183"/>
        <v>90663.096789999996</v>
      </c>
      <c r="C589" s="78">
        <f t="shared" si="184"/>
        <v>89700</v>
      </c>
      <c r="D589" s="77">
        <f ca="1">IF(A589&lt;$B$1,VLOOKUP(A589,[1]DI!$A$4:$B$15000,2),0)</f>
        <v>1.9000000000000006E-2</v>
      </c>
      <c r="E589" s="78">
        <f t="shared" ca="1" si="180"/>
        <v>1.0000746899999999</v>
      </c>
      <c r="F589" s="78">
        <f ca="1">(TRUNC(PRODUCT($E$12:$E588),16))</f>
        <v>1.07698563854281</v>
      </c>
      <c r="G589" s="78">
        <f t="shared" ca="1" si="181"/>
        <v>1.0726965263486199</v>
      </c>
      <c r="H589" s="78">
        <f t="shared" ca="1" si="182"/>
        <v>1.0039984399999999</v>
      </c>
      <c r="I589" s="77">
        <f t="shared" ref="I589:I652" si="197">I588</f>
        <v>3.5000000000000003E-2</v>
      </c>
      <c r="J589" s="79">
        <f t="shared" si="185"/>
        <v>44001</v>
      </c>
      <c r="K589" s="80">
        <f t="shared" si="186"/>
        <v>49</v>
      </c>
      <c r="L589" s="81">
        <f t="shared" si="187"/>
        <v>49</v>
      </c>
      <c r="M589" s="82">
        <f t="shared" si="188"/>
        <v>1.006711589</v>
      </c>
      <c r="N589" s="82">
        <f t="shared" ca="1" si="189"/>
        <v>1.0107368649999999</v>
      </c>
      <c r="O589" s="81">
        <f t="shared" si="190"/>
        <v>0</v>
      </c>
      <c r="P589" s="76">
        <f t="shared" ca="1" si="191"/>
        <v>963.09679000000006</v>
      </c>
      <c r="Q589" s="76">
        <f t="shared" si="192"/>
        <v>0</v>
      </c>
      <c r="R589" s="83" t="str">
        <f t="shared" si="193"/>
        <v>A+J=</v>
      </c>
      <c r="S589" s="79">
        <f t="shared" si="194"/>
        <v>44095</v>
      </c>
      <c r="T589" s="84" t="str">
        <f t="shared" si="195"/>
        <v>-</v>
      </c>
      <c r="U589" s="8"/>
      <c r="V589" s="8"/>
      <c r="W589" s="8"/>
      <c r="X589" s="8"/>
      <c r="Y589" s="1"/>
      <c r="Z589" s="8"/>
      <c r="AA589" s="8"/>
      <c r="AB589" s="8"/>
      <c r="AC589" s="8"/>
      <c r="AD589" s="8"/>
      <c r="AE589" s="9"/>
      <c r="AF589" s="8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  <c r="BO589" s="3"/>
      <c r="BP589" s="3"/>
      <c r="BQ589" s="3"/>
      <c r="BR589" s="3"/>
      <c r="BS589" s="3"/>
      <c r="BT589" s="3"/>
      <c r="BU589" s="3"/>
      <c r="BV589" s="3"/>
      <c r="BW589" s="3"/>
      <c r="BX589" s="3"/>
      <c r="BY589" s="3"/>
      <c r="BZ589" s="3"/>
      <c r="CA589" s="3"/>
      <c r="CB589" s="3"/>
      <c r="CC589" s="3"/>
      <c r="CD589" s="3"/>
      <c r="CE589" s="3"/>
      <c r="CF589" s="3"/>
      <c r="CG589" s="3"/>
      <c r="CH589" s="3"/>
      <c r="CI589" s="3"/>
      <c r="CJ589" s="3"/>
      <c r="CK589" s="3"/>
      <c r="CL589" s="3"/>
      <c r="CM589" s="3"/>
      <c r="CN589" s="3"/>
      <c r="CO589" s="3"/>
      <c r="CP589" s="3"/>
      <c r="CQ589" s="3"/>
      <c r="CR589" s="3"/>
      <c r="CS589" s="3"/>
      <c r="CT589" s="3"/>
      <c r="CU589" s="3"/>
      <c r="CV589" s="3"/>
      <c r="CW589" s="3"/>
      <c r="CX589" s="3"/>
      <c r="CY589" s="3"/>
      <c r="CZ589" s="3"/>
      <c r="DA589" s="3"/>
      <c r="DB589" s="3"/>
      <c r="DC589" s="3"/>
      <c r="DD589" s="3"/>
      <c r="DE589" s="3"/>
      <c r="DF589" s="3"/>
      <c r="DG589" s="3"/>
      <c r="DH589" s="3"/>
      <c r="DI589" s="3"/>
      <c r="DJ589" s="3"/>
      <c r="DK589" s="3"/>
      <c r="DL589" s="3"/>
      <c r="DM589" s="3"/>
      <c r="DN589" s="3"/>
      <c r="DO589" s="3"/>
      <c r="DP589" s="3"/>
      <c r="DQ589" s="3"/>
      <c r="DR589" s="3"/>
      <c r="DS589" s="3"/>
      <c r="DT589" s="3"/>
      <c r="DU589" s="3"/>
      <c r="DV589" s="3"/>
      <c r="DW589" s="3"/>
      <c r="DX589" s="3"/>
      <c r="DY589" s="3"/>
      <c r="DZ589" s="3"/>
      <c r="EA589" s="3"/>
      <c r="EB589" s="3"/>
      <c r="EC589" s="3"/>
      <c r="ED589" s="3"/>
      <c r="EE589" s="3"/>
      <c r="EF589" s="3"/>
      <c r="EG589" s="3"/>
      <c r="EH589" s="3"/>
      <c r="EI589" s="3"/>
      <c r="EJ589" s="3"/>
      <c r="EK589" s="3"/>
      <c r="EL589" s="3"/>
      <c r="EM589" s="3"/>
      <c r="EN589" s="3"/>
      <c r="EO589" s="3"/>
      <c r="EP589" s="3"/>
      <c r="EQ589" s="3"/>
      <c r="ER589" s="3"/>
      <c r="ES589" s="3"/>
      <c r="ET589" s="3"/>
      <c r="EU589" s="3"/>
      <c r="EV589" s="3"/>
      <c r="EW589" s="3"/>
      <c r="EX589" s="3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</row>
    <row r="590" spans="1:173" x14ac:dyDescent="0.15">
      <c r="A590" s="74">
        <f t="shared" si="196"/>
        <v>44071</v>
      </c>
      <c r="B590" s="75">
        <f t="shared" ca="1" si="183"/>
        <v>90682.247021999996</v>
      </c>
      <c r="C590" s="78">
        <f t="shared" si="184"/>
        <v>89700</v>
      </c>
      <c r="D590" s="77">
        <f ca="1">IF(A590&lt;$B$1,VLOOKUP(A590,[1]DI!$A$4:$B$15000,2),0)</f>
        <v>1.9000000000000006E-2</v>
      </c>
      <c r="E590" s="78">
        <f t="shared" ref="E590:E653" ca="1" si="198">IF(A590&lt;A$10,1,ROUND(((1+D590)^(1/252)),8))</f>
        <v>1.0000746899999999</v>
      </c>
      <c r="F590" s="78">
        <f ca="1">(TRUNC(PRODUCT($E$12:$E589),16))</f>
        <v>1.07706607860015</v>
      </c>
      <c r="G590" s="78">
        <f t="shared" ref="G590:G653" ca="1" si="199">IF(O589&gt;0,F589,G589)</f>
        <v>1.0726965263486199</v>
      </c>
      <c r="H590" s="78">
        <f t="shared" ref="H590:H653" ca="1" si="200">ROUND(F590/G590,8)</f>
        <v>1.00407343</v>
      </c>
      <c r="I590" s="77">
        <f t="shared" si="197"/>
        <v>3.5000000000000003E-2</v>
      </c>
      <c r="J590" s="79">
        <f t="shared" si="185"/>
        <v>44001</v>
      </c>
      <c r="K590" s="80">
        <f t="shared" si="186"/>
        <v>50</v>
      </c>
      <c r="L590" s="81">
        <f t="shared" si="187"/>
        <v>50</v>
      </c>
      <c r="M590" s="82">
        <f t="shared" si="188"/>
        <v>1.006849028</v>
      </c>
      <c r="N590" s="82">
        <f t="shared" ca="1" si="189"/>
        <v>1.010950357</v>
      </c>
      <c r="O590" s="81">
        <f t="shared" si="190"/>
        <v>0</v>
      </c>
      <c r="P590" s="76">
        <f t="shared" ca="1" si="191"/>
        <v>982.24702200000002</v>
      </c>
      <c r="Q590" s="76">
        <f t="shared" si="192"/>
        <v>0</v>
      </c>
      <c r="R590" s="83" t="str">
        <f t="shared" si="193"/>
        <v>A+J=</v>
      </c>
      <c r="S590" s="79">
        <f t="shared" si="194"/>
        <v>44095</v>
      </c>
      <c r="T590" s="84" t="str">
        <f t="shared" si="195"/>
        <v>-</v>
      </c>
      <c r="U590" s="8"/>
      <c r="V590" s="8"/>
      <c r="W590" s="8"/>
      <c r="X590" s="8"/>
      <c r="Y590" s="1"/>
      <c r="Z590" s="8"/>
      <c r="AA590" s="8"/>
      <c r="AB590" s="8"/>
      <c r="AC590" s="8"/>
      <c r="AD590" s="8"/>
      <c r="AE590" s="9"/>
      <c r="AF590" s="8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  <c r="BO590" s="3"/>
      <c r="BP590" s="3"/>
      <c r="BQ590" s="3"/>
      <c r="BR590" s="3"/>
      <c r="BS590" s="3"/>
      <c r="BT590" s="3"/>
      <c r="BU590" s="3"/>
      <c r="BV590" s="3"/>
      <c r="BW590" s="3"/>
      <c r="BX590" s="3"/>
      <c r="BY590" s="3"/>
      <c r="BZ590" s="3"/>
      <c r="CA590" s="3"/>
      <c r="CB590" s="3"/>
      <c r="CC590" s="3"/>
      <c r="CD590" s="3"/>
      <c r="CE590" s="3"/>
      <c r="CF590" s="3"/>
      <c r="CG590" s="3"/>
      <c r="CH590" s="3"/>
      <c r="CI590" s="3"/>
      <c r="CJ590" s="3"/>
      <c r="CK590" s="3"/>
      <c r="CL590" s="3"/>
      <c r="CM590" s="3"/>
      <c r="CN590" s="3"/>
      <c r="CO590" s="3"/>
      <c r="CP590" s="3"/>
      <c r="CQ590" s="3"/>
      <c r="CR590" s="3"/>
      <c r="CS590" s="3"/>
      <c r="CT590" s="3"/>
      <c r="CU590" s="3"/>
      <c r="CV590" s="3"/>
      <c r="CW590" s="3"/>
      <c r="CX590" s="3"/>
      <c r="CY590" s="3"/>
      <c r="CZ590" s="3"/>
      <c r="DA590" s="3"/>
      <c r="DB590" s="3"/>
      <c r="DC590" s="3"/>
      <c r="DD590" s="3"/>
      <c r="DE590" s="3"/>
      <c r="DF590" s="3"/>
      <c r="DG590" s="3"/>
      <c r="DH590" s="3"/>
      <c r="DI590" s="3"/>
      <c r="DJ590" s="3"/>
      <c r="DK590" s="3"/>
      <c r="DL590" s="3"/>
      <c r="DM590" s="3"/>
      <c r="DN590" s="3"/>
      <c r="DO590" s="3"/>
      <c r="DP590" s="3"/>
      <c r="DQ590" s="3"/>
      <c r="DR590" s="3"/>
      <c r="DS590" s="3"/>
      <c r="DT590" s="3"/>
      <c r="DU590" s="3"/>
      <c r="DV590" s="3"/>
      <c r="DW590" s="3"/>
      <c r="DX590" s="3"/>
      <c r="DY590" s="3"/>
      <c r="DZ590" s="3"/>
      <c r="EA590" s="3"/>
      <c r="EB590" s="3"/>
      <c r="EC590" s="3"/>
      <c r="ED590" s="3"/>
      <c r="EE590" s="3"/>
      <c r="EF590" s="3"/>
      <c r="EG590" s="3"/>
      <c r="EH590" s="3"/>
      <c r="EI590" s="3"/>
      <c r="EJ590" s="3"/>
      <c r="EK590" s="3"/>
      <c r="EL590" s="3"/>
      <c r="EM590" s="3"/>
      <c r="EN590" s="3"/>
      <c r="EO590" s="3"/>
      <c r="EP590" s="3"/>
      <c r="EQ590" s="3"/>
      <c r="ER590" s="3"/>
      <c r="ES590" s="3"/>
      <c r="ET590" s="3"/>
      <c r="EU590" s="3"/>
      <c r="EV590" s="3"/>
      <c r="EW590" s="3"/>
      <c r="EX590" s="3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</row>
    <row r="591" spans="1:173" x14ac:dyDescent="0.15">
      <c r="A591" s="74">
        <f t="shared" si="196"/>
        <v>44072</v>
      </c>
      <c r="B591" s="75">
        <f t="shared" ca="1" si="183"/>
        <v>90701.400842999996</v>
      </c>
      <c r="C591" s="78">
        <f t="shared" si="184"/>
        <v>89700</v>
      </c>
      <c r="D591" s="77">
        <f ca="1">IF(A591&lt;$B$1,VLOOKUP(A591,[1]DI!$A$4:$B$15000,2),0)</f>
        <v>0</v>
      </c>
      <c r="E591" s="78">
        <f t="shared" ca="1" si="198"/>
        <v>1</v>
      </c>
      <c r="F591" s="78">
        <f ca="1">(TRUNC(PRODUCT($E$12:$E590),16))</f>
        <v>1.07714652466556</v>
      </c>
      <c r="G591" s="78">
        <f t="shared" ca="1" si="199"/>
        <v>1.0726965263486199</v>
      </c>
      <c r="H591" s="78">
        <f t="shared" ca="1" si="200"/>
        <v>1.0041484199999999</v>
      </c>
      <c r="I591" s="77">
        <f t="shared" si="197"/>
        <v>3.5000000000000003E-2</v>
      </c>
      <c r="J591" s="79">
        <f t="shared" si="185"/>
        <v>44001</v>
      </c>
      <c r="K591" s="80">
        <f t="shared" si="186"/>
        <v>50</v>
      </c>
      <c r="L591" s="81">
        <f t="shared" si="187"/>
        <v>51</v>
      </c>
      <c r="M591" s="82">
        <f t="shared" si="188"/>
        <v>1.006986486</v>
      </c>
      <c r="N591" s="82">
        <f t="shared" ca="1" si="189"/>
        <v>1.0111638890000001</v>
      </c>
      <c r="O591" s="81">
        <f t="shared" si="190"/>
        <v>0</v>
      </c>
      <c r="P591" s="76">
        <f t="shared" ca="1" si="191"/>
        <v>1001.400843</v>
      </c>
      <c r="Q591" s="76">
        <f t="shared" si="192"/>
        <v>0</v>
      </c>
      <c r="R591" s="83" t="str">
        <f t="shared" si="193"/>
        <v>A+J=</v>
      </c>
      <c r="S591" s="79">
        <f t="shared" si="194"/>
        <v>44095</v>
      </c>
      <c r="T591" s="84" t="str">
        <f t="shared" si="195"/>
        <v>-</v>
      </c>
      <c r="U591" s="8"/>
      <c r="V591" s="8"/>
      <c r="W591" s="8"/>
      <c r="X591" s="8"/>
      <c r="Y591" s="1"/>
      <c r="Z591" s="8"/>
      <c r="AA591" s="8"/>
      <c r="AB591" s="8"/>
      <c r="AC591" s="8"/>
      <c r="AD591" s="8"/>
      <c r="AE591" s="9"/>
      <c r="AF591" s="8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  <c r="BO591" s="3"/>
      <c r="BP591" s="3"/>
      <c r="BQ591" s="3"/>
      <c r="BR591" s="3"/>
      <c r="BS591" s="3"/>
      <c r="BT591" s="3"/>
      <c r="BU591" s="3"/>
      <c r="BV591" s="3"/>
      <c r="BW591" s="3"/>
      <c r="BX591" s="3"/>
      <c r="BY591" s="3"/>
      <c r="BZ591" s="3"/>
      <c r="CA591" s="3"/>
      <c r="CB591" s="3"/>
      <c r="CC591" s="3"/>
      <c r="CD591" s="3"/>
      <c r="CE591" s="3"/>
      <c r="CF591" s="3"/>
      <c r="CG591" s="3"/>
      <c r="CH591" s="3"/>
      <c r="CI591" s="3"/>
      <c r="CJ591" s="3"/>
      <c r="CK591" s="3"/>
      <c r="CL591" s="3"/>
      <c r="CM591" s="3"/>
      <c r="CN591" s="3"/>
      <c r="CO591" s="3"/>
      <c r="CP591" s="3"/>
      <c r="CQ591" s="3"/>
      <c r="CR591" s="3"/>
      <c r="CS591" s="3"/>
      <c r="CT591" s="3"/>
      <c r="CU591" s="3"/>
      <c r="CV591" s="3"/>
      <c r="CW591" s="3"/>
      <c r="CX591" s="3"/>
      <c r="CY591" s="3"/>
      <c r="CZ591" s="3"/>
      <c r="DA591" s="3"/>
      <c r="DB591" s="3"/>
      <c r="DC591" s="3"/>
      <c r="DD591" s="3"/>
      <c r="DE591" s="3"/>
      <c r="DF591" s="3"/>
      <c r="DG591" s="3"/>
      <c r="DH591" s="3"/>
      <c r="DI591" s="3"/>
      <c r="DJ591" s="3"/>
      <c r="DK591" s="3"/>
      <c r="DL591" s="3"/>
      <c r="DM591" s="3"/>
      <c r="DN591" s="3"/>
      <c r="DO591" s="3"/>
      <c r="DP591" s="3"/>
      <c r="DQ591" s="3"/>
      <c r="DR591" s="3"/>
      <c r="DS591" s="3"/>
      <c r="DT591" s="3"/>
      <c r="DU591" s="3"/>
      <c r="DV591" s="3"/>
      <c r="DW591" s="3"/>
      <c r="DX591" s="3"/>
      <c r="DY591" s="3"/>
      <c r="DZ591" s="3"/>
      <c r="EA591" s="3"/>
      <c r="EB591" s="3"/>
      <c r="EC591" s="3"/>
      <c r="ED591" s="3"/>
      <c r="EE591" s="3"/>
      <c r="EF591" s="3"/>
      <c r="EG591" s="3"/>
      <c r="EH591" s="3"/>
      <c r="EI591" s="3"/>
      <c r="EJ591" s="3"/>
      <c r="EK591" s="3"/>
      <c r="EL591" s="3"/>
      <c r="EM591" s="3"/>
      <c r="EN591" s="3"/>
      <c r="EO591" s="3"/>
      <c r="EP591" s="3"/>
      <c r="EQ591" s="3"/>
      <c r="ER591" s="3"/>
      <c r="ES591" s="3"/>
      <c r="ET591" s="3"/>
      <c r="EU591" s="3"/>
      <c r="EV591" s="3"/>
      <c r="EW591" s="3"/>
      <c r="EX591" s="3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</row>
    <row r="592" spans="1:173" x14ac:dyDescent="0.15">
      <c r="A592" s="74">
        <f t="shared" si="196"/>
        <v>44073</v>
      </c>
      <c r="B592" s="75">
        <f t="shared" ca="1" si="183"/>
        <v>90701.400842999996</v>
      </c>
      <c r="C592" s="78">
        <f t="shared" si="184"/>
        <v>89700</v>
      </c>
      <c r="D592" s="77">
        <f ca="1">IF(A592&lt;$B$1,VLOOKUP(A592,[1]DI!$A$4:$B$15000,2),0)</f>
        <v>0</v>
      </c>
      <c r="E592" s="78">
        <f t="shared" ca="1" si="198"/>
        <v>1</v>
      </c>
      <c r="F592" s="78">
        <f ca="1">(TRUNC(PRODUCT($E$12:$E591),16))</f>
        <v>1.07714652466556</v>
      </c>
      <c r="G592" s="78">
        <f t="shared" ca="1" si="199"/>
        <v>1.0726965263486199</v>
      </c>
      <c r="H592" s="78">
        <f t="shared" ca="1" si="200"/>
        <v>1.0041484199999999</v>
      </c>
      <c r="I592" s="77">
        <f t="shared" si="197"/>
        <v>3.5000000000000003E-2</v>
      </c>
      <c r="J592" s="79">
        <f t="shared" si="185"/>
        <v>44001</v>
      </c>
      <c r="K592" s="80">
        <f t="shared" si="186"/>
        <v>50</v>
      </c>
      <c r="L592" s="81">
        <f t="shared" si="187"/>
        <v>51</v>
      </c>
      <c r="M592" s="82">
        <f t="shared" si="188"/>
        <v>1.006986486</v>
      </c>
      <c r="N592" s="82">
        <f t="shared" ca="1" si="189"/>
        <v>1.0111638890000001</v>
      </c>
      <c r="O592" s="81">
        <f t="shared" si="190"/>
        <v>0</v>
      </c>
      <c r="P592" s="76">
        <f t="shared" ca="1" si="191"/>
        <v>1001.400843</v>
      </c>
      <c r="Q592" s="76">
        <f t="shared" si="192"/>
        <v>0</v>
      </c>
      <c r="R592" s="83" t="str">
        <f t="shared" si="193"/>
        <v>A+J=</v>
      </c>
      <c r="S592" s="79">
        <f t="shared" si="194"/>
        <v>44095</v>
      </c>
      <c r="T592" s="84" t="str">
        <f t="shared" si="195"/>
        <v>-</v>
      </c>
      <c r="U592" s="8"/>
      <c r="V592" s="8"/>
      <c r="W592" s="8"/>
      <c r="X592" s="8"/>
      <c r="Y592" s="1"/>
      <c r="Z592" s="8"/>
      <c r="AA592" s="8"/>
      <c r="AB592" s="8"/>
      <c r="AC592" s="8"/>
      <c r="AD592" s="8"/>
      <c r="AE592" s="9"/>
      <c r="AF592" s="8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  <c r="BO592" s="3"/>
      <c r="BP592" s="3"/>
      <c r="BQ592" s="3"/>
      <c r="BR592" s="3"/>
      <c r="BS592" s="3"/>
      <c r="BT592" s="3"/>
      <c r="BU592" s="3"/>
      <c r="BV592" s="3"/>
      <c r="BW592" s="3"/>
      <c r="BX592" s="3"/>
      <c r="BY592" s="3"/>
      <c r="BZ592" s="3"/>
      <c r="CA592" s="3"/>
      <c r="CB592" s="3"/>
      <c r="CC592" s="3"/>
      <c r="CD592" s="3"/>
      <c r="CE592" s="3"/>
      <c r="CF592" s="3"/>
      <c r="CG592" s="3"/>
      <c r="CH592" s="3"/>
      <c r="CI592" s="3"/>
      <c r="CJ592" s="3"/>
      <c r="CK592" s="3"/>
      <c r="CL592" s="3"/>
      <c r="CM592" s="3"/>
      <c r="CN592" s="3"/>
      <c r="CO592" s="3"/>
      <c r="CP592" s="3"/>
      <c r="CQ592" s="3"/>
      <c r="CR592" s="3"/>
      <c r="CS592" s="3"/>
      <c r="CT592" s="3"/>
      <c r="CU592" s="3"/>
      <c r="CV592" s="3"/>
      <c r="CW592" s="3"/>
      <c r="CX592" s="3"/>
      <c r="CY592" s="3"/>
      <c r="CZ592" s="3"/>
      <c r="DA592" s="3"/>
      <c r="DB592" s="3"/>
      <c r="DC592" s="3"/>
      <c r="DD592" s="3"/>
      <c r="DE592" s="3"/>
      <c r="DF592" s="3"/>
      <c r="DG592" s="3"/>
      <c r="DH592" s="3"/>
      <c r="DI592" s="3"/>
      <c r="DJ592" s="3"/>
      <c r="DK592" s="3"/>
      <c r="DL592" s="3"/>
      <c r="DM592" s="3"/>
      <c r="DN592" s="3"/>
      <c r="DO592" s="3"/>
      <c r="DP592" s="3"/>
      <c r="DQ592" s="3"/>
      <c r="DR592" s="3"/>
      <c r="DS592" s="3"/>
      <c r="DT592" s="3"/>
      <c r="DU592" s="3"/>
      <c r="DV592" s="3"/>
      <c r="DW592" s="3"/>
      <c r="DX592" s="3"/>
      <c r="DY592" s="3"/>
      <c r="DZ592" s="3"/>
      <c r="EA592" s="3"/>
      <c r="EB592" s="3"/>
      <c r="EC592" s="3"/>
      <c r="ED592" s="3"/>
      <c r="EE592" s="3"/>
      <c r="EF592" s="3"/>
      <c r="EG592" s="3"/>
      <c r="EH592" s="3"/>
      <c r="EI592" s="3"/>
      <c r="EJ592" s="3"/>
      <c r="EK592" s="3"/>
      <c r="EL592" s="3"/>
      <c r="EM592" s="3"/>
      <c r="EN592" s="3"/>
      <c r="EO592" s="3"/>
      <c r="EP592" s="3"/>
      <c r="EQ592" s="3"/>
      <c r="ER592" s="3"/>
      <c r="ES592" s="3"/>
      <c r="ET592" s="3"/>
      <c r="EU592" s="3"/>
      <c r="EV592" s="3"/>
      <c r="EW592" s="3"/>
      <c r="EX592" s="3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</row>
    <row r="593" spans="1:173" x14ac:dyDescent="0.15">
      <c r="A593" s="74">
        <f t="shared" si="196"/>
        <v>44074</v>
      </c>
      <c r="B593" s="75">
        <f t="shared" ca="1" si="183"/>
        <v>90701.400842999996</v>
      </c>
      <c r="C593" s="78">
        <f t="shared" si="184"/>
        <v>89700</v>
      </c>
      <c r="D593" s="77">
        <f ca="1">IF(A593&lt;$B$1,VLOOKUP(A593,[1]DI!$A$4:$B$15000,2),0)</f>
        <v>1.9000000000000006E-2</v>
      </c>
      <c r="E593" s="78">
        <f t="shared" ca="1" si="198"/>
        <v>1.0000746899999999</v>
      </c>
      <c r="F593" s="78">
        <f ca="1">(TRUNC(PRODUCT($E$12:$E592),16))</f>
        <v>1.07714652466556</v>
      </c>
      <c r="G593" s="78">
        <f t="shared" ca="1" si="199"/>
        <v>1.0726965263486199</v>
      </c>
      <c r="H593" s="78">
        <f t="shared" ca="1" si="200"/>
        <v>1.0041484199999999</v>
      </c>
      <c r="I593" s="77">
        <f t="shared" si="197"/>
        <v>3.5000000000000003E-2</v>
      </c>
      <c r="J593" s="79">
        <f t="shared" si="185"/>
        <v>44001</v>
      </c>
      <c r="K593" s="80">
        <f t="shared" si="186"/>
        <v>51</v>
      </c>
      <c r="L593" s="81">
        <f t="shared" si="187"/>
        <v>51</v>
      </c>
      <c r="M593" s="82">
        <f t="shared" si="188"/>
        <v>1.006986486</v>
      </c>
      <c r="N593" s="82">
        <f t="shared" ca="1" si="189"/>
        <v>1.0111638890000001</v>
      </c>
      <c r="O593" s="81">
        <f t="shared" si="190"/>
        <v>0</v>
      </c>
      <c r="P593" s="76">
        <f t="shared" ca="1" si="191"/>
        <v>1001.400843</v>
      </c>
      <c r="Q593" s="76">
        <f t="shared" si="192"/>
        <v>0</v>
      </c>
      <c r="R593" s="83" t="str">
        <f t="shared" si="193"/>
        <v>A+J=</v>
      </c>
      <c r="S593" s="79">
        <f t="shared" si="194"/>
        <v>44095</v>
      </c>
      <c r="T593" s="84" t="str">
        <f t="shared" si="195"/>
        <v>-</v>
      </c>
      <c r="U593" s="8"/>
      <c r="V593" s="8"/>
      <c r="W593" s="8"/>
      <c r="X593" s="8"/>
      <c r="Y593" s="1"/>
      <c r="Z593" s="8"/>
      <c r="AA593" s="8"/>
      <c r="AB593" s="8"/>
      <c r="AC593" s="8"/>
      <c r="AD593" s="8"/>
      <c r="AE593" s="9"/>
      <c r="AF593" s="8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  <c r="BO593" s="3"/>
      <c r="BP593" s="3"/>
      <c r="BQ593" s="3"/>
      <c r="BR593" s="3"/>
      <c r="BS593" s="3"/>
      <c r="BT593" s="3"/>
      <c r="BU593" s="3"/>
      <c r="BV593" s="3"/>
      <c r="BW593" s="3"/>
      <c r="BX593" s="3"/>
      <c r="BY593" s="3"/>
      <c r="BZ593" s="3"/>
      <c r="CA593" s="3"/>
      <c r="CB593" s="3"/>
      <c r="CC593" s="3"/>
      <c r="CD593" s="3"/>
      <c r="CE593" s="3"/>
      <c r="CF593" s="3"/>
      <c r="CG593" s="3"/>
      <c r="CH593" s="3"/>
      <c r="CI593" s="3"/>
      <c r="CJ593" s="3"/>
      <c r="CK593" s="3"/>
      <c r="CL593" s="3"/>
      <c r="CM593" s="3"/>
      <c r="CN593" s="3"/>
      <c r="CO593" s="3"/>
      <c r="CP593" s="3"/>
      <c r="CQ593" s="3"/>
      <c r="CR593" s="3"/>
      <c r="CS593" s="3"/>
      <c r="CT593" s="3"/>
      <c r="CU593" s="3"/>
      <c r="CV593" s="3"/>
      <c r="CW593" s="3"/>
      <c r="CX593" s="3"/>
      <c r="CY593" s="3"/>
      <c r="CZ593" s="3"/>
      <c r="DA593" s="3"/>
      <c r="DB593" s="3"/>
      <c r="DC593" s="3"/>
      <c r="DD593" s="3"/>
      <c r="DE593" s="3"/>
      <c r="DF593" s="3"/>
      <c r="DG593" s="3"/>
      <c r="DH593" s="3"/>
      <c r="DI593" s="3"/>
      <c r="DJ593" s="3"/>
      <c r="DK593" s="3"/>
      <c r="DL593" s="3"/>
      <c r="DM593" s="3"/>
      <c r="DN593" s="3"/>
      <c r="DO593" s="3"/>
      <c r="DP593" s="3"/>
      <c r="DQ593" s="3"/>
      <c r="DR593" s="3"/>
      <c r="DS593" s="3"/>
      <c r="DT593" s="3"/>
      <c r="DU593" s="3"/>
      <c r="DV593" s="3"/>
      <c r="DW593" s="3"/>
      <c r="DX593" s="3"/>
      <c r="DY593" s="3"/>
      <c r="DZ593" s="3"/>
      <c r="EA593" s="3"/>
      <c r="EB593" s="3"/>
      <c r="EC593" s="3"/>
      <c r="ED593" s="3"/>
      <c r="EE593" s="3"/>
      <c r="EF593" s="3"/>
      <c r="EG593" s="3"/>
      <c r="EH593" s="3"/>
      <c r="EI593" s="3"/>
      <c r="EJ593" s="3"/>
      <c r="EK593" s="3"/>
      <c r="EL593" s="3"/>
      <c r="EM593" s="3"/>
      <c r="EN593" s="3"/>
      <c r="EO593" s="3"/>
      <c r="EP593" s="3"/>
      <c r="EQ593" s="3"/>
      <c r="ER593" s="3"/>
      <c r="ES593" s="3"/>
      <c r="ET593" s="3"/>
      <c r="EU593" s="3"/>
      <c r="EV593" s="3"/>
      <c r="EW593" s="3"/>
      <c r="EX593" s="3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</row>
    <row r="594" spans="1:173" x14ac:dyDescent="0.15">
      <c r="A594" s="74">
        <f t="shared" si="196"/>
        <v>44075</v>
      </c>
      <c r="B594" s="75">
        <f t="shared" ca="1" si="183"/>
        <v>90720.559059000007</v>
      </c>
      <c r="C594" s="78">
        <f t="shared" si="184"/>
        <v>89700</v>
      </c>
      <c r="D594" s="77">
        <f ca="1">IF(A594&lt;$B$1,VLOOKUP(A594,[1]DI!$A$4:$B$15000,2),0)</f>
        <v>1.9000000000000006E-2</v>
      </c>
      <c r="E594" s="78">
        <f t="shared" ca="1" si="198"/>
        <v>1.0000746899999999</v>
      </c>
      <c r="F594" s="78">
        <f ca="1">(TRUNC(PRODUCT($E$12:$E593),16))</f>
        <v>1.07722697673949</v>
      </c>
      <c r="G594" s="78">
        <f t="shared" ca="1" si="199"/>
        <v>1.0726965263486199</v>
      </c>
      <c r="H594" s="78">
        <f t="shared" ca="1" si="200"/>
        <v>1.00422342</v>
      </c>
      <c r="I594" s="77">
        <f t="shared" si="197"/>
        <v>3.5000000000000003E-2</v>
      </c>
      <c r="J594" s="79">
        <f t="shared" si="185"/>
        <v>44001</v>
      </c>
      <c r="K594" s="80">
        <f t="shared" si="186"/>
        <v>52</v>
      </c>
      <c r="L594" s="81">
        <f t="shared" si="187"/>
        <v>52</v>
      </c>
      <c r="M594" s="82">
        <f t="shared" si="188"/>
        <v>1.007123963</v>
      </c>
      <c r="N594" s="82">
        <f t="shared" ca="1" si="189"/>
        <v>1.01137747</v>
      </c>
      <c r="O594" s="81">
        <f t="shared" si="190"/>
        <v>0</v>
      </c>
      <c r="P594" s="76">
        <f t="shared" ca="1" si="191"/>
        <v>1020.559059</v>
      </c>
      <c r="Q594" s="76">
        <f t="shared" si="192"/>
        <v>0</v>
      </c>
      <c r="R594" s="83" t="str">
        <f t="shared" si="193"/>
        <v>A+J=</v>
      </c>
      <c r="S594" s="79">
        <f t="shared" si="194"/>
        <v>44095</v>
      </c>
      <c r="T594" s="84" t="str">
        <f t="shared" si="195"/>
        <v>-</v>
      </c>
      <c r="U594" s="8"/>
      <c r="V594" s="8"/>
      <c r="W594" s="8"/>
      <c r="X594" s="8"/>
      <c r="Y594" s="1"/>
      <c r="Z594" s="8"/>
      <c r="AA594" s="8"/>
      <c r="AB594" s="8"/>
      <c r="AC594" s="8"/>
      <c r="AD594" s="8"/>
      <c r="AE594" s="9"/>
      <c r="AF594" s="8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  <c r="BO594" s="3"/>
      <c r="BP594" s="3"/>
      <c r="BQ594" s="3"/>
      <c r="BR594" s="3"/>
      <c r="BS594" s="3"/>
      <c r="BT594" s="3"/>
      <c r="BU594" s="3"/>
      <c r="BV594" s="3"/>
      <c r="BW594" s="3"/>
      <c r="BX594" s="3"/>
      <c r="BY594" s="3"/>
      <c r="BZ594" s="3"/>
      <c r="CA594" s="3"/>
      <c r="CB594" s="3"/>
      <c r="CC594" s="3"/>
      <c r="CD594" s="3"/>
      <c r="CE594" s="3"/>
      <c r="CF594" s="3"/>
      <c r="CG594" s="3"/>
      <c r="CH594" s="3"/>
      <c r="CI594" s="3"/>
      <c r="CJ594" s="3"/>
      <c r="CK594" s="3"/>
      <c r="CL594" s="3"/>
      <c r="CM594" s="3"/>
      <c r="CN594" s="3"/>
      <c r="CO594" s="3"/>
      <c r="CP594" s="3"/>
      <c r="CQ594" s="3"/>
      <c r="CR594" s="3"/>
      <c r="CS594" s="3"/>
      <c r="CT594" s="3"/>
      <c r="CU594" s="3"/>
      <c r="CV594" s="3"/>
      <c r="CW594" s="3"/>
      <c r="CX594" s="3"/>
      <c r="CY594" s="3"/>
      <c r="CZ594" s="3"/>
      <c r="DA594" s="3"/>
      <c r="DB594" s="3"/>
      <c r="DC594" s="3"/>
      <c r="DD594" s="3"/>
      <c r="DE594" s="3"/>
      <c r="DF594" s="3"/>
      <c r="DG594" s="3"/>
      <c r="DH594" s="3"/>
      <c r="DI594" s="3"/>
      <c r="DJ594" s="3"/>
      <c r="DK594" s="3"/>
      <c r="DL594" s="3"/>
      <c r="DM594" s="3"/>
      <c r="DN594" s="3"/>
      <c r="DO594" s="3"/>
      <c r="DP594" s="3"/>
      <c r="DQ594" s="3"/>
      <c r="DR594" s="3"/>
      <c r="DS594" s="3"/>
      <c r="DT594" s="3"/>
      <c r="DU594" s="3"/>
      <c r="DV594" s="3"/>
      <c r="DW594" s="3"/>
      <c r="DX594" s="3"/>
      <c r="DY594" s="3"/>
      <c r="DZ594" s="3"/>
      <c r="EA594" s="3"/>
      <c r="EB594" s="3"/>
      <c r="EC594" s="3"/>
      <c r="ED594" s="3"/>
      <c r="EE594" s="3"/>
      <c r="EF594" s="3"/>
      <c r="EG594" s="3"/>
      <c r="EH594" s="3"/>
      <c r="EI594" s="3"/>
      <c r="EJ594" s="3"/>
      <c r="EK594" s="3"/>
      <c r="EL594" s="3"/>
      <c r="EM594" s="3"/>
      <c r="EN594" s="3"/>
      <c r="EO594" s="3"/>
      <c r="EP594" s="3"/>
      <c r="EQ594" s="3"/>
      <c r="ER594" s="3"/>
      <c r="ES594" s="3"/>
      <c r="ET594" s="3"/>
      <c r="EU594" s="3"/>
      <c r="EV594" s="3"/>
      <c r="EW594" s="3"/>
      <c r="EX594" s="3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</row>
    <row r="595" spans="1:173" x14ac:dyDescent="0.15">
      <c r="A595" s="74">
        <f t="shared" si="196"/>
        <v>44076</v>
      </c>
      <c r="B595" s="75">
        <f t="shared" ca="1" si="183"/>
        <v>90739.721759000007</v>
      </c>
      <c r="C595" s="78">
        <f t="shared" si="184"/>
        <v>89700</v>
      </c>
      <c r="D595" s="77">
        <f ca="1">IF(A595&lt;$B$1,VLOOKUP(A595,[1]DI!$A$4:$B$15000,2),0)</f>
        <v>1.9000000000000006E-2</v>
      </c>
      <c r="E595" s="78">
        <f t="shared" ca="1" si="198"/>
        <v>1.0000746899999999</v>
      </c>
      <c r="F595" s="78">
        <f ca="1">(TRUNC(PRODUCT($E$12:$E594),16))</f>
        <v>1.0773074348223799</v>
      </c>
      <c r="G595" s="78">
        <f t="shared" ca="1" si="199"/>
        <v>1.0726965263486199</v>
      </c>
      <c r="H595" s="78">
        <f t="shared" ca="1" si="200"/>
        <v>1.00429843</v>
      </c>
      <c r="I595" s="77">
        <f t="shared" si="197"/>
        <v>3.5000000000000003E-2</v>
      </c>
      <c r="J595" s="79">
        <f t="shared" si="185"/>
        <v>44001</v>
      </c>
      <c r="K595" s="80">
        <f t="shared" si="186"/>
        <v>53</v>
      </c>
      <c r="L595" s="81">
        <f t="shared" si="187"/>
        <v>53</v>
      </c>
      <c r="M595" s="82">
        <f t="shared" si="188"/>
        <v>1.0072614580000001</v>
      </c>
      <c r="N595" s="82">
        <f t="shared" ca="1" si="189"/>
        <v>1.011591101</v>
      </c>
      <c r="O595" s="81">
        <f t="shared" si="190"/>
        <v>0</v>
      </c>
      <c r="P595" s="76">
        <f t="shared" ca="1" si="191"/>
        <v>1039.721759</v>
      </c>
      <c r="Q595" s="76">
        <f t="shared" si="192"/>
        <v>0</v>
      </c>
      <c r="R595" s="83" t="str">
        <f t="shared" si="193"/>
        <v>A+J=</v>
      </c>
      <c r="S595" s="79">
        <f t="shared" si="194"/>
        <v>44095</v>
      </c>
      <c r="T595" s="84" t="str">
        <f t="shared" si="195"/>
        <v>-</v>
      </c>
      <c r="U595" s="8"/>
      <c r="V595" s="8"/>
      <c r="W595" s="8"/>
      <c r="X595" s="8"/>
      <c r="Y595" s="1"/>
      <c r="Z595" s="8"/>
      <c r="AA595" s="8"/>
      <c r="AB595" s="8"/>
      <c r="AC595" s="8"/>
      <c r="AD595" s="8"/>
      <c r="AE595" s="9"/>
      <c r="AF595" s="8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  <c r="BO595" s="3"/>
      <c r="BP595" s="3"/>
      <c r="BQ595" s="3"/>
      <c r="BR595" s="3"/>
      <c r="BS595" s="3"/>
      <c r="BT595" s="3"/>
      <c r="BU595" s="3"/>
      <c r="BV595" s="3"/>
      <c r="BW595" s="3"/>
      <c r="BX595" s="3"/>
      <c r="BY595" s="3"/>
      <c r="BZ595" s="3"/>
      <c r="CA595" s="3"/>
      <c r="CB595" s="3"/>
      <c r="CC595" s="3"/>
      <c r="CD595" s="3"/>
      <c r="CE595" s="3"/>
      <c r="CF595" s="3"/>
      <c r="CG595" s="3"/>
      <c r="CH595" s="3"/>
      <c r="CI595" s="3"/>
      <c r="CJ595" s="3"/>
      <c r="CK595" s="3"/>
      <c r="CL595" s="3"/>
      <c r="CM595" s="3"/>
      <c r="CN595" s="3"/>
      <c r="CO595" s="3"/>
      <c r="CP595" s="3"/>
      <c r="CQ595" s="3"/>
      <c r="CR595" s="3"/>
      <c r="CS595" s="3"/>
      <c r="CT595" s="3"/>
      <c r="CU595" s="3"/>
      <c r="CV595" s="3"/>
      <c r="CW595" s="3"/>
      <c r="CX595" s="3"/>
      <c r="CY595" s="3"/>
      <c r="CZ595" s="3"/>
      <c r="DA595" s="3"/>
      <c r="DB595" s="3"/>
      <c r="DC595" s="3"/>
      <c r="DD595" s="3"/>
      <c r="DE595" s="3"/>
      <c r="DF595" s="3"/>
      <c r="DG595" s="3"/>
      <c r="DH595" s="3"/>
      <c r="DI595" s="3"/>
      <c r="DJ595" s="3"/>
      <c r="DK595" s="3"/>
      <c r="DL595" s="3"/>
      <c r="DM595" s="3"/>
      <c r="DN595" s="3"/>
      <c r="DO595" s="3"/>
      <c r="DP595" s="3"/>
      <c r="DQ595" s="3"/>
      <c r="DR595" s="3"/>
      <c r="DS595" s="3"/>
      <c r="DT595" s="3"/>
      <c r="DU595" s="3"/>
      <c r="DV595" s="3"/>
      <c r="DW595" s="3"/>
      <c r="DX595" s="3"/>
      <c r="DY595" s="3"/>
      <c r="DZ595" s="3"/>
      <c r="EA595" s="3"/>
      <c r="EB595" s="3"/>
      <c r="EC595" s="3"/>
      <c r="ED595" s="3"/>
      <c r="EE595" s="3"/>
      <c r="EF595" s="3"/>
      <c r="EG595" s="3"/>
      <c r="EH595" s="3"/>
      <c r="EI595" s="3"/>
      <c r="EJ595" s="3"/>
      <c r="EK595" s="3"/>
      <c r="EL595" s="3"/>
      <c r="EM595" s="3"/>
      <c r="EN595" s="3"/>
      <c r="EO595" s="3"/>
      <c r="EP595" s="3"/>
      <c r="EQ595" s="3"/>
      <c r="ER595" s="3"/>
      <c r="ES595" s="3"/>
      <c r="ET595" s="3"/>
      <c r="EU595" s="3"/>
      <c r="EV595" s="3"/>
      <c r="EW595" s="3"/>
      <c r="EX595" s="3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</row>
    <row r="596" spans="1:173" x14ac:dyDescent="0.15">
      <c r="A596" s="74">
        <f t="shared" si="196"/>
        <v>44077</v>
      </c>
      <c r="B596" s="75">
        <f t="shared" ca="1" si="183"/>
        <v>90758.887958000007</v>
      </c>
      <c r="C596" s="78">
        <f t="shared" si="184"/>
        <v>89700</v>
      </c>
      <c r="D596" s="77">
        <f ca="1">IF(A596&lt;$B$1,VLOOKUP(A596,[1]DI!$A$4:$B$15000,2),0)</f>
        <v>1.9000000000000006E-2</v>
      </c>
      <c r="E596" s="78">
        <f t="shared" ca="1" si="198"/>
        <v>1.0000746899999999</v>
      </c>
      <c r="F596" s="78">
        <f ca="1">(TRUNC(PRODUCT($E$12:$E595),16))</f>
        <v>1.0773878989146899</v>
      </c>
      <c r="G596" s="78">
        <f t="shared" ca="1" si="199"/>
        <v>1.0726965263486199</v>
      </c>
      <c r="H596" s="78">
        <f t="shared" ca="1" si="200"/>
        <v>1.00437344</v>
      </c>
      <c r="I596" s="77">
        <f t="shared" si="197"/>
        <v>3.5000000000000003E-2</v>
      </c>
      <c r="J596" s="79">
        <f t="shared" si="185"/>
        <v>44001</v>
      </c>
      <c r="K596" s="80">
        <f t="shared" si="186"/>
        <v>54</v>
      </c>
      <c r="L596" s="81">
        <f t="shared" si="187"/>
        <v>54</v>
      </c>
      <c r="M596" s="82">
        <f t="shared" si="188"/>
        <v>1.0073989720000001</v>
      </c>
      <c r="N596" s="82">
        <f t="shared" ca="1" si="189"/>
        <v>1.011804771</v>
      </c>
      <c r="O596" s="81">
        <f t="shared" si="190"/>
        <v>0</v>
      </c>
      <c r="P596" s="76">
        <f t="shared" ca="1" si="191"/>
        <v>1058.887958</v>
      </c>
      <c r="Q596" s="76">
        <f t="shared" si="192"/>
        <v>0</v>
      </c>
      <c r="R596" s="83" t="str">
        <f t="shared" si="193"/>
        <v>A+J=</v>
      </c>
      <c r="S596" s="79">
        <f t="shared" si="194"/>
        <v>44095</v>
      </c>
      <c r="T596" s="84" t="str">
        <f t="shared" si="195"/>
        <v>-</v>
      </c>
      <c r="U596" s="8"/>
      <c r="V596" s="8"/>
      <c r="W596" s="8"/>
      <c r="X596" s="8"/>
      <c r="Y596" s="1"/>
      <c r="Z596" s="8"/>
      <c r="AA596" s="8"/>
      <c r="AB596" s="8"/>
      <c r="AC596" s="8"/>
      <c r="AD596" s="8"/>
      <c r="AE596" s="9"/>
      <c r="AF596" s="8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  <c r="BO596" s="3"/>
      <c r="BP596" s="3"/>
      <c r="BQ596" s="3"/>
      <c r="BR596" s="3"/>
      <c r="BS596" s="3"/>
      <c r="BT596" s="3"/>
      <c r="BU596" s="3"/>
      <c r="BV596" s="3"/>
      <c r="BW596" s="3"/>
      <c r="BX596" s="3"/>
      <c r="BY596" s="3"/>
      <c r="BZ596" s="3"/>
      <c r="CA596" s="3"/>
      <c r="CB596" s="3"/>
      <c r="CC596" s="3"/>
      <c r="CD596" s="3"/>
      <c r="CE596" s="3"/>
      <c r="CF596" s="3"/>
      <c r="CG596" s="3"/>
      <c r="CH596" s="3"/>
      <c r="CI596" s="3"/>
      <c r="CJ596" s="3"/>
      <c r="CK596" s="3"/>
      <c r="CL596" s="3"/>
      <c r="CM596" s="3"/>
      <c r="CN596" s="3"/>
      <c r="CO596" s="3"/>
      <c r="CP596" s="3"/>
      <c r="CQ596" s="3"/>
      <c r="CR596" s="3"/>
      <c r="CS596" s="3"/>
      <c r="CT596" s="3"/>
      <c r="CU596" s="3"/>
      <c r="CV596" s="3"/>
      <c r="CW596" s="3"/>
      <c r="CX596" s="3"/>
      <c r="CY596" s="3"/>
      <c r="CZ596" s="3"/>
      <c r="DA596" s="3"/>
      <c r="DB596" s="3"/>
      <c r="DC596" s="3"/>
      <c r="DD596" s="3"/>
      <c r="DE596" s="3"/>
      <c r="DF596" s="3"/>
      <c r="DG596" s="3"/>
      <c r="DH596" s="3"/>
      <c r="DI596" s="3"/>
      <c r="DJ596" s="3"/>
      <c r="DK596" s="3"/>
      <c r="DL596" s="3"/>
      <c r="DM596" s="3"/>
      <c r="DN596" s="3"/>
      <c r="DO596" s="3"/>
      <c r="DP596" s="3"/>
      <c r="DQ596" s="3"/>
      <c r="DR596" s="3"/>
      <c r="DS596" s="3"/>
      <c r="DT596" s="3"/>
      <c r="DU596" s="3"/>
      <c r="DV596" s="3"/>
      <c r="DW596" s="3"/>
      <c r="DX596" s="3"/>
      <c r="DY596" s="3"/>
      <c r="DZ596" s="3"/>
      <c r="EA596" s="3"/>
      <c r="EB596" s="3"/>
      <c r="EC596" s="3"/>
      <c r="ED596" s="3"/>
      <c r="EE596" s="3"/>
      <c r="EF596" s="3"/>
      <c r="EG596" s="3"/>
      <c r="EH596" s="3"/>
      <c r="EI596" s="3"/>
      <c r="EJ596" s="3"/>
      <c r="EK596" s="3"/>
      <c r="EL596" s="3"/>
      <c r="EM596" s="3"/>
      <c r="EN596" s="3"/>
      <c r="EO596" s="3"/>
      <c r="EP596" s="3"/>
      <c r="EQ596" s="3"/>
      <c r="ER596" s="3"/>
      <c r="ES596" s="3"/>
      <c r="ET596" s="3"/>
      <c r="EU596" s="3"/>
      <c r="EV596" s="3"/>
      <c r="EW596" s="3"/>
      <c r="EX596" s="3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</row>
    <row r="597" spans="1:173" x14ac:dyDescent="0.15">
      <c r="A597" s="74">
        <f t="shared" si="196"/>
        <v>44078</v>
      </c>
      <c r="B597" s="75">
        <f t="shared" ca="1" si="183"/>
        <v>90778.058642000004</v>
      </c>
      <c r="C597" s="78">
        <f t="shared" si="184"/>
        <v>89700</v>
      </c>
      <c r="D597" s="77">
        <f ca="1">IF(A597&lt;$B$1,VLOOKUP(A597,[1]DI!$A$4:$B$15000,2),0)</f>
        <v>1.9000000000000006E-2</v>
      </c>
      <c r="E597" s="78">
        <f t="shared" ca="1" si="198"/>
        <v>1.0000746899999999</v>
      </c>
      <c r="F597" s="78">
        <f ca="1">(TRUNC(PRODUCT($E$12:$E596),16))</f>
        <v>1.0774683690168601</v>
      </c>
      <c r="G597" s="78">
        <f t="shared" ca="1" si="199"/>
        <v>1.0726965263486199</v>
      </c>
      <c r="H597" s="78">
        <f t="shared" ca="1" si="200"/>
        <v>1.0044484600000001</v>
      </c>
      <c r="I597" s="77">
        <f t="shared" si="197"/>
        <v>3.5000000000000003E-2</v>
      </c>
      <c r="J597" s="79">
        <f t="shared" si="185"/>
        <v>44001</v>
      </c>
      <c r="K597" s="80">
        <f t="shared" si="186"/>
        <v>55</v>
      </c>
      <c r="L597" s="81">
        <f t="shared" si="187"/>
        <v>55</v>
      </c>
      <c r="M597" s="82">
        <f t="shared" si="188"/>
        <v>1.007536505</v>
      </c>
      <c r="N597" s="82">
        <f t="shared" ca="1" si="189"/>
        <v>1.0120184910000001</v>
      </c>
      <c r="O597" s="81">
        <f t="shared" si="190"/>
        <v>0</v>
      </c>
      <c r="P597" s="76">
        <f t="shared" ca="1" si="191"/>
        <v>1078.058642</v>
      </c>
      <c r="Q597" s="76">
        <f t="shared" si="192"/>
        <v>0</v>
      </c>
      <c r="R597" s="83" t="str">
        <f t="shared" si="193"/>
        <v>A+J=</v>
      </c>
      <c r="S597" s="79">
        <f t="shared" si="194"/>
        <v>44095</v>
      </c>
      <c r="T597" s="84" t="str">
        <f t="shared" si="195"/>
        <v>-</v>
      </c>
      <c r="U597" s="8"/>
      <c r="V597" s="8"/>
      <c r="W597" s="8"/>
      <c r="X597" s="8"/>
      <c r="Y597" s="1"/>
      <c r="Z597" s="8"/>
      <c r="AA597" s="8"/>
      <c r="AB597" s="8"/>
      <c r="AC597" s="8"/>
      <c r="AD597" s="8"/>
      <c r="AE597" s="9"/>
      <c r="AF597" s="8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  <c r="BO597" s="3"/>
      <c r="BP597" s="3"/>
      <c r="BQ597" s="3"/>
      <c r="BR597" s="3"/>
      <c r="BS597" s="3"/>
      <c r="BT597" s="3"/>
      <c r="BU597" s="3"/>
      <c r="BV597" s="3"/>
      <c r="BW597" s="3"/>
      <c r="BX597" s="3"/>
      <c r="BY597" s="3"/>
      <c r="BZ597" s="3"/>
      <c r="CA597" s="3"/>
      <c r="CB597" s="3"/>
      <c r="CC597" s="3"/>
      <c r="CD597" s="3"/>
      <c r="CE597" s="3"/>
      <c r="CF597" s="3"/>
      <c r="CG597" s="3"/>
      <c r="CH597" s="3"/>
      <c r="CI597" s="3"/>
      <c r="CJ597" s="3"/>
      <c r="CK597" s="3"/>
      <c r="CL597" s="3"/>
      <c r="CM597" s="3"/>
      <c r="CN597" s="3"/>
      <c r="CO597" s="3"/>
      <c r="CP597" s="3"/>
      <c r="CQ597" s="3"/>
      <c r="CR597" s="3"/>
      <c r="CS597" s="3"/>
      <c r="CT597" s="3"/>
      <c r="CU597" s="3"/>
      <c r="CV597" s="3"/>
      <c r="CW597" s="3"/>
      <c r="CX597" s="3"/>
      <c r="CY597" s="3"/>
      <c r="CZ597" s="3"/>
      <c r="DA597" s="3"/>
      <c r="DB597" s="3"/>
      <c r="DC597" s="3"/>
      <c r="DD597" s="3"/>
      <c r="DE597" s="3"/>
      <c r="DF597" s="3"/>
      <c r="DG597" s="3"/>
      <c r="DH597" s="3"/>
      <c r="DI597" s="3"/>
      <c r="DJ597" s="3"/>
      <c r="DK597" s="3"/>
      <c r="DL597" s="3"/>
      <c r="DM597" s="3"/>
      <c r="DN597" s="3"/>
      <c r="DO597" s="3"/>
      <c r="DP597" s="3"/>
      <c r="DQ597" s="3"/>
      <c r="DR597" s="3"/>
      <c r="DS597" s="3"/>
      <c r="DT597" s="3"/>
      <c r="DU597" s="3"/>
      <c r="DV597" s="3"/>
      <c r="DW597" s="3"/>
      <c r="DX597" s="3"/>
      <c r="DY597" s="3"/>
      <c r="DZ597" s="3"/>
      <c r="EA597" s="3"/>
      <c r="EB597" s="3"/>
      <c r="EC597" s="3"/>
      <c r="ED597" s="3"/>
      <c r="EE597" s="3"/>
      <c r="EF597" s="3"/>
      <c r="EG597" s="3"/>
      <c r="EH597" s="3"/>
      <c r="EI597" s="3"/>
      <c r="EJ597" s="3"/>
      <c r="EK597" s="3"/>
      <c r="EL597" s="3"/>
      <c r="EM597" s="3"/>
      <c r="EN597" s="3"/>
      <c r="EO597" s="3"/>
      <c r="EP597" s="3"/>
      <c r="EQ597" s="3"/>
      <c r="ER597" s="3"/>
      <c r="ES597" s="3"/>
      <c r="ET597" s="3"/>
      <c r="EU597" s="3"/>
      <c r="EV597" s="3"/>
      <c r="EW597" s="3"/>
      <c r="EX597" s="3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</row>
    <row r="598" spans="1:173" x14ac:dyDescent="0.15">
      <c r="A598" s="74">
        <f t="shared" si="196"/>
        <v>44079</v>
      </c>
      <c r="B598" s="75">
        <f t="shared" ca="1" si="183"/>
        <v>90797.232824999999</v>
      </c>
      <c r="C598" s="78">
        <f t="shared" si="184"/>
        <v>89700</v>
      </c>
      <c r="D598" s="77">
        <f ca="1">IF(A598&lt;$B$1,VLOOKUP(A598,[1]DI!$A$4:$B$15000,2),0)</f>
        <v>0</v>
      </c>
      <c r="E598" s="78">
        <f t="shared" ca="1" si="198"/>
        <v>1</v>
      </c>
      <c r="F598" s="78">
        <f ca="1">(TRUNC(PRODUCT($E$12:$E597),16))</f>
        <v>1.07754884512934</v>
      </c>
      <c r="G598" s="78">
        <f t="shared" ca="1" si="199"/>
        <v>1.0726965263486199</v>
      </c>
      <c r="H598" s="78">
        <f t="shared" ca="1" si="200"/>
        <v>1.00452348</v>
      </c>
      <c r="I598" s="77">
        <f t="shared" si="197"/>
        <v>3.5000000000000003E-2</v>
      </c>
      <c r="J598" s="79">
        <f t="shared" si="185"/>
        <v>44001</v>
      </c>
      <c r="K598" s="80">
        <f t="shared" si="186"/>
        <v>55</v>
      </c>
      <c r="L598" s="81">
        <f t="shared" si="187"/>
        <v>56</v>
      </c>
      <c r="M598" s="82">
        <f t="shared" si="188"/>
        <v>1.007674057</v>
      </c>
      <c r="N598" s="82">
        <f t="shared" ca="1" si="189"/>
        <v>1.0122322500000001</v>
      </c>
      <c r="O598" s="81">
        <f t="shared" si="190"/>
        <v>0</v>
      </c>
      <c r="P598" s="76">
        <f t="shared" ca="1" si="191"/>
        <v>1097.232825</v>
      </c>
      <c r="Q598" s="76">
        <f t="shared" si="192"/>
        <v>0</v>
      </c>
      <c r="R598" s="83" t="str">
        <f t="shared" si="193"/>
        <v>A+J=</v>
      </c>
      <c r="S598" s="79">
        <f t="shared" si="194"/>
        <v>44095</v>
      </c>
      <c r="T598" s="84" t="str">
        <f t="shared" si="195"/>
        <v>-</v>
      </c>
      <c r="U598" s="8"/>
      <c r="V598" s="8"/>
      <c r="W598" s="8"/>
      <c r="X598" s="8"/>
      <c r="Y598" s="1"/>
      <c r="Z598" s="8"/>
      <c r="AA598" s="8"/>
      <c r="AB598" s="8"/>
      <c r="AC598" s="8"/>
      <c r="AD598" s="8"/>
      <c r="AE598" s="9"/>
      <c r="AF598" s="8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  <c r="BO598" s="3"/>
      <c r="BP598" s="3"/>
      <c r="BQ598" s="3"/>
      <c r="BR598" s="3"/>
      <c r="BS598" s="3"/>
      <c r="BT598" s="3"/>
      <c r="BU598" s="3"/>
      <c r="BV598" s="3"/>
      <c r="BW598" s="3"/>
      <c r="BX598" s="3"/>
      <c r="BY598" s="3"/>
      <c r="BZ598" s="3"/>
      <c r="CA598" s="3"/>
      <c r="CB598" s="3"/>
      <c r="CC598" s="3"/>
      <c r="CD598" s="3"/>
      <c r="CE598" s="3"/>
      <c r="CF598" s="3"/>
      <c r="CG598" s="3"/>
      <c r="CH598" s="3"/>
      <c r="CI598" s="3"/>
      <c r="CJ598" s="3"/>
      <c r="CK598" s="3"/>
      <c r="CL598" s="3"/>
      <c r="CM598" s="3"/>
      <c r="CN598" s="3"/>
      <c r="CO598" s="3"/>
      <c r="CP598" s="3"/>
      <c r="CQ598" s="3"/>
      <c r="CR598" s="3"/>
      <c r="CS598" s="3"/>
      <c r="CT598" s="3"/>
      <c r="CU598" s="3"/>
      <c r="CV598" s="3"/>
      <c r="CW598" s="3"/>
      <c r="CX598" s="3"/>
      <c r="CY598" s="3"/>
      <c r="CZ598" s="3"/>
      <c r="DA598" s="3"/>
      <c r="DB598" s="3"/>
      <c r="DC598" s="3"/>
      <c r="DD598" s="3"/>
      <c r="DE598" s="3"/>
      <c r="DF598" s="3"/>
      <c r="DG598" s="3"/>
      <c r="DH598" s="3"/>
      <c r="DI598" s="3"/>
      <c r="DJ598" s="3"/>
      <c r="DK598" s="3"/>
      <c r="DL598" s="3"/>
      <c r="DM598" s="3"/>
      <c r="DN598" s="3"/>
      <c r="DO598" s="3"/>
      <c r="DP598" s="3"/>
      <c r="DQ598" s="3"/>
      <c r="DR598" s="3"/>
      <c r="DS598" s="3"/>
      <c r="DT598" s="3"/>
      <c r="DU598" s="3"/>
      <c r="DV598" s="3"/>
      <c r="DW598" s="3"/>
      <c r="DX598" s="3"/>
      <c r="DY598" s="3"/>
      <c r="DZ598" s="3"/>
      <c r="EA598" s="3"/>
      <c r="EB598" s="3"/>
      <c r="EC598" s="3"/>
      <c r="ED598" s="3"/>
      <c r="EE598" s="3"/>
      <c r="EF598" s="3"/>
      <c r="EG598" s="3"/>
      <c r="EH598" s="3"/>
      <c r="EI598" s="3"/>
      <c r="EJ598" s="3"/>
      <c r="EK598" s="3"/>
      <c r="EL598" s="3"/>
      <c r="EM598" s="3"/>
      <c r="EN598" s="3"/>
      <c r="EO598" s="3"/>
      <c r="EP598" s="3"/>
      <c r="EQ598" s="3"/>
      <c r="ER598" s="3"/>
      <c r="ES598" s="3"/>
      <c r="ET598" s="3"/>
      <c r="EU598" s="3"/>
      <c r="EV598" s="3"/>
      <c r="EW598" s="3"/>
      <c r="EX598" s="3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</row>
    <row r="599" spans="1:173" x14ac:dyDescent="0.15">
      <c r="A599" s="74">
        <f t="shared" si="196"/>
        <v>44080</v>
      </c>
      <c r="B599" s="75">
        <f t="shared" ca="1" si="183"/>
        <v>90797.232824999999</v>
      </c>
      <c r="C599" s="78">
        <f t="shared" si="184"/>
        <v>89700</v>
      </c>
      <c r="D599" s="77">
        <f ca="1">IF(A599&lt;$B$1,VLOOKUP(A599,[1]DI!$A$4:$B$15000,2),0)</f>
        <v>0</v>
      </c>
      <c r="E599" s="78">
        <f t="shared" ca="1" si="198"/>
        <v>1</v>
      </c>
      <c r="F599" s="78">
        <f ca="1">(TRUNC(PRODUCT($E$12:$E598),16))</f>
        <v>1.07754884512934</v>
      </c>
      <c r="G599" s="78">
        <f t="shared" ca="1" si="199"/>
        <v>1.0726965263486199</v>
      </c>
      <c r="H599" s="78">
        <f t="shared" ca="1" si="200"/>
        <v>1.00452348</v>
      </c>
      <c r="I599" s="77">
        <f t="shared" si="197"/>
        <v>3.5000000000000003E-2</v>
      </c>
      <c r="J599" s="79">
        <f t="shared" si="185"/>
        <v>44001</v>
      </c>
      <c r="K599" s="80">
        <f t="shared" si="186"/>
        <v>55</v>
      </c>
      <c r="L599" s="81">
        <f t="shared" si="187"/>
        <v>56</v>
      </c>
      <c r="M599" s="82">
        <f t="shared" si="188"/>
        <v>1.007674057</v>
      </c>
      <c r="N599" s="82">
        <f t="shared" ca="1" si="189"/>
        <v>1.0122322500000001</v>
      </c>
      <c r="O599" s="81">
        <f t="shared" si="190"/>
        <v>0</v>
      </c>
      <c r="P599" s="76">
        <f t="shared" ca="1" si="191"/>
        <v>1097.232825</v>
      </c>
      <c r="Q599" s="76">
        <f t="shared" si="192"/>
        <v>0</v>
      </c>
      <c r="R599" s="83" t="str">
        <f t="shared" si="193"/>
        <v>A+J=</v>
      </c>
      <c r="S599" s="79">
        <f t="shared" si="194"/>
        <v>44095</v>
      </c>
      <c r="T599" s="84" t="str">
        <f t="shared" si="195"/>
        <v>-</v>
      </c>
      <c r="U599" s="8"/>
      <c r="V599" s="8"/>
      <c r="W599" s="8"/>
      <c r="X599" s="8"/>
      <c r="Y599" s="1"/>
      <c r="Z599" s="8"/>
      <c r="AA599" s="8"/>
      <c r="AB599" s="8"/>
      <c r="AC599" s="8"/>
      <c r="AD599" s="8"/>
      <c r="AE599" s="9"/>
      <c r="AF599" s="8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  <c r="BO599" s="3"/>
      <c r="BP599" s="3"/>
      <c r="BQ599" s="3"/>
      <c r="BR599" s="3"/>
      <c r="BS599" s="3"/>
      <c r="BT599" s="3"/>
      <c r="BU599" s="3"/>
      <c r="BV599" s="3"/>
      <c r="BW599" s="3"/>
      <c r="BX599" s="3"/>
      <c r="BY599" s="3"/>
      <c r="BZ599" s="3"/>
      <c r="CA599" s="3"/>
      <c r="CB599" s="3"/>
      <c r="CC599" s="3"/>
      <c r="CD599" s="3"/>
      <c r="CE599" s="3"/>
      <c r="CF599" s="3"/>
      <c r="CG599" s="3"/>
      <c r="CH599" s="3"/>
      <c r="CI599" s="3"/>
      <c r="CJ599" s="3"/>
      <c r="CK599" s="3"/>
      <c r="CL599" s="3"/>
      <c r="CM599" s="3"/>
      <c r="CN599" s="3"/>
      <c r="CO599" s="3"/>
      <c r="CP599" s="3"/>
      <c r="CQ599" s="3"/>
      <c r="CR599" s="3"/>
      <c r="CS599" s="3"/>
      <c r="CT599" s="3"/>
      <c r="CU599" s="3"/>
      <c r="CV599" s="3"/>
      <c r="CW599" s="3"/>
      <c r="CX599" s="3"/>
      <c r="CY599" s="3"/>
      <c r="CZ599" s="3"/>
      <c r="DA599" s="3"/>
      <c r="DB599" s="3"/>
      <c r="DC599" s="3"/>
      <c r="DD599" s="3"/>
      <c r="DE599" s="3"/>
      <c r="DF599" s="3"/>
      <c r="DG599" s="3"/>
      <c r="DH599" s="3"/>
      <c r="DI599" s="3"/>
      <c r="DJ599" s="3"/>
      <c r="DK599" s="3"/>
      <c r="DL599" s="3"/>
      <c r="DM599" s="3"/>
      <c r="DN599" s="3"/>
      <c r="DO599" s="3"/>
      <c r="DP599" s="3"/>
      <c r="DQ599" s="3"/>
      <c r="DR599" s="3"/>
      <c r="DS599" s="3"/>
      <c r="DT599" s="3"/>
      <c r="DU599" s="3"/>
      <c r="DV599" s="3"/>
      <c r="DW599" s="3"/>
      <c r="DX599" s="3"/>
      <c r="DY599" s="3"/>
      <c r="DZ599" s="3"/>
      <c r="EA599" s="3"/>
      <c r="EB599" s="3"/>
      <c r="EC599" s="3"/>
      <c r="ED599" s="3"/>
      <c r="EE599" s="3"/>
      <c r="EF599" s="3"/>
      <c r="EG599" s="3"/>
      <c r="EH599" s="3"/>
      <c r="EI599" s="3"/>
      <c r="EJ599" s="3"/>
      <c r="EK599" s="3"/>
      <c r="EL599" s="3"/>
      <c r="EM599" s="3"/>
      <c r="EN599" s="3"/>
      <c r="EO599" s="3"/>
      <c r="EP599" s="3"/>
      <c r="EQ599" s="3"/>
      <c r="ER599" s="3"/>
      <c r="ES599" s="3"/>
      <c r="ET599" s="3"/>
      <c r="EU599" s="3"/>
      <c r="EV599" s="3"/>
      <c r="EW599" s="3"/>
      <c r="EX599" s="3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</row>
    <row r="600" spans="1:173" x14ac:dyDescent="0.15">
      <c r="A600" s="74">
        <f t="shared" si="196"/>
        <v>44081</v>
      </c>
      <c r="B600" s="75">
        <f t="shared" ca="1" si="183"/>
        <v>90797.232824999999</v>
      </c>
      <c r="C600" s="78">
        <f t="shared" si="184"/>
        <v>89700</v>
      </c>
      <c r="D600" s="77">
        <f ca="1">IF(A600&lt;$B$1,VLOOKUP(A600,[1]DI!$A$4:$B$15000,2),0)</f>
        <v>0</v>
      </c>
      <c r="E600" s="78">
        <f t="shared" ca="1" si="198"/>
        <v>1</v>
      </c>
      <c r="F600" s="78">
        <f ca="1">(TRUNC(PRODUCT($E$12:$E599),16))</f>
        <v>1.07754884512934</v>
      </c>
      <c r="G600" s="78">
        <f t="shared" ca="1" si="199"/>
        <v>1.0726965263486199</v>
      </c>
      <c r="H600" s="78">
        <f t="shared" ca="1" si="200"/>
        <v>1.00452348</v>
      </c>
      <c r="I600" s="77">
        <f t="shared" si="197"/>
        <v>3.5000000000000003E-2</v>
      </c>
      <c r="J600" s="79">
        <f t="shared" si="185"/>
        <v>44001</v>
      </c>
      <c r="K600" s="80">
        <f t="shared" si="186"/>
        <v>55</v>
      </c>
      <c r="L600" s="81">
        <f t="shared" si="187"/>
        <v>56</v>
      </c>
      <c r="M600" s="82">
        <f t="shared" si="188"/>
        <v>1.007674057</v>
      </c>
      <c r="N600" s="82">
        <f t="shared" ca="1" si="189"/>
        <v>1.0122322500000001</v>
      </c>
      <c r="O600" s="81">
        <f t="shared" si="190"/>
        <v>0</v>
      </c>
      <c r="P600" s="76">
        <f t="shared" ca="1" si="191"/>
        <v>1097.232825</v>
      </c>
      <c r="Q600" s="76">
        <f t="shared" si="192"/>
        <v>0</v>
      </c>
      <c r="R600" s="83" t="str">
        <f t="shared" si="193"/>
        <v>A+J=</v>
      </c>
      <c r="S600" s="79">
        <f t="shared" si="194"/>
        <v>44095</v>
      </c>
      <c r="T600" s="84" t="str">
        <f t="shared" si="195"/>
        <v>-</v>
      </c>
      <c r="U600" s="8"/>
      <c r="V600" s="8"/>
      <c r="W600" s="8"/>
      <c r="X600" s="8"/>
      <c r="Y600" s="1"/>
      <c r="Z600" s="8"/>
      <c r="AA600" s="8"/>
      <c r="AB600" s="8"/>
      <c r="AC600" s="8"/>
      <c r="AD600" s="8"/>
      <c r="AE600" s="9"/>
      <c r="AF600" s="8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  <c r="BO600" s="3"/>
      <c r="BP600" s="3"/>
      <c r="BQ600" s="3"/>
      <c r="BR600" s="3"/>
      <c r="BS600" s="3"/>
      <c r="BT600" s="3"/>
      <c r="BU600" s="3"/>
      <c r="BV600" s="3"/>
      <c r="BW600" s="3"/>
      <c r="BX600" s="3"/>
      <c r="BY600" s="3"/>
      <c r="BZ600" s="3"/>
      <c r="CA600" s="3"/>
      <c r="CB600" s="3"/>
      <c r="CC600" s="3"/>
      <c r="CD600" s="3"/>
      <c r="CE600" s="3"/>
      <c r="CF600" s="3"/>
      <c r="CG600" s="3"/>
      <c r="CH600" s="3"/>
      <c r="CI600" s="3"/>
      <c r="CJ600" s="3"/>
      <c r="CK600" s="3"/>
      <c r="CL600" s="3"/>
      <c r="CM600" s="3"/>
      <c r="CN600" s="3"/>
      <c r="CO600" s="3"/>
      <c r="CP600" s="3"/>
      <c r="CQ600" s="3"/>
      <c r="CR600" s="3"/>
      <c r="CS600" s="3"/>
      <c r="CT600" s="3"/>
      <c r="CU600" s="3"/>
      <c r="CV600" s="3"/>
      <c r="CW600" s="3"/>
      <c r="CX600" s="3"/>
      <c r="CY600" s="3"/>
      <c r="CZ600" s="3"/>
      <c r="DA600" s="3"/>
      <c r="DB600" s="3"/>
      <c r="DC600" s="3"/>
      <c r="DD600" s="3"/>
      <c r="DE600" s="3"/>
      <c r="DF600" s="3"/>
      <c r="DG600" s="3"/>
      <c r="DH600" s="3"/>
      <c r="DI600" s="3"/>
      <c r="DJ600" s="3"/>
      <c r="DK600" s="3"/>
      <c r="DL600" s="3"/>
      <c r="DM600" s="3"/>
      <c r="DN600" s="3"/>
      <c r="DO600" s="3"/>
      <c r="DP600" s="3"/>
      <c r="DQ600" s="3"/>
      <c r="DR600" s="3"/>
      <c r="DS600" s="3"/>
      <c r="DT600" s="3"/>
      <c r="DU600" s="3"/>
      <c r="DV600" s="3"/>
      <c r="DW600" s="3"/>
      <c r="DX600" s="3"/>
      <c r="DY600" s="3"/>
      <c r="DZ600" s="3"/>
      <c r="EA600" s="3"/>
      <c r="EB600" s="3"/>
      <c r="EC600" s="3"/>
      <c r="ED600" s="3"/>
      <c r="EE600" s="3"/>
      <c r="EF600" s="3"/>
      <c r="EG600" s="3"/>
      <c r="EH600" s="3"/>
      <c r="EI600" s="3"/>
      <c r="EJ600" s="3"/>
      <c r="EK600" s="3"/>
      <c r="EL600" s="3"/>
      <c r="EM600" s="3"/>
      <c r="EN600" s="3"/>
      <c r="EO600" s="3"/>
      <c r="EP600" s="3"/>
      <c r="EQ600" s="3"/>
      <c r="ER600" s="3"/>
      <c r="ES600" s="3"/>
      <c r="ET600" s="3"/>
      <c r="EU600" s="3"/>
      <c r="EV600" s="3"/>
      <c r="EW600" s="3"/>
      <c r="EX600" s="3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</row>
    <row r="601" spans="1:173" x14ac:dyDescent="0.15">
      <c r="A601" s="74">
        <f t="shared" si="196"/>
        <v>44082</v>
      </c>
      <c r="B601" s="75">
        <f t="shared" ca="1" si="183"/>
        <v>90797.232824999999</v>
      </c>
      <c r="C601" s="78">
        <f t="shared" si="184"/>
        <v>89700</v>
      </c>
      <c r="D601" s="77">
        <f ca="1">IF(A601&lt;$B$1,VLOOKUP(A601,[1]DI!$A$4:$B$15000,2),0)</f>
        <v>1.9000000000000006E-2</v>
      </c>
      <c r="E601" s="78">
        <f t="shared" ca="1" si="198"/>
        <v>1.0000746899999999</v>
      </c>
      <c r="F601" s="78">
        <f ca="1">(TRUNC(PRODUCT($E$12:$E600),16))</f>
        <v>1.07754884512934</v>
      </c>
      <c r="G601" s="78">
        <f t="shared" ca="1" si="199"/>
        <v>1.0726965263486199</v>
      </c>
      <c r="H601" s="78">
        <f t="shared" ca="1" si="200"/>
        <v>1.00452348</v>
      </c>
      <c r="I601" s="77">
        <f t="shared" si="197"/>
        <v>3.5000000000000003E-2</v>
      </c>
      <c r="J601" s="79">
        <f t="shared" si="185"/>
        <v>44001</v>
      </c>
      <c r="K601" s="80">
        <f t="shared" si="186"/>
        <v>56</v>
      </c>
      <c r="L601" s="81">
        <f t="shared" si="187"/>
        <v>56</v>
      </c>
      <c r="M601" s="82">
        <f t="shared" si="188"/>
        <v>1.007674057</v>
      </c>
      <c r="N601" s="82">
        <f t="shared" ca="1" si="189"/>
        <v>1.0122322500000001</v>
      </c>
      <c r="O601" s="81">
        <f t="shared" si="190"/>
        <v>0</v>
      </c>
      <c r="P601" s="76">
        <f t="shared" ca="1" si="191"/>
        <v>1097.232825</v>
      </c>
      <c r="Q601" s="76">
        <f t="shared" si="192"/>
        <v>0</v>
      </c>
      <c r="R601" s="83" t="str">
        <f t="shared" si="193"/>
        <v>A+J=</v>
      </c>
      <c r="S601" s="79">
        <f t="shared" si="194"/>
        <v>44095</v>
      </c>
      <c r="T601" s="84" t="str">
        <f t="shared" si="195"/>
        <v>-</v>
      </c>
      <c r="U601" s="8"/>
      <c r="V601" s="8"/>
      <c r="W601" s="8"/>
      <c r="X601" s="8"/>
      <c r="Y601" s="1"/>
      <c r="Z601" s="8"/>
      <c r="AA601" s="8"/>
      <c r="AB601" s="8"/>
      <c r="AC601" s="8"/>
      <c r="AD601" s="8"/>
      <c r="AE601" s="9"/>
      <c r="AF601" s="8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  <c r="BO601" s="3"/>
      <c r="BP601" s="3"/>
      <c r="BQ601" s="3"/>
      <c r="BR601" s="3"/>
      <c r="BS601" s="3"/>
      <c r="BT601" s="3"/>
      <c r="BU601" s="3"/>
      <c r="BV601" s="3"/>
      <c r="BW601" s="3"/>
      <c r="BX601" s="3"/>
      <c r="BY601" s="3"/>
      <c r="BZ601" s="3"/>
      <c r="CA601" s="3"/>
      <c r="CB601" s="3"/>
      <c r="CC601" s="3"/>
      <c r="CD601" s="3"/>
      <c r="CE601" s="3"/>
      <c r="CF601" s="3"/>
      <c r="CG601" s="3"/>
      <c r="CH601" s="3"/>
      <c r="CI601" s="3"/>
      <c r="CJ601" s="3"/>
      <c r="CK601" s="3"/>
      <c r="CL601" s="3"/>
      <c r="CM601" s="3"/>
      <c r="CN601" s="3"/>
      <c r="CO601" s="3"/>
      <c r="CP601" s="3"/>
      <c r="CQ601" s="3"/>
      <c r="CR601" s="3"/>
      <c r="CS601" s="3"/>
      <c r="CT601" s="3"/>
      <c r="CU601" s="3"/>
      <c r="CV601" s="3"/>
      <c r="CW601" s="3"/>
      <c r="CX601" s="3"/>
      <c r="CY601" s="3"/>
      <c r="CZ601" s="3"/>
      <c r="DA601" s="3"/>
      <c r="DB601" s="3"/>
      <c r="DC601" s="3"/>
      <c r="DD601" s="3"/>
      <c r="DE601" s="3"/>
      <c r="DF601" s="3"/>
      <c r="DG601" s="3"/>
      <c r="DH601" s="3"/>
      <c r="DI601" s="3"/>
      <c r="DJ601" s="3"/>
      <c r="DK601" s="3"/>
      <c r="DL601" s="3"/>
      <c r="DM601" s="3"/>
      <c r="DN601" s="3"/>
      <c r="DO601" s="3"/>
      <c r="DP601" s="3"/>
      <c r="DQ601" s="3"/>
      <c r="DR601" s="3"/>
      <c r="DS601" s="3"/>
      <c r="DT601" s="3"/>
      <c r="DU601" s="3"/>
      <c r="DV601" s="3"/>
      <c r="DW601" s="3"/>
      <c r="DX601" s="3"/>
      <c r="DY601" s="3"/>
      <c r="DZ601" s="3"/>
      <c r="EA601" s="3"/>
      <c r="EB601" s="3"/>
      <c r="EC601" s="3"/>
      <c r="ED601" s="3"/>
      <c r="EE601" s="3"/>
      <c r="EF601" s="3"/>
      <c r="EG601" s="3"/>
      <c r="EH601" s="3"/>
      <c r="EI601" s="3"/>
      <c r="EJ601" s="3"/>
      <c r="EK601" s="3"/>
      <c r="EL601" s="3"/>
      <c r="EM601" s="3"/>
      <c r="EN601" s="3"/>
      <c r="EO601" s="3"/>
      <c r="EP601" s="3"/>
      <c r="EQ601" s="3"/>
      <c r="ER601" s="3"/>
      <c r="ES601" s="3"/>
      <c r="ET601" s="3"/>
      <c r="EU601" s="3"/>
      <c r="EV601" s="3"/>
      <c r="EW601" s="3"/>
      <c r="EX601" s="3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</row>
    <row r="602" spans="1:173" x14ac:dyDescent="0.15">
      <c r="A602" s="74">
        <f t="shared" si="196"/>
        <v>44083</v>
      </c>
      <c r="B602" s="75">
        <f t="shared" ca="1" si="183"/>
        <v>90816.411582000001</v>
      </c>
      <c r="C602" s="78">
        <f t="shared" si="184"/>
        <v>89700</v>
      </c>
      <c r="D602" s="77">
        <f ca="1">IF(A602&lt;$B$1,VLOOKUP(A602,[1]DI!$A$4:$B$15000,2),0)</f>
        <v>1.9000000000000006E-2</v>
      </c>
      <c r="E602" s="78">
        <f t="shared" ca="1" si="198"/>
        <v>1.0000746899999999</v>
      </c>
      <c r="F602" s="78">
        <f ca="1">(TRUNC(PRODUCT($E$12:$E601),16))</f>
        <v>1.0776293272525801</v>
      </c>
      <c r="G602" s="78">
        <f t="shared" ca="1" si="199"/>
        <v>1.0726965263486199</v>
      </c>
      <c r="H602" s="78">
        <f t="shared" ca="1" si="200"/>
        <v>1.0045985099999999</v>
      </c>
      <c r="I602" s="77">
        <f t="shared" si="197"/>
        <v>3.5000000000000003E-2</v>
      </c>
      <c r="J602" s="79">
        <f t="shared" si="185"/>
        <v>44001</v>
      </c>
      <c r="K602" s="80">
        <f t="shared" si="186"/>
        <v>57</v>
      </c>
      <c r="L602" s="81">
        <f t="shared" si="187"/>
        <v>57</v>
      </c>
      <c r="M602" s="82">
        <f t="shared" si="188"/>
        <v>1.007811628</v>
      </c>
      <c r="N602" s="82">
        <f t="shared" ca="1" si="189"/>
        <v>1.01244606</v>
      </c>
      <c r="O602" s="81">
        <f t="shared" si="190"/>
        <v>0</v>
      </c>
      <c r="P602" s="76">
        <f t="shared" ca="1" si="191"/>
        <v>1116.411582</v>
      </c>
      <c r="Q602" s="76">
        <f t="shared" si="192"/>
        <v>0</v>
      </c>
      <c r="R602" s="83" t="str">
        <f t="shared" si="193"/>
        <v>A+J=</v>
      </c>
      <c r="S602" s="79">
        <f t="shared" si="194"/>
        <v>44095</v>
      </c>
      <c r="T602" s="84" t="str">
        <f t="shared" si="195"/>
        <v>-</v>
      </c>
      <c r="U602" s="8"/>
      <c r="V602" s="8"/>
      <c r="W602" s="8"/>
      <c r="X602" s="8"/>
      <c r="Y602" s="1"/>
      <c r="Z602" s="8"/>
      <c r="AA602" s="8"/>
      <c r="AB602" s="8"/>
      <c r="AC602" s="8"/>
      <c r="AD602" s="8"/>
      <c r="AE602" s="9"/>
      <c r="AF602" s="8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  <c r="BO602" s="3"/>
      <c r="BP602" s="3"/>
      <c r="BQ602" s="3"/>
      <c r="BR602" s="3"/>
      <c r="BS602" s="3"/>
      <c r="BT602" s="3"/>
      <c r="BU602" s="3"/>
      <c r="BV602" s="3"/>
      <c r="BW602" s="3"/>
      <c r="BX602" s="3"/>
      <c r="BY602" s="3"/>
      <c r="BZ602" s="3"/>
      <c r="CA602" s="3"/>
      <c r="CB602" s="3"/>
      <c r="CC602" s="3"/>
      <c r="CD602" s="3"/>
      <c r="CE602" s="3"/>
      <c r="CF602" s="3"/>
      <c r="CG602" s="3"/>
      <c r="CH602" s="3"/>
      <c r="CI602" s="3"/>
      <c r="CJ602" s="3"/>
      <c r="CK602" s="3"/>
      <c r="CL602" s="3"/>
      <c r="CM602" s="3"/>
      <c r="CN602" s="3"/>
      <c r="CO602" s="3"/>
      <c r="CP602" s="3"/>
      <c r="CQ602" s="3"/>
      <c r="CR602" s="3"/>
      <c r="CS602" s="3"/>
      <c r="CT602" s="3"/>
      <c r="CU602" s="3"/>
      <c r="CV602" s="3"/>
      <c r="CW602" s="3"/>
      <c r="CX602" s="3"/>
      <c r="CY602" s="3"/>
      <c r="CZ602" s="3"/>
      <c r="DA602" s="3"/>
      <c r="DB602" s="3"/>
      <c r="DC602" s="3"/>
      <c r="DD602" s="3"/>
      <c r="DE602" s="3"/>
      <c r="DF602" s="3"/>
      <c r="DG602" s="3"/>
      <c r="DH602" s="3"/>
      <c r="DI602" s="3"/>
      <c r="DJ602" s="3"/>
      <c r="DK602" s="3"/>
      <c r="DL602" s="3"/>
      <c r="DM602" s="3"/>
      <c r="DN602" s="3"/>
      <c r="DO602" s="3"/>
      <c r="DP602" s="3"/>
      <c r="DQ602" s="3"/>
      <c r="DR602" s="3"/>
      <c r="DS602" s="3"/>
      <c r="DT602" s="3"/>
      <c r="DU602" s="3"/>
      <c r="DV602" s="3"/>
      <c r="DW602" s="3"/>
      <c r="DX602" s="3"/>
      <c r="DY602" s="3"/>
      <c r="DZ602" s="3"/>
      <c r="EA602" s="3"/>
      <c r="EB602" s="3"/>
      <c r="EC602" s="3"/>
      <c r="ED602" s="3"/>
      <c r="EE602" s="3"/>
      <c r="EF602" s="3"/>
      <c r="EG602" s="3"/>
      <c r="EH602" s="3"/>
      <c r="EI602" s="3"/>
      <c r="EJ602" s="3"/>
      <c r="EK602" s="3"/>
      <c r="EL602" s="3"/>
      <c r="EM602" s="3"/>
      <c r="EN602" s="3"/>
      <c r="EO602" s="3"/>
      <c r="EP602" s="3"/>
      <c r="EQ602" s="3"/>
      <c r="ER602" s="3"/>
      <c r="ES602" s="3"/>
      <c r="ET602" s="3"/>
      <c r="EU602" s="3"/>
      <c r="EV602" s="3"/>
      <c r="EW602" s="3"/>
      <c r="EX602" s="3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</row>
    <row r="603" spans="1:173" x14ac:dyDescent="0.15">
      <c r="A603" s="74">
        <f t="shared" si="196"/>
        <v>44084</v>
      </c>
      <c r="B603" s="75">
        <f t="shared" ca="1" si="183"/>
        <v>90835.593747000006</v>
      </c>
      <c r="C603" s="78">
        <f t="shared" si="184"/>
        <v>89700</v>
      </c>
      <c r="D603" s="77">
        <f ca="1">IF(A603&lt;$B$1,VLOOKUP(A603,[1]DI!$A$4:$B$15000,2),0)</f>
        <v>1.9000000000000006E-2</v>
      </c>
      <c r="E603" s="78">
        <f t="shared" ca="1" si="198"/>
        <v>1.0000746899999999</v>
      </c>
      <c r="F603" s="78">
        <f ca="1">(TRUNC(PRODUCT($E$12:$E602),16))</f>
        <v>1.0777098153870299</v>
      </c>
      <c r="G603" s="78">
        <f t="shared" ca="1" si="199"/>
        <v>1.0726965263486199</v>
      </c>
      <c r="H603" s="78">
        <f t="shared" ca="1" si="200"/>
        <v>1.00467354</v>
      </c>
      <c r="I603" s="77">
        <f t="shared" si="197"/>
        <v>3.5000000000000003E-2</v>
      </c>
      <c r="J603" s="79">
        <f t="shared" si="185"/>
        <v>44001</v>
      </c>
      <c r="K603" s="80">
        <f t="shared" si="186"/>
        <v>58</v>
      </c>
      <c r="L603" s="81">
        <f t="shared" si="187"/>
        <v>58</v>
      </c>
      <c r="M603" s="82">
        <f t="shared" si="188"/>
        <v>1.007949217</v>
      </c>
      <c r="N603" s="82">
        <f t="shared" ca="1" si="189"/>
        <v>1.0126599080000001</v>
      </c>
      <c r="O603" s="81">
        <f t="shared" si="190"/>
        <v>0</v>
      </c>
      <c r="P603" s="76">
        <f t="shared" ca="1" si="191"/>
        <v>1135.5937469999999</v>
      </c>
      <c r="Q603" s="76">
        <f t="shared" si="192"/>
        <v>0</v>
      </c>
      <c r="R603" s="83" t="str">
        <f t="shared" si="193"/>
        <v>A+J=</v>
      </c>
      <c r="S603" s="79">
        <f t="shared" si="194"/>
        <v>44095</v>
      </c>
      <c r="T603" s="84" t="str">
        <f t="shared" si="195"/>
        <v>-</v>
      </c>
      <c r="U603" s="8"/>
      <c r="V603" s="8"/>
      <c r="W603" s="8"/>
      <c r="X603" s="8"/>
      <c r="Y603" s="1"/>
      <c r="Z603" s="8"/>
      <c r="AA603" s="8"/>
      <c r="AB603" s="8"/>
      <c r="AC603" s="8"/>
      <c r="AD603" s="8"/>
      <c r="AE603" s="9"/>
      <c r="AF603" s="8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  <c r="BO603" s="3"/>
      <c r="BP603" s="3"/>
      <c r="BQ603" s="3"/>
      <c r="BR603" s="3"/>
      <c r="BS603" s="3"/>
      <c r="BT603" s="3"/>
      <c r="BU603" s="3"/>
      <c r="BV603" s="3"/>
      <c r="BW603" s="3"/>
      <c r="BX603" s="3"/>
      <c r="BY603" s="3"/>
      <c r="BZ603" s="3"/>
      <c r="CA603" s="3"/>
      <c r="CB603" s="3"/>
      <c r="CC603" s="3"/>
      <c r="CD603" s="3"/>
      <c r="CE603" s="3"/>
      <c r="CF603" s="3"/>
      <c r="CG603" s="3"/>
      <c r="CH603" s="3"/>
      <c r="CI603" s="3"/>
      <c r="CJ603" s="3"/>
      <c r="CK603" s="3"/>
      <c r="CL603" s="3"/>
      <c r="CM603" s="3"/>
      <c r="CN603" s="3"/>
      <c r="CO603" s="3"/>
      <c r="CP603" s="3"/>
      <c r="CQ603" s="3"/>
      <c r="CR603" s="3"/>
      <c r="CS603" s="3"/>
      <c r="CT603" s="3"/>
      <c r="CU603" s="3"/>
      <c r="CV603" s="3"/>
      <c r="CW603" s="3"/>
      <c r="CX603" s="3"/>
      <c r="CY603" s="3"/>
      <c r="CZ603" s="3"/>
      <c r="DA603" s="3"/>
      <c r="DB603" s="3"/>
      <c r="DC603" s="3"/>
      <c r="DD603" s="3"/>
      <c r="DE603" s="3"/>
      <c r="DF603" s="3"/>
      <c r="DG603" s="3"/>
      <c r="DH603" s="3"/>
      <c r="DI603" s="3"/>
      <c r="DJ603" s="3"/>
      <c r="DK603" s="3"/>
      <c r="DL603" s="3"/>
      <c r="DM603" s="3"/>
      <c r="DN603" s="3"/>
      <c r="DO603" s="3"/>
      <c r="DP603" s="3"/>
      <c r="DQ603" s="3"/>
      <c r="DR603" s="3"/>
      <c r="DS603" s="3"/>
      <c r="DT603" s="3"/>
      <c r="DU603" s="3"/>
      <c r="DV603" s="3"/>
      <c r="DW603" s="3"/>
      <c r="DX603" s="3"/>
      <c r="DY603" s="3"/>
      <c r="DZ603" s="3"/>
      <c r="EA603" s="3"/>
      <c r="EB603" s="3"/>
      <c r="EC603" s="3"/>
      <c r="ED603" s="3"/>
      <c r="EE603" s="3"/>
      <c r="EF603" s="3"/>
      <c r="EG603" s="3"/>
      <c r="EH603" s="3"/>
      <c r="EI603" s="3"/>
      <c r="EJ603" s="3"/>
      <c r="EK603" s="3"/>
      <c r="EL603" s="3"/>
      <c r="EM603" s="3"/>
      <c r="EN603" s="3"/>
      <c r="EO603" s="3"/>
      <c r="EP603" s="3"/>
      <c r="EQ603" s="3"/>
      <c r="ER603" s="3"/>
      <c r="ES603" s="3"/>
      <c r="ET603" s="3"/>
      <c r="EU603" s="3"/>
      <c r="EV603" s="3"/>
      <c r="EW603" s="3"/>
      <c r="EX603" s="3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</row>
    <row r="604" spans="1:173" x14ac:dyDescent="0.15">
      <c r="A604" s="74">
        <f t="shared" si="196"/>
        <v>44085</v>
      </c>
      <c r="B604" s="75">
        <f t="shared" ca="1" si="183"/>
        <v>90854.780398000003</v>
      </c>
      <c r="C604" s="78">
        <f t="shared" si="184"/>
        <v>89700</v>
      </c>
      <c r="D604" s="77">
        <f ca="1">IF(A604&lt;$B$1,VLOOKUP(A604,[1]DI!$A$4:$B$15000,2),0)</f>
        <v>1.9000000000000006E-2</v>
      </c>
      <c r="E604" s="78">
        <f t="shared" ca="1" si="198"/>
        <v>1.0000746899999999</v>
      </c>
      <c r="F604" s="78">
        <f ca="1">(TRUNC(PRODUCT($E$12:$E603),16))</f>
        <v>1.07779030953315</v>
      </c>
      <c r="G604" s="78">
        <f t="shared" ca="1" si="199"/>
        <v>1.0726965263486199</v>
      </c>
      <c r="H604" s="78">
        <f t="shared" ca="1" si="200"/>
        <v>1.00474858</v>
      </c>
      <c r="I604" s="77">
        <f t="shared" si="197"/>
        <v>3.5000000000000003E-2</v>
      </c>
      <c r="J604" s="79">
        <f t="shared" si="185"/>
        <v>44001</v>
      </c>
      <c r="K604" s="80">
        <f t="shared" si="186"/>
        <v>59</v>
      </c>
      <c r="L604" s="81">
        <f t="shared" si="187"/>
        <v>59</v>
      </c>
      <c r="M604" s="82">
        <f t="shared" si="188"/>
        <v>1.0080868249999999</v>
      </c>
      <c r="N604" s="82">
        <f t="shared" ca="1" si="189"/>
        <v>1.012873806</v>
      </c>
      <c r="O604" s="81">
        <f t="shared" si="190"/>
        <v>0</v>
      </c>
      <c r="P604" s="76">
        <f t="shared" ca="1" si="191"/>
        <v>1154.7803980000001</v>
      </c>
      <c r="Q604" s="76">
        <f t="shared" si="192"/>
        <v>0</v>
      </c>
      <c r="R604" s="83" t="str">
        <f t="shared" si="193"/>
        <v>A+J=</v>
      </c>
      <c r="S604" s="79">
        <f t="shared" si="194"/>
        <v>44095</v>
      </c>
      <c r="T604" s="84" t="str">
        <f t="shared" si="195"/>
        <v>-</v>
      </c>
      <c r="U604" s="8"/>
      <c r="V604" s="8"/>
      <c r="W604" s="8"/>
      <c r="X604" s="8"/>
      <c r="Y604" s="1"/>
      <c r="Z604" s="8"/>
      <c r="AA604" s="8"/>
      <c r="AB604" s="8"/>
      <c r="AC604" s="8"/>
      <c r="AD604" s="8"/>
      <c r="AE604" s="9"/>
      <c r="AF604" s="8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  <c r="BO604" s="3"/>
      <c r="BP604" s="3"/>
      <c r="BQ604" s="3"/>
      <c r="BR604" s="3"/>
      <c r="BS604" s="3"/>
      <c r="BT604" s="3"/>
      <c r="BU604" s="3"/>
      <c r="BV604" s="3"/>
      <c r="BW604" s="3"/>
      <c r="BX604" s="3"/>
      <c r="BY604" s="3"/>
      <c r="BZ604" s="3"/>
      <c r="CA604" s="3"/>
      <c r="CB604" s="3"/>
      <c r="CC604" s="3"/>
      <c r="CD604" s="3"/>
      <c r="CE604" s="3"/>
      <c r="CF604" s="3"/>
      <c r="CG604" s="3"/>
      <c r="CH604" s="3"/>
      <c r="CI604" s="3"/>
      <c r="CJ604" s="3"/>
      <c r="CK604" s="3"/>
      <c r="CL604" s="3"/>
      <c r="CM604" s="3"/>
      <c r="CN604" s="3"/>
      <c r="CO604" s="3"/>
      <c r="CP604" s="3"/>
      <c r="CQ604" s="3"/>
      <c r="CR604" s="3"/>
      <c r="CS604" s="3"/>
      <c r="CT604" s="3"/>
      <c r="CU604" s="3"/>
      <c r="CV604" s="3"/>
      <c r="CW604" s="3"/>
      <c r="CX604" s="3"/>
      <c r="CY604" s="3"/>
      <c r="CZ604" s="3"/>
      <c r="DA604" s="3"/>
      <c r="DB604" s="3"/>
      <c r="DC604" s="3"/>
      <c r="DD604" s="3"/>
      <c r="DE604" s="3"/>
      <c r="DF604" s="3"/>
      <c r="DG604" s="3"/>
      <c r="DH604" s="3"/>
      <c r="DI604" s="3"/>
      <c r="DJ604" s="3"/>
      <c r="DK604" s="3"/>
      <c r="DL604" s="3"/>
      <c r="DM604" s="3"/>
      <c r="DN604" s="3"/>
      <c r="DO604" s="3"/>
      <c r="DP604" s="3"/>
      <c r="DQ604" s="3"/>
      <c r="DR604" s="3"/>
      <c r="DS604" s="3"/>
      <c r="DT604" s="3"/>
      <c r="DU604" s="3"/>
      <c r="DV604" s="3"/>
      <c r="DW604" s="3"/>
      <c r="DX604" s="3"/>
      <c r="DY604" s="3"/>
      <c r="DZ604" s="3"/>
      <c r="EA604" s="3"/>
      <c r="EB604" s="3"/>
      <c r="EC604" s="3"/>
      <c r="ED604" s="3"/>
      <c r="EE604" s="3"/>
      <c r="EF604" s="3"/>
      <c r="EG604" s="3"/>
      <c r="EH604" s="3"/>
      <c r="EI604" s="3"/>
      <c r="EJ604" s="3"/>
      <c r="EK604" s="3"/>
      <c r="EL604" s="3"/>
      <c r="EM604" s="3"/>
      <c r="EN604" s="3"/>
      <c r="EO604" s="3"/>
      <c r="EP604" s="3"/>
      <c r="EQ604" s="3"/>
      <c r="ER604" s="3"/>
      <c r="ES604" s="3"/>
      <c r="ET604" s="3"/>
      <c r="EU604" s="3"/>
      <c r="EV604" s="3"/>
      <c r="EW604" s="3"/>
      <c r="EX604" s="3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</row>
    <row r="605" spans="1:173" x14ac:dyDescent="0.15">
      <c r="A605" s="74">
        <f t="shared" si="196"/>
        <v>44086</v>
      </c>
      <c r="B605" s="75">
        <f t="shared" ca="1" si="183"/>
        <v>90873.970635999998</v>
      </c>
      <c r="C605" s="78">
        <f t="shared" si="184"/>
        <v>89700</v>
      </c>
      <c r="D605" s="77">
        <f ca="1">IF(A605&lt;$B$1,VLOOKUP(A605,[1]DI!$A$4:$B$15000,2),0)</f>
        <v>0</v>
      </c>
      <c r="E605" s="78">
        <f t="shared" ca="1" si="198"/>
        <v>1</v>
      </c>
      <c r="F605" s="78">
        <f ca="1">(TRUNC(PRODUCT($E$12:$E604),16))</f>
        <v>1.0778708096913601</v>
      </c>
      <c r="G605" s="78">
        <f t="shared" ca="1" si="199"/>
        <v>1.0726965263486199</v>
      </c>
      <c r="H605" s="78">
        <f t="shared" ca="1" si="200"/>
        <v>1.00482362</v>
      </c>
      <c r="I605" s="77">
        <f t="shared" si="197"/>
        <v>3.5000000000000003E-2</v>
      </c>
      <c r="J605" s="79">
        <f t="shared" si="185"/>
        <v>44001</v>
      </c>
      <c r="K605" s="80">
        <f t="shared" si="186"/>
        <v>59</v>
      </c>
      <c r="L605" s="81">
        <f t="shared" si="187"/>
        <v>60</v>
      </c>
      <c r="M605" s="82">
        <f t="shared" si="188"/>
        <v>1.0082244520000001</v>
      </c>
      <c r="N605" s="82">
        <f t="shared" ca="1" si="189"/>
        <v>1.0130877439999999</v>
      </c>
      <c r="O605" s="81">
        <f t="shared" si="190"/>
        <v>0</v>
      </c>
      <c r="P605" s="76">
        <f t="shared" ca="1" si="191"/>
        <v>1173.970636</v>
      </c>
      <c r="Q605" s="76">
        <f t="shared" si="192"/>
        <v>0</v>
      </c>
      <c r="R605" s="83" t="str">
        <f t="shared" si="193"/>
        <v>A+J=</v>
      </c>
      <c r="S605" s="79">
        <f t="shared" si="194"/>
        <v>44095</v>
      </c>
      <c r="T605" s="84" t="str">
        <f t="shared" si="195"/>
        <v>-</v>
      </c>
      <c r="U605" s="8"/>
      <c r="V605" s="8"/>
      <c r="W605" s="8"/>
      <c r="X605" s="8"/>
      <c r="Y605" s="1"/>
      <c r="Z605" s="8"/>
      <c r="AA605" s="8"/>
      <c r="AB605" s="8"/>
      <c r="AC605" s="8"/>
      <c r="AD605" s="8"/>
      <c r="AE605" s="9"/>
      <c r="AF605" s="8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  <c r="BO605" s="3"/>
      <c r="BP605" s="3"/>
      <c r="BQ605" s="3"/>
      <c r="BR605" s="3"/>
      <c r="BS605" s="3"/>
      <c r="BT605" s="3"/>
      <c r="BU605" s="3"/>
      <c r="BV605" s="3"/>
      <c r="BW605" s="3"/>
      <c r="BX605" s="3"/>
      <c r="BY605" s="3"/>
      <c r="BZ605" s="3"/>
      <c r="CA605" s="3"/>
      <c r="CB605" s="3"/>
      <c r="CC605" s="3"/>
      <c r="CD605" s="3"/>
      <c r="CE605" s="3"/>
      <c r="CF605" s="3"/>
      <c r="CG605" s="3"/>
      <c r="CH605" s="3"/>
      <c r="CI605" s="3"/>
      <c r="CJ605" s="3"/>
      <c r="CK605" s="3"/>
      <c r="CL605" s="3"/>
      <c r="CM605" s="3"/>
      <c r="CN605" s="3"/>
      <c r="CO605" s="3"/>
      <c r="CP605" s="3"/>
      <c r="CQ605" s="3"/>
      <c r="CR605" s="3"/>
      <c r="CS605" s="3"/>
      <c r="CT605" s="3"/>
      <c r="CU605" s="3"/>
      <c r="CV605" s="3"/>
      <c r="CW605" s="3"/>
      <c r="CX605" s="3"/>
      <c r="CY605" s="3"/>
      <c r="CZ605" s="3"/>
      <c r="DA605" s="3"/>
      <c r="DB605" s="3"/>
      <c r="DC605" s="3"/>
      <c r="DD605" s="3"/>
      <c r="DE605" s="3"/>
      <c r="DF605" s="3"/>
      <c r="DG605" s="3"/>
      <c r="DH605" s="3"/>
      <c r="DI605" s="3"/>
      <c r="DJ605" s="3"/>
      <c r="DK605" s="3"/>
      <c r="DL605" s="3"/>
      <c r="DM605" s="3"/>
      <c r="DN605" s="3"/>
      <c r="DO605" s="3"/>
      <c r="DP605" s="3"/>
      <c r="DQ605" s="3"/>
      <c r="DR605" s="3"/>
      <c r="DS605" s="3"/>
      <c r="DT605" s="3"/>
      <c r="DU605" s="3"/>
      <c r="DV605" s="3"/>
      <c r="DW605" s="3"/>
      <c r="DX605" s="3"/>
      <c r="DY605" s="3"/>
      <c r="DZ605" s="3"/>
      <c r="EA605" s="3"/>
      <c r="EB605" s="3"/>
      <c r="EC605" s="3"/>
      <c r="ED605" s="3"/>
      <c r="EE605" s="3"/>
      <c r="EF605" s="3"/>
      <c r="EG605" s="3"/>
      <c r="EH605" s="3"/>
      <c r="EI605" s="3"/>
      <c r="EJ605" s="3"/>
      <c r="EK605" s="3"/>
      <c r="EL605" s="3"/>
      <c r="EM605" s="3"/>
      <c r="EN605" s="3"/>
      <c r="EO605" s="3"/>
      <c r="EP605" s="3"/>
      <c r="EQ605" s="3"/>
      <c r="ER605" s="3"/>
      <c r="ES605" s="3"/>
      <c r="ET605" s="3"/>
      <c r="EU605" s="3"/>
      <c r="EV605" s="3"/>
      <c r="EW605" s="3"/>
      <c r="EX605" s="3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</row>
    <row r="606" spans="1:173" x14ac:dyDescent="0.15">
      <c r="A606" s="74">
        <f t="shared" si="196"/>
        <v>44087</v>
      </c>
      <c r="B606" s="75">
        <f t="shared" ca="1" si="183"/>
        <v>90873.970635999998</v>
      </c>
      <c r="C606" s="78">
        <f t="shared" si="184"/>
        <v>89700</v>
      </c>
      <c r="D606" s="77">
        <f ca="1">IF(A606&lt;$B$1,VLOOKUP(A606,[1]DI!$A$4:$B$15000,2),0)</f>
        <v>0</v>
      </c>
      <c r="E606" s="78">
        <f t="shared" ca="1" si="198"/>
        <v>1</v>
      </c>
      <c r="F606" s="78">
        <f ca="1">(TRUNC(PRODUCT($E$12:$E605),16))</f>
        <v>1.0778708096913601</v>
      </c>
      <c r="G606" s="78">
        <f t="shared" ca="1" si="199"/>
        <v>1.0726965263486199</v>
      </c>
      <c r="H606" s="78">
        <f t="shared" ca="1" si="200"/>
        <v>1.00482362</v>
      </c>
      <c r="I606" s="77">
        <f t="shared" si="197"/>
        <v>3.5000000000000003E-2</v>
      </c>
      <c r="J606" s="79">
        <f t="shared" si="185"/>
        <v>44001</v>
      </c>
      <c r="K606" s="80">
        <f t="shared" si="186"/>
        <v>59</v>
      </c>
      <c r="L606" s="81">
        <f t="shared" si="187"/>
        <v>60</v>
      </c>
      <c r="M606" s="82">
        <f t="shared" si="188"/>
        <v>1.0082244520000001</v>
      </c>
      <c r="N606" s="82">
        <f t="shared" ca="1" si="189"/>
        <v>1.0130877439999999</v>
      </c>
      <c r="O606" s="81">
        <f t="shared" si="190"/>
        <v>0</v>
      </c>
      <c r="P606" s="76">
        <f t="shared" ca="1" si="191"/>
        <v>1173.970636</v>
      </c>
      <c r="Q606" s="76">
        <f t="shared" si="192"/>
        <v>0</v>
      </c>
      <c r="R606" s="83" t="str">
        <f t="shared" si="193"/>
        <v>A+J=</v>
      </c>
      <c r="S606" s="79">
        <f t="shared" si="194"/>
        <v>44095</v>
      </c>
      <c r="T606" s="84" t="str">
        <f t="shared" si="195"/>
        <v>-</v>
      </c>
      <c r="U606" s="8"/>
      <c r="V606" s="8"/>
      <c r="W606" s="8"/>
      <c r="X606" s="8"/>
      <c r="Y606" s="1"/>
      <c r="Z606" s="8"/>
      <c r="AA606" s="8"/>
      <c r="AB606" s="8"/>
      <c r="AC606" s="8"/>
      <c r="AD606" s="8"/>
      <c r="AE606" s="9"/>
      <c r="AF606" s="8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  <c r="BO606" s="3"/>
      <c r="BP606" s="3"/>
      <c r="BQ606" s="3"/>
      <c r="BR606" s="3"/>
      <c r="BS606" s="3"/>
      <c r="BT606" s="3"/>
      <c r="BU606" s="3"/>
      <c r="BV606" s="3"/>
      <c r="BW606" s="3"/>
      <c r="BX606" s="3"/>
      <c r="BY606" s="3"/>
      <c r="BZ606" s="3"/>
      <c r="CA606" s="3"/>
      <c r="CB606" s="3"/>
      <c r="CC606" s="3"/>
      <c r="CD606" s="3"/>
      <c r="CE606" s="3"/>
      <c r="CF606" s="3"/>
      <c r="CG606" s="3"/>
      <c r="CH606" s="3"/>
      <c r="CI606" s="3"/>
      <c r="CJ606" s="3"/>
      <c r="CK606" s="3"/>
      <c r="CL606" s="3"/>
      <c r="CM606" s="3"/>
      <c r="CN606" s="3"/>
      <c r="CO606" s="3"/>
      <c r="CP606" s="3"/>
      <c r="CQ606" s="3"/>
      <c r="CR606" s="3"/>
      <c r="CS606" s="3"/>
      <c r="CT606" s="3"/>
      <c r="CU606" s="3"/>
      <c r="CV606" s="3"/>
      <c r="CW606" s="3"/>
      <c r="CX606" s="3"/>
      <c r="CY606" s="3"/>
      <c r="CZ606" s="3"/>
      <c r="DA606" s="3"/>
      <c r="DB606" s="3"/>
      <c r="DC606" s="3"/>
      <c r="DD606" s="3"/>
      <c r="DE606" s="3"/>
      <c r="DF606" s="3"/>
      <c r="DG606" s="3"/>
      <c r="DH606" s="3"/>
      <c r="DI606" s="3"/>
      <c r="DJ606" s="3"/>
      <c r="DK606" s="3"/>
      <c r="DL606" s="3"/>
      <c r="DM606" s="3"/>
      <c r="DN606" s="3"/>
      <c r="DO606" s="3"/>
      <c r="DP606" s="3"/>
      <c r="DQ606" s="3"/>
      <c r="DR606" s="3"/>
      <c r="DS606" s="3"/>
      <c r="DT606" s="3"/>
      <c r="DU606" s="3"/>
      <c r="DV606" s="3"/>
      <c r="DW606" s="3"/>
      <c r="DX606" s="3"/>
      <c r="DY606" s="3"/>
      <c r="DZ606" s="3"/>
      <c r="EA606" s="3"/>
      <c r="EB606" s="3"/>
      <c r="EC606" s="3"/>
      <c r="ED606" s="3"/>
      <c r="EE606" s="3"/>
      <c r="EF606" s="3"/>
      <c r="EG606" s="3"/>
      <c r="EH606" s="3"/>
      <c r="EI606" s="3"/>
      <c r="EJ606" s="3"/>
      <c r="EK606" s="3"/>
      <c r="EL606" s="3"/>
      <c r="EM606" s="3"/>
      <c r="EN606" s="3"/>
      <c r="EO606" s="3"/>
      <c r="EP606" s="3"/>
      <c r="EQ606" s="3"/>
      <c r="ER606" s="3"/>
      <c r="ES606" s="3"/>
      <c r="ET606" s="3"/>
      <c r="EU606" s="3"/>
      <c r="EV606" s="3"/>
      <c r="EW606" s="3"/>
      <c r="EX606" s="3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</row>
    <row r="607" spans="1:173" x14ac:dyDescent="0.15">
      <c r="A607" s="74">
        <f t="shared" si="196"/>
        <v>44088</v>
      </c>
      <c r="B607" s="75">
        <f t="shared" ca="1" si="183"/>
        <v>90873.970635999998</v>
      </c>
      <c r="C607" s="78">
        <f t="shared" si="184"/>
        <v>89700</v>
      </c>
      <c r="D607" s="77">
        <f ca="1">IF(A607&lt;$B$1,VLOOKUP(A607,[1]DI!$A$4:$B$15000,2),0)</f>
        <v>1.9000000000000006E-2</v>
      </c>
      <c r="E607" s="78">
        <f t="shared" ca="1" si="198"/>
        <v>1.0000746899999999</v>
      </c>
      <c r="F607" s="78">
        <f ca="1">(TRUNC(PRODUCT($E$12:$E606),16))</f>
        <v>1.0778708096913601</v>
      </c>
      <c r="G607" s="78">
        <f t="shared" ca="1" si="199"/>
        <v>1.0726965263486199</v>
      </c>
      <c r="H607" s="78">
        <f t="shared" ca="1" si="200"/>
        <v>1.00482362</v>
      </c>
      <c r="I607" s="77">
        <f t="shared" si="197"/>
        <v>3.5000000000000003E-2</v>
      </c>
      <c r="J607" s="79">
        <f t="shared" si="185"/>
        <v>44001</v>
      </c>
      <c r="K607" s="80">
        <f t="shared" si="186"/>
        <v>60</v>
      </c>
      <c r="L607" s="81">
        <f t="shared" si="187"/>
        <v>60</v>
      </c>
      <c r="M607" s="82">
        <f t="shared" si="188"/>
        <v>1.0082244520000001</v>
      </c>
      <c r="N607" s="82">
        <f t="shared" ca="1" si="189"/>
        <v>1.0130877439999999</v>
      </c>
      <c r="O607" s="81">
        <f t="shared" si="190"/>
        <v>0</v>
      </c>
      <c r="P607" s="76">
        <f t="shared" ca="1" si="191"/>
        <v>1173.970636</v>
      </c>
      <c r="Q607" s="76">
        <f t="shared" si="192"/>
        <v>0</v>
      </c>
      <c r="R607" s="83" t="str">
        <f t="shared" si="193"/>
        <v>A+J=</v>
      </c>
      <c r="S607" s="79">
        <f t="shared" si="194"/>
        <v>44095</v>
      </c>
      <c r="T607" s="84" t="str">
        <f t="shared" si="195"/>
        <v>-</v>
      </c>
      <c r="U607" s="8"/>
      <c r="V607" s="8"/>
      <c r="W607" s="8"/>
      <c r="X607" s="8"/>
      <c r="Y607" s="1"/>
      <c r="Z607" s="8"/>
      <c r="AA607" s="8"/>
      <c r="AB607" s="8"/>
      <c r="AC607" s="8"/>
      <c r="AD607" s="8"/>
      <c r="AE607" s="9"/>
      <c r="AF607" s="8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  <c r="BO607" s="3"/>
      <c r="BP607" s="3"/>
      <c r="BQ607" s="3"/>
      <c r="BR607" s="3"/>
      <c r="BS607" s="3"/>
      <c r="BT607" s="3"/>
      <c r="BU607" s="3"/>
      <c r="BV607" s="3"/>
      <c r="BW607" s="3"/>
      <c r="BX607" s="3"/>
      <c r="BY607" s="3"/>
      <c r="BZ607" s="3"/>
      <c r="CA607" s="3"/>
      <c r="CB607" s="3"/>
      <c r="CC607" s="3"/>
      <c r="CD607" s="3"/>
      <c r="CE607" s="3"/>
      <c r="CF607" s="3"/>
      <c r="CG607" s="3"/>
      <c r="CH607" s="3"/>
      <c r="CI607" s="3"/>
      <c r="CJ607" s="3"/>
      <c r="CK607" s="3"/>
      <c r="CL607" s="3"/>
      <c r="CM607" s="3"/>
      <c r="CN607" s="3"/>
      <c r="CO607" s="3"/>
      <c r="CP607" s="3"/>
      <c r="CQ607" s="3"/>
      <c r="CR607" s="3"/>
      <c r="CS607" s="3"/>
      <c r="CT607" s="3"/>
      <c r="CU607" s="3"/>
      <c r="CV607" s="3"/>
      <c r="CW607" s="3"/>
      <c r="CX607" s="3"/>
      <c r="CY607" s="3"/>
      <c r="CZ607" s="3"/>
      <c r="DA607" s="3"/>
      <c r="DB607" s="3"/>
      <c r="DC607" s="3"/>
      <c r="DD607" s="3"/>
      <c r="DE607" s="3"/>
      <c r="DF607" s="3"/>
      <c r="DG607" s="3"/>
      <c r="DH607" s="3"/>
      <c r="DI607" s="3"/>
      <c r="DJ607" s="3"/>
      <c r="DK607" s="3"/>
      <c r="DL607" s="3"/>
      <c r="DM607" s="3"/>
      <c r="DN607" s="3"/>
      <c r="DO607" s="3"/>
      <c r="DP607" s="3"/>
      <c r="DQ607" s="3"/>
      <c r="DR607" s="3"/>
      <c r="DS607" s="3"/>
      <c r="DT607" s="3"/>
      <c r="DU607" s="3"/>
      <c r="DV607" s="3"/>
      <c r="DW607" s="3"/>
      <c r="DX607" s="3"/>
      <c r="DY607" s="3"/>
      <c r="DZ607" s="3"/>
      <c r="EA607" s="3"/>
      <c r="EB607" s="3"/>
      <c r="EC607" s="3"/>
      <c r="ED607" s="3"/>
      <c r="EE607" s="3"/>
      <c r="EF607" s="3"/>
      <c r="EG607" s="3"/>
      <c r="EH607" s="3"/>
      <c r="EI607" s="3"/>
      <c r="EJ607" s="3"/>
      <c r="EK607" s="3"/>
      <c r="EL607" s="3"/>
      <c r="EM607" s="3"/>
      <c r="EN607" s="3"/>
      <c r="EO607" s="3"/>
      <c r="EP607" s="3"/>
      <c r="EQ607" s="3"/>
      <c r="ER607" s="3"/>
      <c r="ES607" s="3"/>
      <c r="ET607" s="3"/>
      <c r="EU607" s="3"/>
      <c r="EV607" s="3"/>
      <c r="EW607" s="3"/>
      <c r="EX607" s="3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</row>
    <row r="608" spans="1:173" x14ac:dyDescent="0.15">
      <c r="A608" s="74">
        <f t="shared" si="196"/>
        <v>44089</v>
      </c>
      <c r="B608" s="75">
        <f t="shared" ca="1" si="183"/>
        <v>90893.165269999998</v>
      </c>
      <c r="C608" s="78">
        <f t="shared" si="184"/>
        <v>89700</v>
      </c>
      <c r="D608" s="77">
        <f ca="1">IF(A608&lt;$B$1,VLOOKUP(A608,[1]DI!$A$4:$B$15000,2),0)</f>
        <v>1.9000000000000006E-2</v>
      </c>
      <c r="E608" s="78">
        <f t="shared" ca="1" si="198"/>
        <v>1.0000746899999999</v>
      </c>
      <c r="F608" s="78">
        <f ca="1">(TRUNC(PRODUCT($E$12:$E607),16))</f>
        <v>1.0779513158621401</v>
      </c>
      <c r="G608" s="78">
        <f t="shared" ca="1" si="199"/>
        <v>1.0726965263486199</v>
      </c>
      <c r="H608" s="78">
        <f t="shared" ca="1" si="200"/>
        <v>1.00489867</v>
      </c>
      <c r="I608" s="77">
        <f t="shared" si="197"/>
        <v>3.5000000000000003E-2</v>
      </c>
      <c r="J608" s="79">
        <f t="shared" si="185"/>
        <v>44001</v>
      </c>
      <c r="K608" s="80">
        <f t="shared" si="186"/>
        <v>61</v>
      </c>
      <c r="L608" s="81">
        <f t="shared" si="187"/>
        <v>61</v>
      </c>
      <c r="M608" s="82">
        <f t="shared" si="188"/>
        <v>1.0083620980000001</v>
      </c>
      <c r="N608" s="82">
        <f t="shared" ca="1" si="189"/>
        <v>1.0133017310000001</v>
      </c>
      <c r="O608" s="81">
        <f t="shared" si="190"/>
        <v>0</v>
      </c>
      <c r="P608" s="76">
        <f t="shared" ca="1" si="191"/>
        <v>1193.16527</v>
      </c>
      <c r="Q608" s="76">
        <f t="shared" si="192"/>
        <v>0</v>
      </c>
      <c r="R608" s="83" t="str">
        <f t="shared" si="193"/>
        <v>A+J=</v>
      </c>
      <c r="S608" s="79">
        <f t="shared" si="194"/>
        <v>44095</v>
      </c>
      <c r="T608" s="84" t="str">
        <f t="shared" si="195"/>
        <v>-</v>
      </c>
      <c r="U608" s="8"/>
      <c r="V608" s="8"/>
      <c r="W608" s="8"/>
      <c r="X608" s="8"/>
      <c r="Y608" s="1"/>
      <c r="Z608" s="8"/>
      <c r="AA608" s="8"/>
      <c r="AB608" s="8"/>
      <c r="AC608" s="8"/>
      <c r="AD608" s="8"/>
      <c r="AE608" s="9"/>
      <c r="AF608" s="8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  <c r="BO608" s="3"/>
      <c r="BP608" s="3"/>
      <c r="BQ608" s="3"/>
      <c r="BR608" s="3"/>
      <c r="BS608" s="3"/>
      <c r="BT608" s="3"/>
      <c r="BU608" s="3"/>
      <c r="BV608" s="3"/>
      <c r="BW608" s="3"/>
      <c r="BX608" s="3"/>
      <c r="BY608" s="3"/>
      <c r="BZ608" s="3"/>
      <c r="CA608" s="3"/>
      <c r="CB608" s="3"/>
      <c r="CC608" s="3"/>
      <c r="CD608" s="3"/>
      <c r="CE608" s="3"/>
      <c r="CF608" s="3"/>
      <c r="CG608" s="3"/>
      <c r="CH608" s="3"/>
      <c r="CI608" s="3"/>
      <c r="CJ608" s="3"/>
      <c r="CK608" s="3"/>
      <c r="CL608" s="3"/>
      <c r="CM608" s="3"/>
      <c r="CN608" s="3"/>
      <c r="CO608" s="3"/>
      <c r="CP608" s="3"/>
      <c r="CQ608" s="3"/>
      <c r="CR608" s="3"/>
      <c r="CS608" s="3"/>
      <c r="CT608" s="3"/>
      <c r="CU608" s="3"/>
      <c r="CV608" s="3"/>
      <c r="CW608" s="3"/>
      <c r="CX608" s="3"/>
      <c r="CY608" s="3"/>
      <c r="CZ608" s="3"/>
      <c r="DA608" s="3"/>
      <c r="DB608" s="3"/>
      <c r="DC608" s="3"/>
      <c r="DD608" s="3"/>
      <c r="DE608" s="3"/>
      <c r="DF608" s="3"/>
      <c r="DG608" s="3"/>
      <c r="DH608" s="3"/>
      <c r="DI608" s="3"/>
      <c r="DJ608" s="3"/>
      <c r="DK608" s="3"/>
      <c r="DL608" s="3"/>
      <c r="DM608" s="3"/>
      <c r="DN608" s="3"/>
      <c r="DO608" s="3"/>
      <c r="DP608" s="3"/>
      <c r="DQ608" s="3"/>
      <c r="DR608" s="3"/>
      <c r="DS608" s="3"/>
      <c r="DT608" s="3"/>
      <c r="DU608" s="3"/>
      <c r="DV608" s="3"/>
      <c r="DW608" s="3"/>
      <c r="DX608" s="3"/>
      <c r="DY608" s="3"/>
      <c r="DZ608" s="3"/>
      <c r="EA608" s="3"/>
      <c r="EB608" s="3"/>
      <c r="EC608" s="3"/>
      <c r="ED608" s="3"/>
      <c r="EE608" s="3"/>
      <c r="EF608" s="3"/>
      <c r="EG608" s="3"/>
      <c r="EH608" s="3"/>
      <c r="EI608" s="3"/>
      <c r="EJ608" s="3"/>
      <c r="EK608" s="3"/>
      <c r="EL608" s="3"/>
      <c r="EM608" s="3"/>
      <c r="EN608" s="3"/>
      <c r="EO608" s="3"/>
      <c r="EP608" s="3"/>
      <c r="EQ608" s="3"/>
      <c r="ER608" s="3"/>
      <c r="ES608" s="3"/>
      <c r="ET608" s="3"/>
      <c r="EU608" s="3"/>
      <c r="EV608" s="3"/>
      <c r="EW608" s="3"/>
      <c r="EX608" s="3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</row>
    <row r="609" spans="1:173" x14ac:dyDescent="0.15">
      <c r="A609" s="74">
        <f t="shared" si="196"/>
        <v>44090</v>
      </c>
      <c r="B609" s="75">
        <f t="shared" ca="1" si="183"/>
        <v>90912.364478999996</v>
      </c>
      <c r="C609" s="78">
        <f t="shared" si="184"/>
        <v>89700</v>
      </c>
      <c r="D609" s="77">
        <f ca="1">IF(A609&lt;$B$1,VLOOKUP(A609,[1]DI!$A$4:$B$15000,2),0)</f>
        <v>1.9000000000000006E-2</v>
      </c>
      <c r="E609" s="78">
        <f t="shared" ca="1" si="198"/>
        <v>1.0000746899999999</v>
      </c>
      <c r="F609" s="78">
        <f ca="1">(TRUNC(PRODUCT($E$12:$E608),16))</f>
        <v>1.07803182804592</v>
      </c>
      <c r="G609" s="78">
        <f t="shared" ca="1" si="199"/>
        <v>1.0726965263486199</v>
      </c>
      <c r="H609" s="78">
        <f t="shared" ca="1" si="200"/>
        <v>1.0049737299999999</v>
      </c>
      <c r="I609" s="77">
        <f t="shared" si="197"/>
        <v>3.5000000000000003E-2</v>
      </c>
      <c r="J609" s="79">
        <f t="shared" si="185"/>
        <v>44001</v>
      </c>
      <c r="K609" s="80">
        <f t="shared" si="186"/>
        <v>62</v>
      </c>
      <c r="L609" s="81">
        <f t="shared" si="187"/>
        <v>62</v>
      </c>
      <c r="M609" s="82">
        <f t="shared" si="188"/>
        <v>1.0084997630000001</v>
      </c>
      <c r="N609" s="82">
        <f t="shared" ca="1" si="189"/>
        <v>1.0135157690000001</v>
      </c>
      <c r="O609" s="81">
        <f t="shared" si="190"/>
        <v>0</v>
      </c>
      <c r="P609" s="76">
        <f t="shared" ca="1" si="191"/>
        <v>1212.3644790000001</v>
      </c>
      <c r="Q609" s="76">
        <f t="shared" si="192"/>
        <v>0</v>
      </c>
      <c r="R609" s="83" t="str">
        <f t="shared" si="193"/>
        <v>A+J=</v>
      </c>
      <c r="S609" s="79">
        <f t="shared" si="194"/>
        <v>44095</v>
      </c>
      <c r="T609" s="84" t="str">
        <f t="shared" si="195"/>
        <v>-</v>
      </c>
      <c r="U609" s="8"/>
      <c r="V609" s="8"/>
      <c r="W609" s="8"/>
      <c r="X609" s="8"/>
      <c r="Y609" s="1"/>
      <c r="Z609" s="8"/>
      <c r="AA609" s="8"/>
      <c r="AB609" s="8"/>
      <c r="AC609" s="8"/>
      <c r="AD609" s="8"/>
      <c r="AE609" s="9"/>
      <c r="AF609" s="8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  <c r="BO609" s="3"/>
      <c r="BP609" s="3"/>
      <c r="BQ609" s="3"/>
      <c r="BR609" s="3"/>
      <c r="BS609" s="3"/>
      <c r="BT609" s="3"/>
      <c r="BU609" s="3"/>
      <c r="BV609" s="3"/>
      <c r="BW609" s="3"/>
      <c r="BX609" s="3"/>
      <c r="BY609" s="3"/>
      <c r="BZ609" s="3"/>
      <c r="CA609" s="3"/>
      <c r="CB609" s="3"/>
      <c r="CC609" s="3"/>
      <c r="CD609" s="3"/>
      <c r="CE609" s="3"/>
      <c r="CF609" s="3"/>
      <c r="CG609" s="3"/>
      <c r="CH609" s="3"/>
      <c r="CI609" s="3"/>
      <c r="CJ609" s="3"/>
      <c r="CK609" s="3"/>
      <c r="CL609" s="3"/>
      <c r="CM609" s="3"/>
      <c r="CN609" s="3"/>
      <c r="CO609" s="3"/>
      <c r="CP609" s="3"/>
      <c r="CQ609" s="3"/>
      <c r="CR609" s="3"/>
      <c r="CS609" s="3"/>
      <c r="CT609" s="3"/>
      <c r="CU609" s="3"/>
      <c r="CV609" s="3"/>
      <c r="CW609" s="3"/>
      <c r="CX609" s="3"/>
      <c r="CY609" s="3"/>
      <c r="CZ609" s="3"/>
      <c r="DA609" s="3"/>
      <c r="DB609" s="3"/>
      <c r="DC609" s="3"/>
      <c r="DD609" s="3"/>
      <c r="DE609" s="3"/>
      <c r="DF609" s="3"/>
      <c r="DG609" s="3"/>
      <c r="DH609" s="3"/>
      <c r="DI609" s="3"/>
      <c r="DJ609" s="3"/>
      <c r="DK609" s="3"/>
      <c r="DL609" s="3"/>
      <c r="DM609" s="3"/>
      <c r="DN609" s="3"/>
      <c r="DO609" s="3"/>
      <c r="DP609" s="3"/>
      <c r="DQ609" s="3"/>
      <c r="DR609" s="3"/>
      <c r="DS609" s="3"/>
      <c r="DT609" s="3"/>
      <c r="DU609" s="3"/>
      <c r="DV609" s="3"/>
      <c r="DW609" s="3"/>
      <c r="DX609" s="3"/>
      <c r="DY609" s="3"/>
      <c r="DZ609" s="3"/>
      <c r="EA609" s="3"/>
      <c r="EB609" s="3"/>
      <c r="EC609" s="3"/>
      <c r="ED609" s="3"/>
      <c r="EE609" s="3"/>
      <c r="EF609" s="3"/>
      <c r="EG609" s="3"/>
      <c r="EH609" s="3"/>
      <c r="EI609" s="3"/>
      <c r="EJ609" s="3"/>
      <c r="EK609" s="3"/>
      <c r="EL609" s="3"/>
      <c r="EM609" s="3"/>
      <c r="EN609" s="3"/>
      <c r="EO609" s="3"/>
      <c r="EP609" s="3"/>
      <c r="EQ609" s="3"/>
      <c r="ER609" s="3"/>
      <c r="ES609" s="3"/>
      <c r="ET609" s="3"/>
      <c r="EU609" s="3"/>
      <c r="EV609" s="3"/>
      <c r="EW609" s="3"/>
      <c r="EX609" s="3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</row>
    <row r="610" spans="1:173" x14ac:dyDescent="0.15">
      <c r="A610" s="74">
        <f t="shared" si="196"/>
        <v>44091</v>
      </c>
      <c r="B610" s="75">
        <f t="shared" ca="1" si="183"/>
        <v>90931.567095999999</v>
      </c>
      <c r="C610" s="78">
        <f t="shared" si="184"/>
        <v>89700</v>
      </c>
      <c r="D610" s="77">
        <f ca="1">IF(A610&lt;$B$1,VLOOKUP(A610,[1]DI!$A$4:$B$15000,2),0)</f>
        <v>1.9000000000000006E-2</v>
      </c>
      <c r="E610" s="78">
        <f t="shared" ca="1" si="198"/>
        <v>1.0000746899999999</v>
      </c>
      <c r="F610" s="78">
        <f ca="1">(TRUNC(PRODUCT($E$12:$E609),16))</f>
        <v>1.0781123462431601</v>
      </c>
      <c r="G610" s="78">
        <f t="shared" ca="1" si="199"/>
        <v>1.0726965263486199</v>
      </c>
      <c r="H610" s="78">
        <f t="shared" ca="1" si="200"/>
        <v>1.00504879</v>
      </c>
      <c r="I610" s="77">
        <f t="shared" si="197"/>
        <v>3.5000000000000003E-2</v>
      </c>
      <c r="J610" s="79">
        <f t="shared" si="185"/>
        <v>44001</v>
      </c>
      <c r="K610" s="80">
        <f t="shared" si="186"/>
        <v>63</v>
      </c>
      <c r="L610" s="81">
        <f t="shared" si="187"/>
        <v>63</v>
      </c>
      <c r="M610" s="82">
        <f t="shared" si="188"/>
        <v>1.008637446</v>
      </c>
      <c r="N610" s="82">
        <f t="shared" ca="1" si="189"/>
        <v>1.0137298450000001</v>
      </c>
      <c r="O610" s="81">
        <f t="shared" si="190"/>
        <v>0</v>
      </c>
      <c r="P610" s="76">
        <f t="shared" ca="1" si="191"/>
        <v>1231.567096</v>
      </c>
      <c r="Q610" s="76">
        <f t="shared" si="192"/>
        <v>0</v>
      </c>
      <c r="R610" s="83" t="str">
        <f t="shared" si="193"/>
        <v>A+J=</v>
      </c>
      <c r="S610" s="79">
        <f t="shared" si="194"/>
        <v>44095</v>
      </c>
      <c r="T610" s="84" t="str">
        <f t="shared" si="195"/>
        <v>-</v>
      </c>
      <c r="U610" s="8"/>
      <c r="V610" s="8"/>
      <c r="W610" s="8"/>
      <c r="X610" s="8"/>
      <c r="Y610" s="1"/>
      <c r="Z610" s="8"/>
      <c r="AA610" s="8"/>
      <c r="AB610" s="8"/>
      <c r="AC610" s="8"/>
      <c r="AD610" s="8"/>
      <c r="AE610" s="9"/>
      <c r="AF610" s="8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  <c r="BO610" s="3"/>
      <c r="BP610" s="3"/>
      <c r="BQ610" s="3"/>
      <c r="BR610" s="3"/>
      <c r="BS610" s="3"/>
      <c r="BT610" s="3"/>
      <c r="BU610" s="3"/>
      <c r="BV610" s="3"/>
      <c r="BW610" s="3"/>
      <c r="BX610" s="3"/>
      <c r="BY610" s="3"/>
      <c r="BZ610" s="3"/>
      <c r="CA610" s="3"/>
      <c r="CB610" s="3"/>
      <c r="CC610" s="3"/>
      <c r="CD610" s="3"/>
      <c r="CE610" s="3"/>
      <c r="CF610" s="3"/>
      <c r="CG610" s="3"/>
      <c r="CH610" s="3"/>
      <c r="CI610" s="3"/>
      <c r="CJ610" s="3"/>
      <c r="CK610" s="3"/>
      <c r="CL610" s="3"/>
      <c r="CM610" s="3"/>
      <c r="CN610" s="3"/>
      <c r="CO610" s="3"/>
      <c r="CP610" s="3"/>
      <c r="CQ610" s="3"/>
      <c r="CR610" s="3"/>
      <c r="CS610" s="3"/>
      <c r="CT610" s="3"/>
      <c r="CU610" s="3"/>
      <c r="CV610" s="3"/>
      <c r="CW610" s="3"/>
      <c r="CX610" s="3"/>
      <c r="CY610" s="3"/>
      <c r="CZ610" s="3"/>
      <c r="DA610" s="3"/>
      <c r="DB610" s="3"/>
      <c r="DC610" s="3"/>
      <c r="DD610" s="3"/>
      <c r="DE610" s="3"/>
      <c r="DF610" s="3"/>
      <c r="DG610" s="3"/>
      <c r="DH610" s="3"/>
      <c r="DI610" s="3"/>
      <c r="DJ610" s="3"/>
      <c r="DK610" s="3"/>
      <c r="DL610" s="3"/>
      <c r="DM610" s="3"/>
      <c r="DN610" s="3"/>
      <c r="DO610" s="3"/>
      <c r="DP610" s="3"/>
      <c r="DQ610" s="3"/>
      <c r="DR610" s="3"/>
      <c r="DS610" s="3"/>
      <c r="DT610" s="3"/>
      <c r="DU610" s="3"/>
      <c r="DV610" s="3"/>
      <c r="DW610" s="3"/>
      <c r="DX610" s="3"/>
      <c r="DY610" s="3"/>
      <c r="DZ610" s="3"/>
      <c r="EA610" s="3"/>
      <c r="EB610" s="3"/>
      <c r="EC610" s="3"/>
      <c r="ED610" s="3"/>
      <c r="EE610" s="3"/>
      <c r="EF610" s="3"/>
      <c r="EG610" s="3"/>
      <c r="EH610" s="3"/>
      <c r="EI610" s="3"/>
      <c r="EJ610" s="3"/>
      <c r="EK610" s="3"/>
      <c r="EL610" s="3"/>
      <c r="EM610" s="3"/>
      <c r="EN610" s="3"/>
      <c r="EO610" s="3"/>
      <c r="EP610" s="3"/>
      <c r="EQ610" s="3"/>
      <c r="ER610" s="3"/>
      <c r="ES610" s="3"/>
      <c r="ET610" s="3"/>
      <c r="EU610" s="3"/>
      <c r="EV610" s="3"/>
      <c r="EW610" s="3"/>
      <c r="EX610" s="3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</row>
    <row r="611" spans="1:173" x14ac:dyDescent="0.15">
      <c r="A611" s="74">
        <f t="shared" si="196"/>
        <v>44092</v>
      </c>
      <c r="B611" s="75">
        <f t="shared" ca="1" si="183"/>
        <v>90950.774197999999</v>
      </c>
      <c r="C611" s="78">
        <f t="shared" si="184"/>
        <v>89700</v>
      </c>
      <c r="D611" s="77">
        <f ca="1">IF(A611&lt;$B$1,VLOOKUP(A611,[1]DI!$A$4:$B$15000,2),0)</f>
        <v>1.9000000000000006E-2</v>
      </c>
      <c r="E611" s="78">
        <f t="shared" ca="1" si="198"/>
        <v>1.0000746899999999</v>
      </c>
      <c r="F611" s="78">
        <f ca="1">(TRUNC(PRODUCT($E$12:$E610),16))</f>
        <v>1.0781928704543</v>
      </c>
      <c r="G611" s="78">
        <f t="shared" ca="1" si="199"/>
        <v>1.0726965263486199</v>
      </c>
      <c r="H611" s="78">
        <f t="shared" ca="1" si="200"/>
        <v>1.0051238600000001</v>
      </c>
      <c r="I611" s="77">
        <f t="shared" si="197"/>
        <v>3.5000000000000003E-2</v>
      </c>
      <c r="J611" s="79">
        <f t="shared" si="185"/>
        <v>44001</v>
      </c>
      <c r="K611" s="80">
        <f t="shared" si="186"/>
        <v>64</v>
      </c>
      <c r="L611" s="81">
        <f t="shared" si="187"/>
        <v>64</v>
      </c>
      <c r="M611" s="82">
        <f t="shared" si="188"/>
        <v>1.008775148</v>
      </c>
      <c r="N611" s="82">
        <f t="shared" ca="1" si="189"/>
        <v>1.013943971</v>
      </c>
      <c r="O611" s="81">
        <f t="shared" si="190"/>
        <v>0</v>
      </c>
      <c r="P611" s="76">
        <f t="shared" ca="1" si="191"/>
        <v>1250.7741980000001</v>
      </c>
      <c r="Q611" s="76">
        <f t="shared" si="192"/>
        <v>0</v>
      </c>
      <c r="R611" s="83" t="str">
        <f t="shared" si="193"/>
        <v>A+J=</v>
      </c>
      <c r="S611" s="79">
        <f t="shared" si="194"/>
        <v>44095</v>
      </c>
      <c r="T611" s="84" t="str">
        <f t="shared" si="195"/>
        <v>-</v>
      </c>
      <c r="U611" s="8"/>
      <c r="V611" s="8"/>
      <c r="W611" s="8"/>
      <c r="X611" s="8"/>
      <c r="Y611" s="1"/>
      <c r="Z611" s="8"/>
      <c r="AA611" s="8"/>
      <c r="AB611" s="8"/>
      <c r="AC611" s="8"/>
      <c r="AD611" s="8"/>
      <c r="AE611" s="9"/>
      <c r="AF611" s="8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  <c r="BO611" s="3"/>
      <c r="BP611" s="3"/>
      <c r="BQ611" s="3"/>
      <c r="BR611" s="3"/>
      <c r="BS611" s="3"/>
      <c r="BT611" s="3"/>
      <c r="BU611" s="3"/>
      <c r="BV611" s="3"/>
      <c r="BW611" s="3"/>
      <c r="BX611" s="3"/>
      <c r="BY611" s="3"/>
      <c r="BZ611" s="3"/>
      <c r="CA611" s="3"/>
      <c r="CB611" s="3"/>
      <c r="CC611" s="3"/>
      <c r="CD611" s="3"/>
      <c r="CE611" s="3"/>
      <c r="CF611" s="3"/>
      <c r="CG611" s="3"/>
      <c r="CH611" s="3"/>
      <c r="CI611" s="3"/>
      <c r="CJ611" s="3"/>
      <c r="CK611" s="3"/>
      <c r="CL611" s="3"/>
      <c r="CM611" s="3"/>
      <c r="CN611" s="3"/>
      <c r="CO611" s="3"/>
      <c r="CP611" s="3"/>
      <c r="CQ611" s="3"/>
      <c r="CR611" s="3"/>
      <c r="CS611" s="3"/>
      <c r="CT611" s="3"/>
      <c r="CU611" s="3"/>
      <c r="CV611" s="3"/>
      <c r="CW611" s="3"/>
      <c r="CX611" s="3"/>
      <c r="CY611" s="3"/>
      <c r="CZ611" s="3"/>
      <c r="DA611" s="3"/>
      <c r="DB611" s="3"/>
      <c r="DC611" s="3"/>
      <c r="DD611" s="3"/>
      <c r="DE611" s="3"/>
      <c r="DF611" s="3"/>
      <c r="DG611" s="3"/>
      <c r="DH611" s="3"/>
      <c r="DI611" s="3"/>
      <c r="DJ611" s="3"/>
      <c r="DK611" s="3"/>
      <c r="DL611" s="3"/>
      <c r="DM611" s="3"/>
      <c r="DN611" s="3"/>
      <c r="DO611" s="3"/>
      <c r="DP611" s="3"/>
      <c r="DQ611" s="3"/>
      <c r="DR611" s="3"/>
      <c r="DS611" s="3"/>
      <c r="DT611" s="3"/>
      <c r="DU611" s="3"/>
      <c r="DV611" s="3"/>
      <c r="DW611" s="3"/>
      <c r="DX611" s="3"/>
      <c r="DY611" s="3"/>
      <c r="DZ611" s="3"/>
      <c r="EA611" s="3"/>
      <c r="EB611" s="3"/>
      <c r="EC611" s="3"/>
      <c r="ED611" s="3"/>
      <c r="EE611" s="3"/>
      <c r="EF611" s="3"/>
      <c r="EG611" s="3"/>
      <c r="EH611" s="3"/>
      <c r="EI611" s="3"/>
      <c r="EJ611" s="3"/>
      <c r="EK611" s="3"/>
      <c r="EL611" s="3"/>
      <c r="EM611" s="3"/>
      <c r="EN611" s="3"/>
      <c r="EO611" s="3"/>
      <c r="EP611" s="3"/>
      <c r="EQ611" s="3"/>
      <c r="ER611" s="3"/>
      <c r="ES611" s="3"/>
      <c r="ET611" s="3"/>
      <c r="EU611" s="3"/>
      <c r="EV611" s="3"/>
      <c r="EW611" s="3"/>
      <c r="EX611" s="3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</row>
    <row r="612" spans="1:173" x14ac:dyDescent="0.15">
      <c r="A612" s="74">
        <f t="shared" si="196"/>
        <v>44093</v>
      </c>
      <c r="B612" s="75">
        <f t="shared" ca="1" si="183"/>
        <v>90969.984798999998</v>
      </c>
      <c r="C612" s="78">
        <f t="shared" si="184"/>
        <v>89700</v>
      </c>
      <c r="D612" s="77">
        <f ca="1">IF(A612&lt;$B$1,VLOOKUP(A612,[1]DI!$A$4:$B$15000,2),0)</f>
        <v>0</v>
      </c>
      <c r="E612" s="78">
        <f t="shared" ca="1" si="198"/>
        <v>1</v>
      </c>
      <c r="F612" s="78">
        <f ca="1">(TRUNC(PRODUCT($E$12:$E611),16))</f>
        <v>1.0782734006797901</v>
      </c>
      <c r="G612" s="78">
        <f t="shared" ca="1" si="199"/>
        <v>1.0726965263486199</v>
      </c>
      <c r="H612" s="78">
        <f t="shared" ca="1" si="200"/>
        <v>1.0051989299999999</v>
      </c>
      <c r="I612" s="77">
        <f t="shared" si="197"/>
        <v>3.5000000000000003E-2</v>
      </c>
      <c r="J612" s="79">
        <f t="shared" si="185"/>
        <v>44001</v>
      </c>
      <c r="K612" s="80">
        <f t="shared" si="186"/>
        <v>64</v>
      </c>
      <c r="L612" s="81">
        <f t="shared" si="187"/>
        <v>65</v>
      </c>
      <c r="M612" s="82">
        <f t="shared" si="188"/>
        <v>1.008912869</v>
      </c>
      <c r="N612" s="82">
        <f t="shared" ca="1" si="189"/>
        <v>1.014158136</v>
      </c>
      <c r="O612" s="81">
        <f t="shared" si="190"/>
        <v>0</v>
      </c>
      <c r="P612" s="76">
        <f t="shared" ca="1" si="191"/>
        <v>1269.9847990000001</v>
      </c>
      <c r="Q612" s="76">
        <f t="shared" si="192"/>
        <v>0</v>
      </c>
      <c r="R612" s="83" t="str">
        <f t="shared" si="193"/>
        <v>A+J=</v>
      </c>
      <c r="S612" s="79">
        <f t="shared" si="194"/>
        <v>44095</v>
      </c>
      <c r="T612" s="84" t="str">
        <f t="shared" si="195"/>
        <v>-</v>
      </c>
      <c r="U612" s="8"/>
      <c r="V612" s="8"/>
      <c r="W612" s="8"/>
      <c r="X612" s="8"/>
      <c r="Y612" s="1"/>
      <c r="Z612" s="8"/>
      <c r="AA612" s="8"/>
      <c r="AB612" s="8"/>
      <c r="AC612" s="8"/>
      <c r="AD612" s="8"/>
      <c r="AE612" s="9"/>
      <c r="AF612" s="8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  <c r="BO612" s="3"/>
      <c r="BP612" s="3"/>
      <c r="BQ612" s="3"/>
      <c r="BR612" s="3"/>
      <c r="BS612" s="3"/>
      <c r="BT612" s="3"/>
      <c r="BU612" s="3"/>
      <c r="BV612" s="3"/>
      <c r="BW612" s="3"/>
      <c r="BX612" s="3"/>
      <c r="BY612" s="3"/>
      <c r="BZ612" s="3"/>
      <c r="CA612" s="3"/>
      <c r="CB612" s="3"/>
      <c r="CC612" s="3"/>
      <c r="CD612" s="3"/>
      <c r="CE612" s="3"/>
      <c r="CF612" s="3"/>
      <c r="CG612" s="3"/>
      <c r="CH612" s="3"/>
      <c r="CI612" s="3"/>
      <c r="CJ612" s="3"/>
      <c r="CK612" s="3"/>
      <c r="CL612" s="3"/>
      <c r="CM612" s="3"/>
      <c r="CN612" s="3"/>
      <c r="CO612" s="3"/>
      <c r="CP612" s="3"/>
      <c r="CQ612" s="3"/>
      <c r="CR612" s="3"/>
      <c r="CS612" s="3"/>
      <c r="CT612" s="3"/>
      <c r="CU612" s="3"/>
      <c r="CV612" s="3"/>
      <c r="CW612" s="3"/>
      <c r="CX612" s="3"/>
      <c r="CY612" s="3"/>
      <c r="CZ612" s="3"/>
      <c r="DA612" s="3"/>
      <c r="DB612" s="3"/>
      <c r="DC612" s="3"/>
      <c r="DD612" s="3"/>
      <c r="DE612" s="3"/>
      <c r="DF612" s="3"/>
      <c r="DG612" s="3"/>
      <c r="DH612" s="3"/>
      <c r="DI612" s="3"/>
      <c r="DJ612" s="3"/>
      <c r="DK612" s="3"/>
      <c r="DL612" s="3"/>
      <c r="DM612" s="3"/>
      <c r="DN612" s="3"/>
      <c r="DO612" s="3"/>
      <c r="DP612" s="3"/>
      <c r="DQ612" s="3"/>
      <c r="DR612" s="3"/>
      <c r="DS612" s="3"/>
      <c r="DT612" s="3"/>
      <c r="DU612" s="3"/>
      <c r="DV612" s="3"/>
      <c r="DW612" s="3"/>
      <c r="DX612" s="3"/>
      <c r="DY612" s="3"/>
      <c r="DZ612" s="3"/>
      <c r="EA612" s="3"/>
      <c r="EB612" s="3"/>
      <c r="EC612" s="3"/>
      <c r="ED612" s="3"/>
      <c r="EE612" s="3"/>
      <c r="EF612" s="3"/>
      <c r="EG612" s="3"/>
      <c r="EH612" s="3"/>
      <c r="EI612" s="3"/>
      <c r="EJ612" s="3"/>
      <c r="EK612" s="3"/>
      <c r="EL612" s="3"/>
      <c r="EM612" s="3"/>
      <c r="EN612" s="3"/>
      <c r="EO612" s="3"/>
      <c r="EP612" s="3"/>
      <c r="EQ612" s="3"/>
      <c r="ER612" s="3"/>
      <c r="ES612" s="3"/>
      <c r="ET612" s="3"/>
      <c r="EU612" s="3"/>
      <c r="EV612" s="3"/>
      <c r="EW612" s="3"/>
      <c r="EX612" s="3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</row>
    <row r="613" spans="1:173" x14ac:dyDescent="0.15">
      <c r="A613" s="74">
        <f t="shared" si="196"/>
        <v>44094</v>
      </c>
      <c r="B613" s="75">
        <f t="shared" ca="1" si="183"/>
        <v>90969.984798999998</v>
      </c>
      <c r="C613" s="78">
        <f t="shared" si="184"/>
        <v>89700</v>
      </c>
      <c r="D613" s="77">
        <f ca="1">IF(A613&lt;$B$1,VLOOKUP(A613,[1]DI!$A$4:$B$15000,2),0)</f>
        <v>0</v>
      </c>
      <c r="E613" s="78">
        <f t="shared" ca="1" si="198"/>
        <v>1</v>
      </c>
      <c r="F613" s="78">
        <f ca="1">(TRUNC(PRODUCT($E$12:$E612),16))</f>
        <v>1.0782734006797901</v>
      </c>
      <c r="G613" s="78">
        <f t="shared" ca="1" si="199"/>
        <v>1.0726965263486199</v>
      </c>
      <c r="H613" s="78">
        <f t="shared" ca="1" si="200"/>
        <v>1.0051989299999999</v>
      </c>
      <c r="I613" s="77">
        <f t="shared" si="197"/>
        <v>3.5000000000000003E-2</v>
      </c>
      <c r="J613" s="79">
        <f t="shared" si="185"/>
        <v>44001</v>
      </c>
      <c r="K613" s="80">
        <f t="shared" si="186"/>
        <v>64</v>
      </c>
      <c r="L613" s="81">
        <f t="shared" si="187"/>
        <v>65</v>
      </c>
      <c r="M613" s="82">
        <f t="shared" si="188"/>
        <v>1.008912869</v>
      </c>
      <c r="N613" s="82">
        <f t="shared" ca="1" si="189"/>
        <v>1.014158136</v>
      </c>
      <c r="O613" s="81">
        <f t="shared" si="190"/>
        <v>0</v>
      </c>
      <c r="P613" s="76">
        <f t="shared" ca="1" si="191"/>
        <v>1269.9847990000001</v>
      </c>
      <c r="Q613" s="76">
        <f t="shared" si="192"/>
        <v>0</v>
      </c>
      <c r="R613" s="83" t="str">
        <f t="shared" si="193"/>
        <v>A+J=</v>
      </c>
      <c r="S613" s="79">
        <f t="shared" si="194"/>
        <v>44095</v>
      </c>
      <c r="T613" s="84" t="str">
        <f t="shared" si="195"/>
        <v>-</v>
      </c>
      <c r="U613" s="8"/>
      <c r="V613" s="8"/>
      <c r="W613" s="8"/>
      <c r="X613" s="8"/>
      <c r="Y613" s="1"/>
      <c r="Z613" s="8"/>
      <c r="AA613" s="8"/>
      <c r="AB613" s="8"/>
      <c r="AC613" s="8"/>
      <c r="AD613" s="8"/>
      <c r="AE613" s="9"/>
      <c r="AF613" s="8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  <c r="BO613" s="3"/>
      <c r="BP613" s="3"/>
      <c r="BQ613" s="3"/>
      <c r="BR613" s="3"/>
      <c r="BS613" s="3"/>
      <c r="BT613" s="3"/>
      <c r="BU613" s="3"/>
      <c r="BV613" s="3"/>
      <c r="BW613" s="3"/>
      <c r="BX613" s="3"/>
      <c r="BY613" s="3"/>
      <c r="BZ613" s="3"/>
      <c r="CA613" s="3"/>
      <c r="CB613" s="3"/>
      <c r="CC613" s="3"/>
      <c r="CD613" s="3"/>
      <c r="CE613" s="3"/>
      <c r="CF613" s="3"/>
      <c r="CG613" s="3"/>
      <c r="CH613" s="3"/>
      <c r="CI613" s="3"/>
      <c r="CJ613" s="3"/>
      <c r="CK613" s="3"/>
      <c r="CL613" s="3"/>
      <c r="CM613" s="3"/>
      <c r="CN613" s="3"/>
      <c r="CO613" s="3"/>
      <c r="CP613" s="3"/>
      <c r="CQ613" s="3"/>
      <c r="CR613" s="3"/>
      <c r="CS613" s="3"/>
      <c r="CT613" s="3"/>
      <c r="CU613" s="3"/>
      <c r="CV613" s="3"/>
      <c r="CW613" s="3"/>
      <c r="CX613" s="3"/>
      <c r="CY613" s="3"/>
      <c r="CZ613" s="3"/>
      <c r="DA613" s="3"/>
      <c r="DB613" s="3"/>
      <c r="DC613" s="3"/>
      <c r="DD613" s="3"/>
      <c r="DE613" s="3"/>
      <c r="DF613" s="3"/>
      <c r="DG613" s="3"/>
      <c r="DH613" s="3"/>
      <c r="DI613" s="3"/>
      <c r="DJ613" s="3"/>
      <c r="DK613" s="3"/>
      <c r="DL613" s="3"/>
      <c r="DM613" s="3"/>
      <c r="DN613" s="3"/>
      <c r="DO613" s="3"/>
      <c r="DP613" s="3"/>
      <c r="DQ613" s="3"/>
      <c r="DR613" s="3"/>
      <c r="DS613" s="3"/>
      <c r="DT613" s="3"/>
      <c r="DU613" s="3"/>
      <c r="DV613" s="3"/>
      <c r="DW613" s="3"/>
      <c r="DX613" s="3"/>
      <c r="DY613" s="3"/>
      <c r="DZ613" s="3"/>
      <c r="EA613" s="3"/>
      <c r="EB613" s="3"/>
      <c r="EC613" s="3"/>
      <c r="ED613" s="3"/>
      <c r="EE613" s="3"/>
      <c r="EF613" s="3"/>
      <c r="EG613" s="3"/>
      <c r="EH613" s="3"/>
      <c r="EI613" s="3"/>
      <c r="EJ613" s="3"/>
      <c r="EK613" s="3"/>
      <c r="EL613" s="3"/>
      <c r="EM613" s="3"/>
      <c r="EN613" s="3"/>
      <c r="EO613" s="3"/>
      <c r="EP613" s="3"/>
      <c r="EQ613" s="3"/>
      <c r="ER613" s="3"/>
      <c r="ES613" s="3"/>
      <c r="ET613" s="3"/>
      <c r="EU613" s="3"/>
      <c r="EV613" s="3"/>
      <c r="EW613" s="3"/>
      <c r="EX613" s="3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</row>
    <row r="614" spans="1:173" x14ac:dyDescent="0.15">
      <c r="A614" s="100">
        <f t="shared" si="196"/>
        <v>44095</v>
      </c>
      <c r="B614" s="101">
        <f t="shared" ca="1" si="183"/>
        <v>90969.984798999998</v>
      </c>
      <c r="C614" s="102">
        <f t="shared" si="184"/>
        <v>89700</v>
      </c>
      <c r="D614" s="77">
        <f ca="1">IF(A614&lt;$B$1,VLOOKUP(A614,[1]DI!$A$4:$B$15000,2),0)</f>
        <v>1.9000000000000006E-2</v>
      </c>
      <c r="E614" s="102">
        <f t="shared" ca="1" si="198"/>
        <v>1.0000746899999999</v>
      </c>
      <c r="F614" s="102">
        <f ca="1">(TRUNC(PRODUCT($E$12:$E613),16))</f>
        <v>1.0782734006797901</v>
      </c>
      <c r="G614" s="102">
        <f t="shared" ca="1" si="199"/>
        <v>1.0726965263486199</v>
      </c>
      <c r="H614" s="102">
        <f t="shared" ca="1" si="200"/>
        <v>1.0051989299999999</v>
      </c>
      <c r="I614" s="103">
        <f t="shared" si="197"/>
        <v>3.5000000000000003E-2</v>
      </c>
      <c r="J614" s="104">
        <f t="shared" si="185"/>
        <v>44001</v>
      </c>
      <c r="K614" s="105">
        <f t="shared" si="186"/>
        <v>65</v>
      </c>
      <c r="L614" s="106">
        <f t="shared" si="187"/>
        <v>65</v>
      </c>
      <c r="M614" s="107">
        <f t="shared" si="188"/>
        <v>1.008912869</v>
      </c>
      <c r="N614" s="107">
        <f t="shared" ca="1" si="189"/>
        <v>1.014158136</v>
      </c>
      <c r="O614" s="106">
        <f t="shared" si="190"/>
        <v>7</v>
      </c>
      <c r="P614" s="108">
        <f t="shared" ca="1" si="191"/>
        <v>1269.9847990000001</v>
      </c>
      <c r="Q614" s="108">
        <f t="shared" si="192"/>
        <v>2700</v>
      </c>
      <c r="R614" s="109" t="str">
        <f t="shared" si="193"/>
        <v>A+J=</v>
      </c>
      <c r="S614" s="104">
        <f t="shared" si="194"/>
        <v>44095</v>
      </c>
      <c r="T614" s="110">
        <f t="shared" ca="1" si="195"/>
        <v>3969984.7989999996</v>
      </c>
      <c r="U614" s="8"/>
      <c r="V614" s="8"/>
      <c r="W614" s="8"/>
      <c r="X614" s="8"/>
      <c r="Y614" s="1"/>
      <c r="Z614" s="8"/>
      <c r="AA614" s="8"/>
      <c r="AB614" s="8"/>
      <c r="AC614" s="8"/>
      <c r="AD614" s="8"/>
      <c r="AE614" s="9"/>
      <c r="AF614" s="8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  <c r="BO614" s="3"/>
      <c r="BP614" s="3"/>
      <c r="BQ614" s="3"/>
      <c r="BR614" s="3"/>
      <c r="BS614" s="3"/>
      <c r="BT614" s="3"/>
      <c r="BU614" s="3"/>
      <c r="BV614" s="3"/>
      <c r="BW614" s="3"/>
      <c r="BX614" s="3"/>
      <c r="BY614" s="3"/>
      <c r="BZ614" s="3"/>
      <c r="CA614" s="3"/>
      <c r="CB614" s="3"/>
      <c r="CC614" s="3"/>
      <c r="CD614" s="3"/>
      <c r="CE614" s="3"/>
      <c r="CF614" s="3"/>
      <c r="CG614" s="3"/>
      <c r="CH614" s="3"/>
      <c r="CI614" s="3"/>
      <c r="CJ614" s="3"/>
      <c r="CK614" s="3"/>
      <c r="CL614" s="3"/>
      <c r="CM614" s="3"/>
      <c r="CN614" s="3"/>
      <c r="CO614" s="3"/>
      <c r="CP614" s="3"/>
      <c r="CQ614" s="3"/>
      <c r="CR614" s="3"/>
      <c r="CS614" s="3"/>
      <c r="CT614" s="3"/>
      <c r="CU614" s="3"/>
      <c r="CV614" s="3"/>
      <c r="CW614" s="3"/>
      <c r="CX614" s="3"/>
      <c r="CY614" s="3"/>
      <c r="CZ614" s="3"/>
      <c r="DA614" s="3"/>
      <c r="DB614" s="3"/>
      <c r="DC614" s="3"/>
      <c r="DD614" s="3"/>
      <c r="DE614" s="3"/>
      <c r="DF614" s="3"/>
      <c r="DG614" s="3"/>
      <c r="DH614" s="3"/>
      <c r="DI614" s="3"/>
      <c r="DJ614" s="3"/>
      <c r="DK614" s="3"/>
      <c r="DL614" s="3"/>
      <c r="DM614" s="3"/>
      <c r="DN614" s="3"/>
      <c r="DO614" s="3"/>
      <c r="DP614" s="3"/>
      <c r="DQ614" s="3"/>
      <c r="DR614" s="3"/>
      <c r="DS614" s="3"/>
      <c r="DT614" s="3"/>
      <c r="DU614" s="3"/>
      <c r="DV614" s="3"/>
      <c r="DW614" s="3"/>
      <c r="DX614" s="3"/>
      <c r="DY614" s="3"/>
      <c r="DZ614" s="3"/>
      <c r="EA614" s="3"/>
      <c r="EB614" s="3"/>
      <c r="EC614" s="3"/>
      <c r="ED614" s="3"/>
      <c r="EE614" s="3"/>
      <c r="EF614" s="3"/>
      <c r="EG614" s="3"/>
      <c r="EH614" s="3"/>
      <c r="EI614" s="3"/>
      <c r="EJ614" s="3"/>
      <c r="EK614" s="3"/>
      <c r="EL614" s="3"/>
      <c r="EM614" s="3"/>
      <c r="EN614" s="3"/>
      <c r="EO614" s="3"/>
      <c r="EP614" s="3"/>
      <c r="EQ614" s="3"/>
      <c r="ER614" s="3"/>
      <c r="ES614" s="3"/>
      <c r="ET614" s="3"/>
      <c r="EU614" s="3"/>
      <c r="EV614" s="3"/>
      <c r="EW614" s="3"/>
      <c r="EX614" s="3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</row>
    <row r="615" spans="1:173" x14ac:dyDescent="0.15">
      <c r="A615" s="74">
        <f t="shared" si="196"/>
        <v>44096</v>
      </c>
      <c r="B615" s="75">
        <f t="shared" ca="1" si="183"/>
        <v>87018.376399999994</v>
      </c>
      <c r="C615" s="78">
        <f t="shared" si="184"/>
        <v>87000</v>
      </c>
      <c r="D615" s="77">
        <f ca="1">IF(A615&lt;$B$1,VLOOKUP(A615,[1]DI!$A$4:$B$15000,2),0)</f>
        <v>1.9000000000000006E-2</v>
      </c>
      <c r="E615" s="78">
        <f t="shared" ca="1" si="198"/>
        <v>1.0000746899999999</v>
      </c>
      <c r="F615" s="78">
        <f ca="1">(TRUNC(PRODUCT($E$12:$E614),16))</f>
        <v>1.0783539369200901</v>
      </c>
      <c r="G615" s="78">
        <f t="shared" ca="1" si="199"/>
        <v>1.0782734006797901</v>
      </c>
      <c r="H615" s="78">
        <f t="shared" ca="1" si="200"/>
        <v>1.0000746899999999</v>
      </c>
      <c r="I615" s="77">
        <f t="shared" si="197"/>
        <v>3.5000000000000003E-2</v>
      </c>
      <c r="J615" s="79">
        <f t="shared" si="185"/>
        <v>44095</v>
      </c>
      <c r="K615" s="80">
        <f t="shared" si="186"/>
        <v>1</v>
      </c>
      <c r="L615" s="81">
        <f t="shared" si="187"/>
        <v>1</v>
      </c>
      <c r="M615" s="82">
        <f t="shared" si="188"/>
        <v>1.0001365230000001</v>
      </c>
      <c r="N615" s="82">
        <f t="shared" ca="1" si="189"/>
        <v>1.000211223</v>
      </c>
      <c r="O615" s="81">
        <f t="shared" si="190"/>
        <v>0</v>
      </c>
      <c r="P615" s="76">
        <f t="shared" ca="1" si="191"/>
        <v>18.3764</v>
      </c>
      <c r="Q615" s="76">
        <f t="shared" si="192"/>
        <v>0</v>
      </c>
      <c r="R615" s="83" t="str">
        <f t="shared" si="193"/>
        <v>A+J=</v>
      </c>
      <c r="S615" s="79">
        <f t="shared" si="194"/>
        <v>44186</v>
      </c>
      <c r="T615" s="84" t="str">
        <f t="shared" si="195"/>
        <v>-</v>
      </c>
      <c r="U615" s="8"/>
      <c r="V615" s="8"/>
      <c r="W615" s="8"/>
      <c r="X615" s="8"/>
      <c r="Y615" s="1"/>
      <c r="Z615" s="8"/>
      <c r="AA615" s="8"/>
      <c r="AB615" s="8"/>
      <c r="AC615" s="8"/>
      <c r="AD615" s="8"/>
      <c r="AE615" s="9"/>
      <c r="AF615" s="8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  <c r="BO615" s="3"/>
      <c r="BP615" s="3"/>
      <c r="BQ615" s="3"/>
      <c r="BR615" s="3"/>
      <c r="BS615" s="3"/>
      <c r="BT615" s="3"/>
      <c r="BU615" s="3"/>
      <c r="BV615" s="3"/>
      <c r="BW615" s="3"/>
      <c r="BX615" s="3"/>
      <c r="BY615" s="3"/>
      <c r="BZ615" s="3"/>
      <c r="CA615" s="3"/>
      <c r="CB615" s="3"/>
      <c r="CC615" s="3"/>
      <c r="CD615" s="3"/>
      <c r="CE615" s="3"/>
      <c r="CF615" s="3"/>
      <c r="CG615" s="3"/>
      <c r="CH615" s="3"/>
      <c r="CI615" s="3"/>
      <c r="CJ615" s="3"/>
      <c r="CK615" s="3"/>
      <c r="CL615" s="3"/>
      <c r="CM615" s="3"/>
      <c r="CN615" s="3"/>
      <c r="CO615" s="3"/>
      <c r="CP615" s="3"/>
      <c r="CQ615" s="3"/>
      <c r="CR615" s="3"/>
      <c r="CS615" s="3"/>
      <c r="CT615" s="3"/>
      <c r="CU615" s="3"/>
      <c r="CV615" s="3"/>
      <c r="CW615" s="3"/>
      <c r="CX615" s="3"/>
      <c r="CY615" s="3"/>
      <c r="CZ615" s="3"/>
      <c r="DA615" s="3"/>
      <c r="DB615" s="3"/>
      <c r="DC615" s="3"/>
      <c r="DD615" s="3"/>
      <c r="DE615" s="3"/>
      <c r="DF615" s="3"/>
      <c r="DG615" s="3"/>
      <c r="DH615" s="3"/>
      <c r="DI615" s="3"/>
      <c r="DJ615" s="3"/>
      <c r="DK615" s="3"/>
      <c r="DL615" s="3"/>
      <c r="DM615" s="3"/>
      <c r="DN615" s="3"/>
      <c r="DO615" s="3"/>
      <c r="DP615" s="3"/>
      <c r="DQ615" s="3"/>
      <c r="DR615" s="3"/>
      <c r="DS615" s="3"/>
      <c r="DT615" s="3"/>
      <c r="DU615" s="3"/>
      <c r="DV615" s="3"/>
      <c r="DW615" s="3"/>
      <c r="DX615" s="3"/>
      <c r="DY615" s="3"/>
      <c r="DZ615" s="3"/>
      <c r="EA615" s="3"/>
      <c r="EB615" s="3"/>
      <c r="EC615" s="3"/>
      <c r="ED615" s="3"/>
      <c r="EE615" s="3"/>
      <c r="EF615" s="3"/>
      <c r="EG615" s="3"/>
      <c r="EH615" s="3"/>
      <c r="EI615" s="3"/>
      <c r="EJ615" s="3"/>
      <c r="EK615" s="3"/>
      <c r="EL615" s="3"/>
      <c r="EM615" s="3"/>
      <c r="EN615" s="3"/>
      <c r="EO615" s="3"/>
      <c r="EP615" s="3"/>
      <c r="EQ615" s="3"/>
      <c r="ER615" s="3"/>
      <c r="ES615" s="3"/>
      <c r="ET615" s="3"/>
      <c r="EU615" s="3"/>
      <c r="EV615" s="3"/>
      <c r="EW615" s="3"/>
      <c r="EX615" s="3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</row>
    <row r="616" spans="1:173" x14ac:dyDescent="0.15">
      <c r="A616" s="74">
        <f t="shared" si="196"/>
        <v>44097</v>
      </c>
      <c r="B616" s="75">
        <f t="shared" ca="1" si="183"/>
        <v>87036.757064999998</v>
      </c>
      <c r="C616" s="78">
        <f t="shared" si="184"/>
        <v>87000</v>
      </c>
      <c r="D616" s="77">
        <f ca="1">IF(A616&lt;$B$1,VLOOKUP(A616,[1]DI!$A$4:$B$15000,2),0)</f>
        <v>1.9000000000000006E-2</v>
      </c>
      <c r="E616" s="78">
        <f t="shared" ca="1" si="198"/>
        <v>1.0000746899999999</v>
      </c>
      <c r="F616" s="78">
        <f ca="1">(TRUNC(PRODUCT($E$12:$E615),16))</f>
        <v>1.0784344791756399</v>
      </c>
      <c r="G616" s="78">
        <f t="shared" ca="1" si="199"/>
        <v>1.0782734006797901</v>
      </c>
      <c r="H616" s="78">
        <f t="shared" ca="1" si="200"/>
        <v>1.00014939</v>
      </c>
      <c r="I616" s="77">
        <f t="shared" si="197"/>
        <v>3.5000000000000003E-2</v>
      </c>
      <c r="J616" s="79">
        <f t="shared" si="185"/>
        <v>44095</v>
      </c>
      <c r="K616" s="80">
        <f t="shared" si="186"/>
        <v>2</v>
      </c>
      <c r="L616" s="81">
        <f t="shared" si="187"/>
        <v>2</v>
      </c>
      <c r="M616" s="82">
        <f t="shared" si="188"/>
        <v>1.0002730639999999</v>
      </c>
      <c r="N616" s="82">
        <f t="shared" ca="1" si="189"/>
        <v>1.000422495</v>
      </c>
      <c r="O616" s="81">
        <f t="shared" si="190"/>
        <v>0</v>
      </c>
      <c r="P616" s="76">
        <f t="shared" ca="1" si="191"/>
        <v>36.757064999999997</v>
      </c>
      <c r="Q616" s="76">
        <f t="shared" si="192"/>
        <v>0</v>
      </c>
      <c r="R616" s="83" t="str">
        <f t="shared" si="193"/>
        <v>A+J=</v>
      </c>
      <c r="S616" s="79">
        <f t="shared" si="194"/>
        <v>44186</v>
      </c>
      <c r="T616" s="84" t="str">
        <f t="shared" si="195"/>
        <v>-</v>
      </c>
      <c r="U616" s="8"/>
      <c r="V616" s="8"/>
      <c r="W616" s="8"/>
      <c r="X616" s="8"/>
      <c r="Y616" s="1"/>
      <c r="Z616" s="8"/>
      <c r="AA616" s="8"/>
      <c r="AB616" s="8"/>
      <c r="AC616" s="8"/>
      <c r="AD616" s="8"/>
      <c r="AE616" s="9"/>
      <c r="AF616" s="8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  <c r="BO616" s="3"/>
      <c r="BP616" s="3"/>
      <c r="BQ616" s="3"/>
      <c r="BR616" s="3"/>
      <c r="BS616" s="3"/>
      <c r="BT616" s="3"/>
      <c r="BU616" s="3"/>
      <c r="BV616" s="3"/>
      <c r="BW616" s="3"/>
      <c r="BX616" s="3"/>
      <c r="BY616" s="3"/>
      <c r="BZ616" s="3"/>
      <c r="CA616" s="3"/>
      <c r="CB616" s="3"/>
      <c r="CC616" s="3"/>
      <c r="CD616" s="3"/>
      <c r="CE616" s="3"/>
      <c r="CF616" s="3"/>
      <c r="CG616" s="3"/>
      <c r="CH616" s="3"/>
      <c r="CI616" s="3"/>
      <c r="CJ616" s="3"/>
      <c r="CK616" s="3"/>
      <c r="CL616" s="3"/>
      <c r="CM616" s="3"/>
      <c r="CN616" s="3"/>
      <c r="CO616" s="3"/>
      <c r="CP616" s="3"/>
      <c r="CQ616" s="3"/>
      <c r="CR616" s="3"/>
      <c r="CS616" s="3"/>
      <c r="CT616" s="3"/>
      <c r="CU616" s="3"/>
      <c r="CV616" s="3"/>
      <c r="CW616" s="3"/>
      <c r="CX616" s="3"/>
      <c r="CY616" s="3"/>
      <c r="CZ616" s="3"/>
      <c r="DA616" s="3"/>
      <c r="DB616" s="3"/>
      <c r="DC616" s="3"/>
      <c r="DD616" s="3"/>
      <c r="DE616" s="3"/>
      <c r="DF616" s="3"/>
      <c r="DG616" s="3"/>
      <c r="DH616" s="3"/>
      <c r="DI616" s="3"/>
      <c r="DJ616" s="3"/>
      <c r="DK616" s="3"/>
      <c r="DL616" s="3"/>
      <c r="DM616" s="3"/>
      <c r="DN616" s="3"/>
      <c r="DO616" s="3"/>
      <c r="DP616" s="3"/>
      <c r="DQ616" s="3"/>
      <c r="DR616" s="3"/>
      <c r="DS616" s="3"/>
      <c r="DT616" s="3"/>
      <c r="DU616" s="3"/>
      <c r="DV616" s="3"/>
      <c r="DW616" s="3"/>
      <c r="DX616" s="3"/>
      <c r="DY616" s="3"/>
      <c r="DZ616" s="3"/>
      <c r="EA616" s="3"/>
      <c r="EB616" s="3"/>
      <c r="EC616" s="3"/>
      <c r="ED616" s="3"/>
      <c r="EE616" s="3"/>
      <c r="EF616" s="3"/>
      <c r="EG616" s="3"/>
      <c r="EH616" s="3"/>
      <c r="EI616" s="3"/>
      <c r="EJ616" s="3"/>
      <c r="EK616" s="3"/>
      <c r="EL616" s="3"/>
      <c r="EM616" s="3"/>
      <c r="EN616" s="3"/>
      <c r="EO616" s="3"/>
      <c r="EP616" s="3"/>
      <c r="EQ616" s="3"/>
      <c r="ER616" s="3"/>
      <c r="ES616" s="3"/>
      <c r="ET616" s="3"/>
      <c r="EU616" s="3"/>
      <c r="EV616" s="3"/>
      <c r="EW616" s="3"/>
      <c r="EX616" s="3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</row>
    <row r="617" spans="1:173" x14ac:dyDescent="0.15">
      <c r="A617" s="74">
        <f t="shared" si="196"/>
        <v>44098</v>
      </c>
      <c r="B617" s="75">
        <f t="shared" ca="1" si="183"/>
        <v>87055.141208999994</v>
      </c>
      <c r="C617" s="78">
        <f t="shared" si="184"/>
        <v>87000</v>
      </c>
      <c r="D617" s="77">
        <f ca="1">IF(A617&lt;$B$1,VLOOKUP(A617,[1]DI!$A$4:$B$15000,2),0)</f>
        <v>1.9000000000000006E-2</v>
      </c>
      <c r="E617" s="78">
        <f t="shared" ca="1" si="198"/>
        <v>1.0000746899999999</v>
      </c>
      <c r="F617" s="78">
        <f ca="1">(TRUNC(PRODUCT($E$12:$E616),16))</f>
        <v>1.07851502744689</v>
      </c>
      <c r="G617" s="78">
        <f t="shared" ca="1" si="199"/>
        <v>1.0782734006797901</v>
      </c>
      <c r="H617" s="78">
        <f t="shared" ca="1" si="200"/>
        <v>1.0002240899999999</v>
      </c>
      <c r="I617" s="77">
        <f t="shared" si="197"/>
        <v>3.5000000000000003E-2</v>
      </c>
      <c r="J617" s="79">
        <f t="shared" si="185"/>
        <v>44095</v>
      </c>
      <c r="K617" s="80">
        <f t="shared" si="186"/>
        <v>3</v>
      </c>
      <c r="L617" s="81">
        <f t="shared" si="187"/>
        <v>3</v>
      </c>
      <c r="M617" s="82">
        <f t="shared" si="188"/>
        <v>1.0004096250000001</v>
      </c>
      <c r="N617" s="82">
        <f t="shared" ca="1" si="189"/>
        <v>1.000633807</v>
      </c>
      <c r="O617" s="81">
        <f t="shared" si="190"/>
        <v>0</v>
      </c>
      <c r="P617" s="76">
        <f t="shared" ca="1" si="191"/>
        <v>55.141209000000003</v>
      </c>
      <c r="Q617" s="76">
        <f t="shared" si="192"/>
        <v>0</v>
      </c>
      <c r="R617" s="83" t="str">
        <f t="shared" si="193"/>
        <v>A+J=</v>
      </c>
      <c r="S617" s="79">
        <f t="shared" si="194"/>
        <v>44186</v>
      </c>
      <c r="T617" s="84" t="str">
        <f t="shared" si="195"/>
        <v>-</v>
      </c>
      <c r="U617" s="8"/>
      <c r="V617" s="8"/>
      <c r="W617" s="8"/>
      <c r="X617" s="8"/>
      <c r="Y617" s="1"/>
      <c r="Z617" s="8"/>
      <c r="AA617" s="8"/>
      <c r="AB617" s="8"/>
      <c r="AC617" s="8"/>
      <c r="AD617" s="8"/>
      <c r="AE617" s="9"/>
      <c r="AF617" s="8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  <c r="BO617" s="3"/>
      <c r="BP617" s="3"/>
      <c r="BQ617" s="3"/>
      <c r="BR617" s="3"/>
      <c r="BS617" s="3"/>
      <c r="BT617" s="3"/>
      <c r="BU617" s="3"/>
      <c r="BV617" s="3"/>
      <c r="BW617" s="3"/>
      <c r="BX617" s="3"/>
      <c r="BY617" s="3"/>
      <c r="BZ617" s="3"/>
      <c r="CA617" s="3"/>
      <c r="CB617" s="3"/>
      <c r="CC617" s="3"/>
      <c r="CD617" s="3"/>
      <c r="CE617" s="3"/>
      <c r="CF617" s="3"/>
      <c r="CG617" s="3"/>
      <c r="CH617" s="3"/>
      <c r="CI617" s="3"/>
      <c r="CJ617" s="3"/>
      <c r="CK617" s="3"/>
      <c r="CL617" s="3"/>
      <c r="CM617" s="3"/>
      <c r="CN617" s="3"/>
      <c r="CO617" s="3"/>
      <c r="CP617" s="3"/>
      <c r="CQ617" s="3"/>
      <c r="CR617" s="3"/>
      <c r="CS617" s="3"/>
      <c r="CT617" s="3"/>
      <c r="CU617" s="3"/>
      <c r="CV617" s="3"/>
      <c r="CW617" s="3"/>
      <c r="CX617" s="3"/>
      <c r="CY617" s="3"/>
      <c r="CZ617" s="3"/>
      <c r="DA617" s="3"/>
      <c r="DB617" s="3"/>
      <c r="DC617" s="3"/>
      <c r="DD617" s="3"/>
      <c r="DE617" s="3"/>
      <c r="DF617" s="3"/>
      <c r="DG617" s="3"/>
      <c r="DH617" s="3"/>
      <c r="DI617" s="3"/>
      <c r="DJ617" s="3"/>
      <c r="DK617" s="3"/>
      <c r="DL617" s="3"/>
      <c r="DM617" s="3"/>
      <c r="DN617" s="3"/>
      <c r="DO617" s="3"/>
      <c r="DP617" s="3"/>
      <c r="DQ617" s="3"/>
      <c r="DR617" s="3"/>
      <c r="DS617" s="3"/>
      <c r="DT617" s="3"/>
      <c r="DU617" s="3"/>
      <c r="DV617" s="3"/>
      <c r="DW617" s="3"/>
      <c r="DX617" s="3"/>
      <c r="DY617" s="3"/>
      <c r="DZ617" s="3"/>
      <c r="EA617" s="3"/>
      <c r="EB617" s="3"/>
      <c r="EC617" s="3"/>
      <c r="ED617" s="3"/>
      <c r="EE617" s="3"/>
      <c r="EF617" s="3"/>
      <c r="EG617" s="3"/>
      <c r="EH617" s="3"/>
      <c r="EI617" s="3"/>
      <c r="EJ617" s="3"/>
      <c r="EK617" s="3"/>
      <c r="EL617" s="3"/>
      <c r="EM617" s="3"/>
      <c r="EN617" s="3"/>
      <c r="EO617" s="3"/>
      <c r="EP617" s="3"/>
      <c r="EQ617" s="3"/>
      <c r="ER617" s="3"/>
      <c r="ES617" s="3"/>
      <c r="ET617" s="3"/>
      <c r="EU617" s="3"/>
      <c r="EV617" s="3"/>
      <c r="EW617" s="3"/>
      <c r="EX617" s="3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</row>
    <row r="618" spans="1:173" x14ac:dyDescent="0.15">
      <c r="A618" s="74">
        <f t="shared" si="196"/>
        <v>44099</v>
      </c>
      <c r="B618" s="75">
        <f t="shared" ca="1" si="183"/>
        <v>87073.528659000003</v>
      </c>
      <c r="C618" s="78">
        <f t="shared" si="184"/>
        <v>87000</v>
      </c>
      <c r="D618" s="77">
        <f ca="1">IF(A618&lt;$B$1,VLOOKUP(A618,[1]DI!$A$4:$B$15000,2),0)</f>
        <v>1.9000000000000006E-2</v>
      </c>
      <c r="E618" s="78">
        <f t="shared" ca="1" si="198"/>
        <v>1.0000746899999999</v>
      </c>
      <c r="F618" s="78">
        <f ca="1">(TRUNC(PRODUCT($E$12:$E617),16))</f>
        <v>1.07859558173429</v>
      </c>
      <c r="G618" s="78">
        <f t="shared" ca="1" si="199"/>
        <v>1.0782734006797901</v>
      </c>
      <c r="H618" s="78">
        <f t="shared" ca="1" si="200"/>
        <v>1.00029879</v>
      </c>
      <c r="I618" s="77">
        <f t="shared" si="197"/>
        <v>3.5000000000000003E-2</v>
      </c>
      <c r="J618" s="79">
        <f t="shared" si="185"/>
        <v>44095</v>
      </c>
      <c r="K618" s="80">
        <f t="shared" si="186"/>
        <v>4</v>
      </c>
      <c r="L618" s="81">
        <f t="shared" si="187"/>
        <v>4</v>
      </c>
      <c r="M618" s="82">
        <f t="shared" si="188"/>
        <v>1.0005462039999999</v>
      </c>
      <c r="N618" s="82">
        <f t="shared" ca="1" si="189"/>
        <v>1.0008451570000001</v>
      </c>
      <c r="O618" s="81">
        <f t="shared" si="190"/>
        <v>0</v>
      </c>
      <c r="P618" s="76">
        <f t="shared" ca="1" si="191"/>
        <v>73.528659000000005</v>
      </c>
      <c r="Q618" s="76">
        <f t="shared" si="192"/>
        <v>0</v>
      </c>
      <c r="R618" s="83" t="str">
        <f t="shared" si="193"/>
        <v>A+J=</v>
      </c>
      <c r="S618" s="79">
        <f t="shared" si="194"/>
        <v>44186</v>
      </c>
      <c r="T618" s="84" t="str">
        <f t="shared" si="195"/>
        <v>-</v>
      </c>
      <c r="U618" s="8"/>
      <c r="V618" s="8"/>
      <c r="W618" s="8"/>
      <c r="X618" s="8"/>
      <c r="Y618" s="1"/>
      <c r="Z618" s="8"/>
      <c r="AA618" s="8"/>
      <c r="AB618" s="8"/>
      <c r="AC618" s="8"/>
      <c r="AD618" s="8"/>
      <c r="AE618" s="9"/>
      <c r="AF618" s="8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  <c r="BO618" s="3"/>
      <c r="BP618" s="3"/>
      <c r="BQ618" s="3"/>
      <c r="BR618" s="3"/>
      <c r="BS618" s="3"/>
      <c r="BT618" s="3"/>
      <c r="BU618" s="3"/>
      <c r="BV618" s="3"/>
      <c r="BW618" s="3"/>
      <c r="BX618" s="3"/>
      <c r="BY618" s="3"/>
      <c r="BZ618" s="3"/>
      <c r="CA618" s="3"/>
      <c r="CB618" s="3"/>
      <c r="CC618" s="3"/>
      <c r="CD618" s="3"/>
      <c r="CE618" s="3"/>
      <c r="CF618" s="3"/>
      <c r="CG618" s="3"/>
      <c r="CH618" s="3"/>
      <c r="CI618" s="3"/>
      <c r="CJ618" s="3"/>
      <c r="CK618" s="3"/>
      <c r="CL618" s="3"/>
      <c r="CM618" s="3"/>
      <c r="CN618" s="3"/>
      <c r="CO618" s="3"/>
      <c r="CP618" s="3"/>
      <c r="CQ618" s="3"/>
      <c r="CR618" s="3"/>
      <c r="CS618" s="3"/>
      <c r="CT618" s="3"/>
      <c r="CU618" s="3"/>
      <c r="CV618" s="3"/>
      <c r="CW618" s="3"/>
      <c r="CX618" s="3"/>
      <c r="CY618" s="3"/>
      <c r="CZ618" s="3"/>
      <c r="DA618" s="3"/>
      <c r="DB618" s="3"/>
      <c r="DC618" s="3"/>
      <c r="DD618" s="3"/>
      <c r="DE618" s="3"/>
      <c r="DF618" s="3"/>
      <c r="DG618" s="3"/>
      <c r="DH618" s="3"/>
      <c r="DI618" s="3"/>
      <c r="DJ618" s="3"/>
      <c r="DK618" s="3"/>
      <c r="DL618" s="3"/>
      <c r="DM618" s="3"/>
      <c r="DN618" s="3"/>
      <c r="DO618" s="3"/>
      <c r="DP618" s="3"/>
      <c r="DQ618" s="3"/>
      <c r="DR618" s="3"/>
      <c r="DS618" s="3"/>
      <c r="DT618" s="3"/>
      <c r="DU618" s="3"/>
      <c r="DV618" s="3"/>
      <c r="DW618" s="3"/>
      <c r="DX618" s="3"/>
      <c r="DY618" s="3"/>
      <c r="DZ618" s="3"/>
      <c r="EA618" s="3"/>
      <c r="EB618" s="3"/>
      <c r="EC618" s="3"/>
      <c r="ED618" s="3"/>
      <c r="EE618" s="3"/>
      <c r="EF618" s="3"/>
      <c r="EG618" s="3"/>
      <c r="EH618" s="3"/>
      <c r="EI618" s="3"/>
      <c r="EJ618" s="3"/>
      <c r="EK618" s="3"/>
      <c r="EL618" s="3"/>
      <c r="EM618" s="3"/>
      <c r="EN618" s="3"/>
      <c r="EO618" s="3"/>
      <c r="EP618" s="3"/>
      <c r="EQ618" s="3"/>
      <c r="ER618" s="3"/>
      <c r="ES618" s="3"/>
      <c r="ET618" s="3"/>
      <c r="EU618" s="3"/>
      <c r="EV618" s="3"/>
      <c r="EW618" s="3"/>
      <c r="EX618" s="3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</row>
    <row r="619" spans="1:173" x14ac:dyDescent="0.15">
      <c r="A619" s="74">
        <f t="shared" si="196"/>
        <v>44100</v>
      </c>
      <c r="B619" s="75">
        <f t="shared" ca="1" si="183"/>
        <v>87091.921241000004</v>
      </c>
      <c r="C619" s="78">
        <f t="shared" si="184"/>
        <v>87000</v>
      </c>
      <c r="D619" s="77">
        <f ca="1">IF(A619&lt;$B$1,VLOOKUP(A619,[1]DI!$A$4:$B$15000,2),0)</f>
        <v>0</v>
      </c>
      <c r="E619" s="78">
        <f t="shared" ca="1" si="198"/>
        <v>1</v>
      </c>
      <c r="F619" s="78">
        <f ca="1">(TRUNC(PRODUCT($E$12:$E618),16))</f>
        <v>1.07867614203829</v>
      </c>
      <c r="G619" s="78">
        <f t="shared" ca="1" si="199"/>
        <v>1.0782734006797901</v>
      </c>
      <c r="H619" s="78">
        <f t="shared" ca="1" si="200"/>
        <v>1.00037351</v>
      </c>
      <c r="I619" s="77">
        <f t="shared" si="197"/>
        <v>3.5000000000000003E-2</v>
      </c>
      <c r="J619" s="79">
        <f t="shared" si="185"/>
        <v>44095</v>
      </c>
      <c r="K619" s="80">
        <f t="shared" si="186"/>
        <v>4</v>
      </c>
      <c r="L619" s="81">
        <f t="shared" si="187"/>
        <v>5</v>
      </c>
      <c r="M619" s="82">
        <f t="shared" si="188"/>
        <v>1.000682801</v>
      </c>
      <c r="N619" s="82">
        <f t="shared" ca="1" si="189"/>
        <v>1.0010565659999999</v>
      </c>
      <c r="O619" s="81">
        <f t="shared" si="190"/>
        <v>0</v>
      </c>
      <c r="P619" s="76">
        <f t="shared" ca="1" si="191"/>
        <v>91.921240999999995</v>
      </c>
      <c r="Q619" s="76">
        <f t="shared" si="192"/>
        <v>0</v>
      </c>
      <c r="R619" s="83" t="str">
        <f t="shared" si="193"/>
        <v>A+J=</v>
      </c>
      <c r="S619" s="79">
        <f t="shared" si="194"/>
        <v>44186</v>
      </c>
      <c r="T619" s="84" t="str">
        <f t="shared" si="195"/>
        <v>-</v>
      </c>
      <c r="U619" s="8"/>
      <c r="V619" s="8"/>
      <c r="W619" s="8"/>
      <c r="X619" s="8"/>
      <c r="Y619" s="1"/>
      <c r="Z619" s="8"/>
      <c r="AA619" s="8"/>
      <c r="AB619" s="8"/>
      <c r="AC619" s="8"/>
      <c r="AD619" s="8"/>
      <c r="AE619" s="9"/>
      <c r="AF619" s="8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  <c r="BO619" s="3"/>
      <c r="BP619" s="3"/>
      <c r="BQ619" s="3"/>
      <c r="BR619" s="3"/>
      <c r="BS619" s="3"/>
      <c r="BT619" s="3"/>
      <c r="BU619" s="3"/>
      <c r="BV619" s="3"/>
      <c r="BW619" s="3"/>
      <c r="BX619" s="3"/>
      <c r="BY619" s="3"/>
      <c r="BZ619" s="3"/>
      <c r="CA619" s="3"/>
      <c r="CB619" s="3"/>
      <c r="CC619" s="3"/>
      <c r="CD619" s="3"/>
      <c r="CE619" s="3"/>
      <c r="CF619" s="3"/>
      <c r="CG619" s="3"/>
      <c r="CH619" s="3"/>
      <c r="CI619" s="3"/>
      <c r="CJ619" s="3"/>
      <c r="CK619" s="3"/>
      <c r="CL619" s="3"/>
      <c r="CM619" s="3"/>
      <c r="CN619" s="3"/>
      <c r="CO619" s="3"/>
      <c r="CP619" s="3"/>
      <c r="CQ619" s="3"/>
      <c r="CR619" s="3"/>
      <c r="CS619" s="3"/>
      <c r="CT619" s="3"/>
      <c r="CU619" s="3"/>
      <c r="CV619" s="3"/>
      <c r="CW619" s="3"/>
      <c r="CX619" s="3"/>
      <c r="CY619" s="3"/>
      <c r="CZ619" s="3"/>
      <c r="DA619" s="3"/>
      <c r="DB619" s="3"/>
      <c r="DC619" s="3"/>
      <c r="DD619" s="3"/>
      <c r="DE619" s="3"/>
      <c r="DF619" s="3"/>
      <c r="DG619" s="3"/>
      <c r="DH619" s="3"/>
      <c r="DI619" s="3"/>
      <c r="DJ619" s="3"/>
      <c r="DK619" s="3"/>
      <c r="DL619" s="3"/>
      <c r="DM619" s="3"/>
      <c r="DN619" s="3"/>
      <c r="DO619" s="3"/>
      <c r="DP619" s="3"/>
      <c r="DQ619" s="3"/>
      <c r="DR619" s="3"/>
      <c r="DS619" s="3"/>
      <c r="DT619" s="3"/>
      <c r="DU619" s="3"/>
      <c r="DV619" s="3"/>
      <c r="DW619" s="3"/>
      <c r="DX619" s="3"/>
      <c r="DY619" s="3"/>
      <c r="DZ619" s="3"/>
      <c r="EA619" s="3"/>
      <c r="EB619" s="3"/>
      <c r="EC619" s="3"/>
      <c r="ED619" s="3"/>
      <c r="EE619" s="3"/>
      <c r="EF619" s="3"/>
      <c r="EG619" s="3"/>
      <c r="EH619" s="3"/>
      <c r="EI619" s="3"/>
      <c r="EJ619" s="3"/>
      <c r="EK619" s="3"/>
      <c r="EL619" s="3"/>
      <c r="EM619" s="3"/>
      <c r="EN619" s="3"/>
      <c r="EO619" s="3"/>
      <c r="EP619" s="3"/>
      <c r="EQ619" s="3"/>
      <c r="ER619" s="3"/>
      <c r="ES619" s="3"/>
      <c r="ET619" s="3"/>
      <c r="EU619" s="3"/>
      <c r="EV619" s="3"/>
      <c r="EW619" s="3"/>
      <c r="EX619" s="3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</row>
    <row r="620" spans="1:173" x14ac:dyDescent="0.15">
      <c r="A620" s="74">
        <f t="shared" si="196"/>
        <v>44101</v>
      </c>
      <c r="B620" s="75">
        <f t="shared" ca="1" si="183"/>
        <v>87091.921241000004</v>
      </c>
      <c r="C620" s="78">
        <f t="shared" si="184"/>
        <v>87000</v>
      </c>
      <c r="D620" s="77">
        <f ca="1">IF(A620&lt;$B$1,VLOOKUP(A620,[1]DI!$A$4:$B$15000,2),0)</f>
        <v>0</v>
      </c>
      <c r="E620" s="78">
        <f t="shared" ca="1" si="198"/>
        <v>1</v>
      </c>
      <c r="F620" s="78">
        <f ca="1">(TRUNC(PRODUCT($E$12:$E619),16))</f>
        <v>1.07867614203829</v>
      </c>
      <c r="G620" s="78">
        <f t="shared" ca="1" si="199"/>
        <v>1.0782734006797901</v>
      </c>
      <c r="H620" s="78">
        <f t="shared" ca="1" si="200"/>
        <v>1.00037351</v>
      </c>
      <c r="I620" s="77">
        <f t="shared" si="197"/>
        <v>3.5000000000000003E-2</v>
      </c>
      <c r="J620" s="79">
        <f t="shared" si="185"/>
        <v>44095</v>
      </c>
      <c r="K620" s="80">
        <f t="shared" si="186"/>
        <v>4</v>
      </c>
      <c r="L620" s="81">
        <f t="shared" si="187"/>
        <v>5</v>
      </c>
      <c r="M620" s="82">
        <f t="shared" si="188"/>
        <v>1.000682801</v>
      </c>
      <c r="N620" s="82">
        <f t="shared" ca="1" si="189"/>
        <v>1.0010565659999999</v>
      </c>
      <c r="O620" s="81">
        <f t="shared" si="190"/>
        <v>0</v>
      </c>
      <c r="P620" s="76">
        <f t="shared" ca="1" si="191"/>
        <v>91.921240999999995</v>
      </c>
      <c r="Q620" s="76">
        <f t="shared" si="192"/>
        <v>0</v>
      </c>
      <c r="R620" s="83" t="str">
        <f t="shared" si="193"/>
        <v>A+J=</v>
      </c>
      <c r="S620" s="79">
        <f t="shared" si="194"/>
        <v>44186</v>
      </c>
      <c r="T620" s="84" t="str">
        <f t="shared" si="195"/>
        <v>-</v>
      </c>
      <c r="U620" s="8"/>
      <c r="V620" s="8"/>
      <c r="W620" s="8"/>
      <c r="X620" s="8"/>
      <c r="Y620" s="1"/>
      <c r="Z620" s="8"/>
      <c r="AA620" s="8"/>
      <c r="AB620" s="8"/>
      <c r="AC620" s="8"/>
      <c r="AD620" s="8"/>
      <c r="AE620" s="9"/>
      <c r="AF620" s="8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  <c r="BO620" s="3"/>
      <c r="BP620" s="3"/>
      <c r="BQ620" s="3"/>
      <c r="BR620" s="3"/>
      <c r="BS620" s="3"/>
      <c r="BT620" s="3"/>
      <c r="BU620" s="3"/>
      <c r="BV620" s="3"/>
      <c r="BW620" s="3"/>
      <c r="BX620" s="3"/>
      <c r="BY620" s="3"/>
      <c r="BZ620" s="3"/>
      <c r="CA620" s="3"/>
      <c r="CB620" s="3"/>
      <c r="CC620" s="3"/>
      <c r="CD620" s="3"/>
      <c r="CE620" s="3"/>
      <c r="CF620" s="3"/>
      <c r="CG620" s="3"/>
      <c r="CH620" s="3"/>
      <c r="CI620" s="3"/>
      <c r="CJ620" s="3"/>
      <c r="CK620" s="3"/>
      <c r="CL620" s="3"/>
      <c r="CM620" s="3"/>
      <c r="CN620" s="3"/>
      <c r="CO620" s="3"/>
      <c r="CP620" s="3"/>
      <c r="CQ620" s="3"/>
      <c r="CR620" s="3"/>
      <c r="CS620" s="3"/>
      <c r="CT620" s="3"/>
      <c r="CU620" s="3"/>
      <c r="CV620" s="3"/>
      <c r="CW620" s="3"/>
      <c r="CX620" s="3"/>
      <c r="CY620" s="3"/>
      <c r="CZ620" s="3"/>
      <c r="DA620" s="3"/>
      <c r="DB620" s="3"/>
      <c r="DC620" s="3"/>
      <c r="DD620" s="3"/>
      <c r="DE620" s="3"/>
      <c r="DF620" s="3"/>
      <c r="DG620" s="3"/>
      <c r="DH620" s="3"/>
      <c r="DI620" s="3"/>
      <c r="DJ620" s="3"/>
      <c r="DK620" s="3"/>
      <c r="DL620" s="3"/>
      <c r="DM620" s="3"/>
      <c r="DN620" s="3"/>
      <c r="DO620" s="3"/>
      <c r="DP620" s="3"/>
      <c r="DQ620" s="3"/>
      <c r="DR620" s="3"/>
      <c r="DS620" s="3"/>
      <c r="DT620" s="3"/>
      <c r="DU620" s="3"/>
      <c r="DV620" s="3"/>
      <c r="DW620" s="3"/>
      <c r="DX620" s="3"/>
      <c r="DY620" s="3"/>
      <c r="DZ620" s="3"/>
      <c r="EA620" s="3"/>
      <c r="EB620" s="3"/>
      <c r="EC620" s="3"/>
      <c r="ED620" s="3"/>
      <c r="EE620" s="3"/>
      <c r="EF620" s="3"/>
      <c r="EG620" s="3"/>
      <c r="EH620" s="3"/>
      <c r="EI620" s="3"/>
      <c r="EJ620" s="3"/>
      <c r="EK620" s="3"/>
      <c r="EL620" s="3"/>
      <c r="EM620" s="3"/>
      <c r="EN620" s="3"/>
      <c r="EO620" s="3"/>
      <c r="EP620" s="3"/>
      <c r="EQ620" s="3"/>
      <c r="ER620" s="3"/>
      <c r="ES620" s="3"/>
      <c r="ET620" s="3"/>
      <c r="EU620" s="3"/>
      <c r="EV620" s="3"/>
      <c r="EW620" s="3"/>
      <c r="EX620" s="3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</row>
    <row r="621" spans="1:173" x14ac:dyDescent="0.15">
      <c r="A621" s="74">
        <f t="shared" si="196"/>
        <v>44102</v>
      </c>
      <c r="B621" s="75">
        <f t="shared" ca="1" si="183"/>
        <v>87091.921241000004</v>
      </c>
      <c r="C621" s="78">
        <f t="shared" si="184"/>
        <v>87000</v>
      </c>
      <c r="D621" s="77">
        <f ca="1">IF(A621&lt;$B$1,VLOOKUP(A621,[1]DI!$A$4:$B$15000,2),0)</f>
        <v>1.9000000000000006E-2</v>
      </c>
      <c r="E621" s="78">
        <f t="shared" ca="1" si="198"/>
        <v>1.0000746899999999</v>
      </c>
      <c r="F621" s="78">
        <f ca="1">(TRUNC(PRODUCT($E$12:$E620),16))</f>
        <v>1.07867614203829</v>
      </c>
      <c r="G621" s="78">
        <f t="shared" ca="1" si="199"/>
        <v>1.0782734006797901</v>
      </c>
      <c r="H621" s="78">
        <f t="shared" ca="1" si="200"/>
        <v>1.00037351</v>
      </c>
      <c r="I621" s="77">
        <f t="shared" si="197"/>
        <v>3.5000000000000003E-2</v>
      </c>
      <c r="J621" s="79">
        <f t="shared" si="185"/>
        <v>44095</v>
      </c>
      <c r="K621" s="80">
        <f t="shared" si="186"/>
        <v>5</v>
      </c>
      <c r="L621" s="81">
        <f t="shared" si="187"/>
        <v>5</v>
      </c>
      <c r="M621" s="82">
        <f t="shared" si="188"/>
        <v>1.000682801</v>
      </c>
      <c r="N621" s="82">
        <f t="shared" ca="1" si="189"/>
        <v>1.0010565659999999</v>
      </c>
      <c r="O621" s="81">
        <f t="shared" si="190"/>
        <v>0</v>
      </c>
      <c r="P621" s="76">
        <f t="shared" ca="1" si="191"/>
        <v>91.921240999999995</v>
      </c>
      <c r="Q621" s="76">
        <f t="shared" si="192"/>
        <v>0</v>
      </c>
      <c r="R621" s="83" t="str">
        <f t="shared" si="193"/>
        <v>A+J=</v>
      </c>
      <c r="S621" s="79">
        <f t="shared" si="194"/>
        <v>44186</v>
      </c>
      <c r="T621" s="84" t="str">
        <f t="shared" si="195"/>
        <v>-</v>
      </c>
      <c r="U621" s="8"/>
      <c r="V621" s="8"/>
      <c r="W621" s="8"/>
      <c r="X621" s="8"/>
      <c r="Y621" s="1"/>
      <c r="Z621" s="8"/>
      <c r="AA621" s="8"/>
      <c r="AB621" s="8"/>
      <c r="AC621" s="8"/>
      <c r="AD621" s="8"/>
      <c r="AE621" s="9"/>
      <c r="AF621" s="8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  <c r="BO621" s="3"/>
      <c r="BP621" s="3"/>
      <c r="BQ621" s="3"/>
      <c r="BR621" s="3"/>
      <c r="BS621" s="3"/>
      <c r="BT621" s="3"/>
      <c r="BU621" s="3"/>
      <c r="BV621" s="3"/>
      <c r="BW621" s="3"/>
      <c r="BX621" s="3"/>
      <c r="BY621" s="3"/>
      <c r="BZ621" s="3"/>
      <c r="CA621" s="3"/>
      <c r="CB621" s="3"/>
      <c r="CC621" s="3"/>
      <c r="CD621" s="3"/>
      <c r="CE621" s="3"/>
      <c r="CF621" s="3"/>
      <c r="CG621" s="3"/>
      <c r="CH621" s="3"/>
      <c r="CI621" s="3"/>
      <c r="CJ621" s="3"/>
      <c r="CK621" s="3"/>
      <c r="CL621" s="3"/>
      <c r="CM621" s="3"/>
      <c r="CN621" s="3"/>
      <c r="CO621" s="3"/>
      <c r="CP621" s="3"/>
      <c r="CQ621" s="3"/>
      <c r="CR621" s="3"/>
      <c r="CS621" s="3"/>
      <c r="CT621" s="3"/>
      <c r="CU621" s="3"/>
      <c r="CV621" s="3"/>
      <c r="CW621" s="3"/>
      <c r="CX621" s="3"/>
      <c r="CY621" s="3"/>
      <c r="CZ621" s="3"/>
      <c r="DA621" s="3"/>
      <c r="DB621" s="3"/>
      <c r="DC621" s="3"/>
      <c r="DD621" s="3"/>
      <c r="DE621" s="3"/>
      <c r="DF621" s="3"/>
      <c r="DG621" s="3"/>
      <c r="DH621" s="3"/>
      <c r="DI621" s="3"/>
      <c r="DJ621" s="3"/>
      <c r="DK621" s="3"/>
      <c r="DL621" s="3"/>
      <c r="DM621" s="3"/>
      <c r="DN621" s="3"/>
      <c r="DO621" s="3"/>
      <c r="DP621" s="3"/>
      <c r="DQ621" s="3"/>
      <c r="DR621" s="3"/>
      <c r="DS621" s="3"/>
      <c r="DT621" s="3"/>
      <c r="DU621" s="3"/>
      <c r="DV621" s="3"/>
      <c r="DW621" s="3"/>
      <c r="DX621" s="3"/>
      <c r="DY621" s="3"/>
      <c r="DZ621" s="3"/>
      <c r="EA621" s="3"/>
      <c r="EB621" s="3"/>
      <c r="EC621" s="3"/>
      <c r="ED621" s="3"/>
      <c r="EE621" s="3"/>
      <c r="EF621" s="3"/>
      <c r="EG621" s="3"/>
      <c r="EH621" s="3"/>
      <c r="EI621" s="3"/>
      <c r="EJ621" s="3"/>
      <c r="EK621" s="3"/>
      <c r="EL621" s="3"/>
      <c r="EM621" s="3"/>
      <c r="EN621" s="3"/>
      <c r="EO621" s="3"/>
      <c r="EP621" s="3"/>
      <c r="EQ621" s="3"/>
      <c r="ER621" s="3"/>
      <c r="ES621" s="3"/>
      <c r="ET621" s="3"/>
      <c r="EU621" s="3"/>
      <c r="EV621" s="3"/>
      <c r="EW621" s="3"/>
      <c r="EX621" s="3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</row>
    <row r="622" spans="1:173" x14ac:dyDescent="0.15">
      <c r="A622" s="74">
        <f t="shared" si="196"/>
        <v>44103</v>
      </c>
      <c r="B622" s="75">
        <f t="shared" ca="1" si="183"/>
        <v>87110.316347</v>
      </c>
      <c r="C622" s="78">
        <f t="shared" si="184"/>
        <v>87000</v>
      </c>
      <c r="D622" s="77">
        <f ca="1">IF(A622&lt;$B$1,VLOOKUP(A622,[1]DI!$A$4:$B$15000,2),0)</f>
        <v>1.9000000000000006E-2</v>
      </c>
      <c r="E622" s="78">
        <f t="shared" ca="1" si="198"/>
        <v>1.0000746899999999</v>
      </c>
      <c r="F622" s="78">
        <f ca="1">(TRUNC(PRODUCT($E$12:$E621),16))</f>
        <v>1.0787567083593399</v>
      </c>
      <c r="G622" s="78">
        <f t="shared" ca="1" si="199"/>
        <v>1.0782734006797901</v>
      </c>
      <c r="H622" s="78">
        <f t="shared" ca="1" si="200"/>
        <v>1.00044822</v>
      </c>
      <c r="I622" s="77">
        <f t="shared" si="197"/>
        <v>3.5000000000000003E-2</v>
      </c>
      <c r="J622" s="79">
        <f t="shared" si="185"/>
        <v>44095</v>
      </c>
      <c r="K622" s="80">
        <f t="shared" si="186"/>
        <v>6</v>
      </c>
      <c r="L622" s="81">
        <f t="shared" si="187"/>
        <v>6</v>
      </c>
      <c r="M622" s="82">
        <f t="shared" si="188"/>
        <v>1.000819417</v>
      </c>
      <c r="N622" s="82">
        <f t="shared" ca="1" si="189"/>
        <v>1.0012680039999999</v>
      </c>
      <c r="O622" s="81">
        <f t="shared" si="190"/>
        <v>0</v>
      </c>
      <c r="P622" s="76">
        <f t="shared" ca="1" si="191"/>
        <v>110.31634699999999</v>
      </c>
      <c r="Q622" s="76">
        <f t="shared" si="192"/>
        <v>0</v>
      </c>
      <c r="R622" s="83" t="str">
        <f t="shared" si="193"/>
        <v>A+J=</v>
      </c>
      <c r="S622" s="79">
        <f t="shared" si="194"/>
        <v>44186</v>
      </c>
      <c r="T622" s="84" t="str">
        <f t="shared" si="195"/>
        <v>-</v>
      </c>
      <c r="U622" s="8"/>
      <c r="V622" s="8"/>
      <c r="W622" s="8"/>
      <c r="X622" s="8"/>
      <c r="Y622" s="1"/>
      <c r="Z622" s="8"/>
      <c r="AA622" s="8"/>
      <c r="AB622" s="8"/>
      <c r="AC622" s="8"/>
      <c r="AD622" s="8"/>
      <c r="AE622" s="9"/>
      <c r="AF622" s="8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  <c r="BO622" s="3"/>
      <c r="BP622" s="3"/>
      <c r="BQ622" s="3"/>
      <c r="BR622" s="3"/>
      <c r="BS622" s="3"/>
      <c r="BT622" s="3"/>
      <c r="BU622" s="3"/>
      <c r="BV622" s="3"/>
      <c r="BW622" s="3"/>
      <c r="BX622" s="3"/>
      <c r="BY622" s="3"/>
      <c r="BZ622" s="3"/>
      <c r="CA622" s="3"/>
      <c r="CB622" s="3"/>
      <c r="CC622" s="3"/>
      <c r="CD622" s="3"/>
      <c r="CE622" s="3"/>
      <c r="CF622" s="3"/>
      <c r="CG622" s="3"/>
      <c r="CH622" s="3"/>
      <c r="CI622" s="3"/>
      <c r="CJ622" s="3"/>
      <c r="CK622" s="3"/>
      <c r="CL622" s="3"/>
      <c r="CM622" s="3"/>
      <c r="CN622" s="3"/>
      <c r="CO622" s="3"/>
      <c r="CP622" s="3"/>
      <c r="CQ622" s="3"/>
      <c r="CR622" s="3"/>
      <c r="CS622" s="3"/>
      <c r="CT622" s="3"/>
      <c r="CU622" s="3"/>
      <c r="CV622" s="3"/>
      <c r="CW622" s="3"/>
      <c r="CX622" s="3"/>
      <c r="CY622" s="3"/>
      <c r="CZ622" s="3"/>
      <c r="DA622" s="3"/>
      <c r="DB622" s="3"/>
      <c r="DC622" s="3"/>
      <c r="DD622" s="3"/>
      <c r="DE622" s="3"/>
      <c r="DF622" s="3"/>
      <c r="DG622" s="3"/>
      <c r="DH622" s="3"/>
      <c r="DI622" s="3"/>
      <c r="DJ622" s="3"/>
      <c r="DK622" s="3"/>
      <c r="DL622" s="3"/>
      <c r="DM622" s="3"/>
      <c r="DN622" s="3"/>
      <c r="DO622" s="3"/>
      <c r="DP622" s="3"/>
      <c r="DQ622" s="3"/>
      <c r="DR622" s="3"/>
      <c r="DS622" s="3"/>
      <c r="DT622" s="3"/>
      <c r="DU622" s="3"/>
      <c r="DV622" s="3"/>
      <c r="DW622" s="3"/>
      <c r="DX622" s="3"/>
      <c r="DY622" s="3"/>
      <c r="DZ622" s="3"/>
      <c r="EA622" s="3"/>
      <c r="EB622" s="3"/>
      <c r="EC622" s="3"/>
      <c r="ED622" s="3"/>
      <c r="EE622" s="3"/>
      <c r="EF622" s="3"/>
      <c r="EG622" s="3"/>
      <c r="EH622" s="3"/>
      <c r="EI622" s="3"/>
      <c r="EJ622" s="3"/>
      <c r="EK622" s="3"/>
      <c r="EL622" s="3"/>
      <c r="EM622" s="3"/>
      <c r="EN622" s="3"/>
      <c r="EO622" s="3"/>
      <c r="EP622" s="3"/>
      <c r="EQ622" s="3"/>
      <c r="ER622" s="3"/>
      <c r="ES622" s="3"/>
      <c r="ET622" s="3"/>
      <c r="EU622" s="3"/>
      <c r="EV622" s="3"/>
      <c r="EW622" s="3"/>
      <c r="EX622" s="3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</row>
    <row r="623" spans="1:173" x14ac:dyDescent="0.15">
      <c r="A623" s="74">
        <f t="shared" si="196"/>
        <v>44104</v>
      </c>
      <c r="B623" s="75">
        <f t="shared" ca="1" si="183"/>
        <v>87128.716673999996</v>
      </c>
      <c r="C623" s="78">
        <f t="shared" si="184"/>
        <v>87000</v>
      </c>
      <c r="D623" s="77">
        <f ca="1">IF(A623&lt;$B$1,VLOOKUP(A623,[1]DI!$A$4:$B$15000,2),0)</f>
        <v>1.9000000000000006E-2</v>
      </c>
      <c r="E623" s="78">
        <f t="shared" ca="1" si="198"/>
        <v>1.0000746899999999</v>
      </c>
      <c r="F623" s="78">
        <f ca="1">(TRUNC(PRODUCT($E$12:$E622),16))</f>
        <v>1.0788372806978801</v>
      </c>
      <c r="G623" s="78">
        <f t="shared" ca="1" si="199"/>
        <v>1.0782734006797901</v>
      </c>
      <c r="H623" s="78">
        <f t="shared" ca="1" si="200"/>
        <v>1.0005229499999999</v>
      </c>
      <c r="I623" s="77">
        <f t="shared" si="197"/>
        <v>3.5000000000000003E-2</v>
      </c>
      <c r="J623" s="79">
        <f t="shared" si="185"/>
        <v>44095</v>
      </c>
      <c r="K623" s="80">
        <f t="shared" si="186"/>
        <v>7</v>
      </c>
      <c r="L623" s="81">
        <f t="shared" si="187"/>
        <v>7</v>
      </c>
      <c r="M623" s="82">
        <f t="shared" si="188"/>
        <v>1.000956052</v>
      </c>
      <c r="N623" s="82">
        <f t="shared" ca="1" si="189"/>
        <v>1.001479502</v>
      </c>
      <c r="O623" s="81">
        <f t="shared" si="190"/>
        <v>0</v>
      </c>
      <c r="P623" s="76">
        <f t="shared" ca="1" si="191"/>
        <v>128.71667400000001</v>
      </c>
      <c r="Q623" s="76">
        <f t="shared" si="192"/>
        <v>0</v>
      </c>
      <c r="R623" s="83" t="str">
        <f t="shared" si="193"/>
        <v>A+J=</v>
      </c>
      <c r="S623" s="79">
        <f t="shared" si="194"/>
        <v>44186</v>
      </c>
      <c r="T623" s="84" t="str">
        <f t="shared" si="195"/>
        <v>-</v>
      </c>
      <c r="U623" s="8"/>
      <c r="V623" s="8"/>
      <c r="W623" s="8"/>
      <c r="X623" s="8"/>
      <c r="Y623" s="1"/>
      <c r="Z623" s="8"/>
      <c r="AA623" s="8"/>
      <c r="AB623" s="8"/>
      <c r="AC623" s="8"/>
      <c r="AD623" s="8"/>
      <c r="AE623" s="9"/>
      <c r="AF623" s="8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  <c r="BO623" s="3"/>
      <c r="BP623" s="3"/>
      <c r="BQ623" s="3"/>
      <c r="BR623" s="3"/>
      <c r="BS623" s="3"/>
      <c r="BT623" s="3"/>
      <c r="BU623" s="3"/>
      <c r="BV623" s="3"/>
      <c r="BW623" s="3"/>
      <c r="BX623" s="3"/>
      <c r="BY623" s="3"/>
      <c r="BZ623" s="3"/>
      <c r="CA623" s="3"/>
      <c r="CB623" s="3"/>
      <c r="CC623" s="3"/>
      <c r="CD623" s="3"/>
      <c r="CE623" s="3"/>
      <c r="CF623" s="3"/>
      <c r="CG623" s="3"/>
      <c r="CH623" s="3"/>
      <c r="CI623" s="3"/>
      <c r="CJ623" s="3"/>
      <c r="CK623" s="3"/>
      <c r="CL623" s="3"/>
      <c r="CM623" s="3"/>
      <c r="CN623" s="3"/>
      <c r="CO623" s="3"/>
      <c r="CP623" s="3"/>
      <c r="CQ623" s="3"/>
      <c r="CR623" s="3"/>
      <c r="CS623" s="3"/>
      <c r="CT623" s="3"/>
      <c r="CU623" s="3"/>
      <c r="CV623" s="3"/>
      <c r="CW623" s="3"/>
      <c r="CX623" s="3"/>
      <c r="CY623" s="3"/>
      <c r="CZ623" s="3"/>
      <c r="DA623" s="3"/>
      <c r="DB623" s="3"/>
      <c r="DC623" s="3"/>
      <c r="DD623" s="3"/>
      <c r="DE623" s="3"/>
      <c r="DF623" s="3"/>
      <c r="DG623" s="3"/>
      <c r="DH623" s="3"/>
      <c r="DI623" s="3"/>
      <c r="DJ623" s="3"/>
      <c r="DK623" s="3"/>
      <c r="DL623" s="3"/>
      <c r="DM623" s="3"/>
      <c r="DN623" s="3"/>
      <c r="DO623" s="3"/>
      <c r="DP623" s="3"/>
      <c r="DQ623" s="3"/>
      <c r="DR623" s="3"/>
      <c r="DS623" s="3"/>
      <c r="DT623" s="3"/>
      <c r="DU623" s="3"/>
      <c r="DV623" s="3"/>
      <c r="DW623" s="3"/>
      <c r="DX623" s="3"/>
      <c r="DY623" s="3"/>
      <c r="DZ623" s="3"/>
      <c r="EA623" s="3"/>
      <c r="EB623" s="3"/>
      <c r="EC623" s="3"/>
      <c r="ED623" s="3"/>
      <c r="EE623" s="3"/>
      <c r="EF623" s="3"/>
      <c r="EG623" s="3"/>
      <c r="EH623" s="3"/>
      <c r="EI623" s="3"/>
      <c r="EJ623" s="3"/>
      <c r="EK623" s="3"/>
      <c r="EL623" s="3"/>
      <c r="EM623" s="3"/>
      <c r="EN623" s="3"/>
      <c r="EO623" s="3"/>
      <c r="EP623" s="3"/>
      <c r="EQ623" s="3"/>
      <c r="ER623" s="3"/>
      <c r="ES623" s="3"/>
      <c r="ET623" s="3"/>
      <c r="EU623" s="3"/>
      <c r="EV623" s="3"/>
      <c r="EW623" s="3"/>
      <c r="EX623" s="3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</row>
    <row r="624" spans="1:173" x14ac:dyDescent="0.15">
      <c r="A624" s="74">
        <f t="shared" si="196"/>
        <v>44105</v>
      </c>
      <c r="B624" s="75">
        <f t="shared" ca="1" si="183"/>
        <v>87147.120305000004</v>
      </c>
      <c r="C624" s="78">
        <f t="shared" si="184"/>
        <v>87000</v>
      </c>
      <c r="D624" s="77">
        <f ca="1">IF(A624&lt;$B$1,VLOOKUP(A624,[1]DI!$A$4:$B$15000,2),0)</f>
        <v>1.9000000000000006E-2</v>
      </c>
      <c r="E624" s="78">
        <f t="shared" ca="1" si="198"/>
        <v>1.0000746899999999</v>
      </c>
      <c r="F624" s="78">
        <f ca="1">(TRUNC(PRODUCT($E$12:$E623),16))</f>
        <v>1.07891785905438</v>
      </c>
      <c r="G624" s="78">
        <f t="shared" ca="1" si="199"/>
        <v>1.0782734006797901</v>
      </c>
      <c r="H624" s="78">
        <f t="shared" ca="1" si="200"/>
        <v>1.00059768</v>
      </c>
      <c r="I624" s="77">
        <f t="shared" si="197"/>
        <v>3.5000000000000003E-2</v>
      </c>
      <c r="J624" s="79">
        <f t="shared" si="185"/>
        <v>44095</v>
      </c>
      <c r="K624" s="80">
        <f t="shared" si="186"/>
        <v>8</v>
      </c>
      <c r="L624" s="81">
        <f t="shared" si="187"/>
        <v>8</v>
      </c>
      <c r="M624" s="82">
        <f t="shared" si="188"/>
        <v>1.001092705</v>
      </c>
      <c r="N624" s="82">
        <f t="shared" ca="1" si="189"/>
        <v>1.0016910379999999</v>
      </c>
      <c r="O624" s="81">
        <f t="shared" si="190"/>
        <v>0</v>
      </c>
      <c r="P624" s="76">
        <f t="shared" ca="1" si="191"/>
        <v>147.120305</v>
      </c>
      <c r="Q624" s="76">
        <f t="shared" si="192"/>
        <v>0</v>
      </c>
      <c r="R624" s="83" t="str">
        <f t="shared" si="193"/>
        <v>A+J=</v>
      </c>
      <c r="S624" s="79">
        <f t="shared" si="194"/>
        <v>44186</v>
      </c>
      <c r="T624" s="84" t="str">
        <f t="shared" si="195"/>
        <v>-</v>
      </c>
      <c r="U624" s="8"/>
      <c r="V624" s="8"/>
      <c r="W624" s="8"/>
      <c r="X624" s="8"/>
      <c r="Y624" s="1"/>
      <c r="Z624" s="8"/>
      <c r="AA624" s="8"/>
      <c r="AB624" s="8"/>
      <c r="AC624" s="8"/>
      <c r="AD624" s="8"/>
      <c r="AE624" s="9"/>
      <c r="AF624" s="8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  <c r="BO624" s="3"/>
      <c r="BP624" s="3"/>
      <c r="BQ624" s="3"/>
      <c r="BR624" s="3"/>
      <c r="BS624" s="3"/>
      <c r="BT624" s="3"/>
      <c r="BU624" s="3"/>
      <c r="BV624" s="3"/>
      <c r="BW624" s="3"/>
      <c r="BX624" s="3"/>
      <c r="BY624" s="3"/>
      <c r="BZ624" s="3"/>
      <c r="CA624" s="3"/>
      <c r="CB624" s="3"/>
      <c r="CC624" s="3"/>
      <c r="CD624" s="3"/>
      <c r="CE624" s="3"/>
      <c r="CF624" s="3"/>
      <c r="CG624" s="3"/>
      <c r="CH624" s="3"/>
      <c r="CI624" s="3"/>
      <c r="CJ624" s="3"/>
      <c r="CK624" s="3"/>
      <c r="CL624" s="3"/>
      <c r="CM624" s="3"/>
      <c r="CN624" s="3"/>
      <c r="CO624" s="3"/>
      <c r="CP624" s="3"/>
      <c r="CQ624" s="3"/>
      <c r="CR624" s="3"/>
      <c r="CS624" s="3"/>
      <c r="CT624" s="3"/>
      <c r="CU624" s="3"/>
      <c r="CV624" s="3"/>
      <c r="CW624" s="3"/>
      <c r="CX624" s="3"/>
      <c r="CY624" s="3"/>
      <c r="CZ624" s="3"/>
      <c r="DA624" s="3"/>
      <c r="DB624" s="3"/>
      <c r="DC624" s="3"/>
      <c r="DD624" s="3"/>
      <c r="DE624" s="3"/>
      <c r="DF624" s="3"/>
      <c r="DG624" s="3"/>
      <c r="DH624" s="3"/>
      <c r="DI624" s="3"/>
      <c r="DJ624" s="3"/>
      <c r="DK624" s="3"/>
      <c r="DL624" s="3"/>
      <c r="DM624" s="3"/>
      <c r="DN624" s="3"/>
      <c r="DO624" s="3"/>
      <c r="DP624" s="3"/>
      <c r="DQ624" s="3"/>
      <c r="DR624" s="3"/>
      <c r="DS624" s="3"/>
      <c r="DT624" s="3"/>
      <c r="DU624" s="3"/>
      <c r="DV624" s="3"/>
      <c r="DW624" s="3"/>
      <c r="DX624" s="3"/>
      <c r="DY624" s="3"/>
      <c r="DZ624" s="3"/>
      <c r="EA624" s="3"/>
      <c r="EB624" s="3"/>
      <c r="EC624" s="3"/>
      <c r="ED624" s="3"/>
      <c r="EE624" s="3"/>
      <c r="EF624" s="3"/>
      <c r="EG624" s="3"/>
      <c r="EH624" s="3"/>
      <c r="EI624" s="3"/>
      <c r="EJ624" s="3"/>
      <c r="EK624" s="3"/>
      <c r="EL624" s="3"/>
      <c r="EM624" s="3"/>
      <c r="EN624" s="3"/>
      <c r="EO624" s="3"/>
      <c r="EP624" s="3"/>
      <c r="EQ624" s="3"/>
      <c r="ER624" s="3"/>
      <c r="ES624" s="3"/>
      <c r="ET624" s="3"/>
      <c r="EU624" s="3"/>
      <c r="EV624" s="3"/>
      <c r="EW624" s="3"/>
      <c r="EX624" s="3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</row>
    <row r="625" spans="1:173" x14ac:dyDescent="0.15">
      <c r="A625" s="74">
        <f t="shared" si="196"/>
        <v>44106</v>
      </c>
      <c r="B625" s="75">
        <f t="shared" ca="1" si="183"/>
        <v>87165.527417999998</v>
      </c>
      <c r="C625" s="78">
        <f t="shared" si="184"/>
        <v>87000</v>
      </c>
      <c r="D625" s="77">
        <f ca="1">IF(A625&lt;$B$1,VLOOKUP(A625,[1]DI!$A$4:$B$15000,2),0)</f>
        <v>1.9000000000000006E-2</v>
      </c>
      <c r="E625" s="78">
        <f t="shared" ca="1" si="198"/>
        <v>1.0000746899999999</v>
      </c>
      <c r="F625" s="78">
        <f ca="1">(TRUNC(PRODUCT($E$12:$E624),16))</f>
        <v>1.0789984434292701</v>
      </c>
      <c r="G625" s="78">
        <f t="shared" ca="1" si="199"/>
        <v>1.0782734006797901</v>
      </c>
      <c r="H625" s="78">
        <f t="shared" ca="1" si="200"/>
        <v>1.00067241</v>
      </c>
      <c r="I625" s="77">
        <f t="shared" si="197"/>
        <v>3.5000000000000003E-2</v>
      </c>
      <c r="J625" s="79">
        <f t="shared" si="185"/>
        <v>44095</v>
      </c>
      <c r="K625" s="80">
        <f t="shared" si="186"/>
        <v>9</v>
      </c>
      <c r="L625" s="81">
        <f t="shared" si="187"/>
        <v>9</v>
      </c>
      <c r="M625" s="82">
        <f t="shared" si="188"/>
        <v>1.001229377</v>
      </c>
      <c r="N625" s="82">
        <f t="shared" ca="1" si="189"/>
        <v>1.001902614</v>
      </c>
      <c r="O625" s="81">
        <f t="shared" si="190"/>
        <v>0</v>
      </c>
      <c r="P625" s="76">
        <f t="shared" ca="1" si="191"/>
        <v>165.52741800000001</v>
      </c>
      <c r="Q625" s="76">
        <f t="shared" si="192"/>
        <v>0</v>
      </c>
      <c r="R625" s="83" t="str">
        <f t="shared" si="193"/>
        <v>A+J=</v>
      </c>
      <c r="S625" s="79">
        <f t="shared" si="194"/>
        <v>44186</v>
      </c>
      <c r="T625" s="84" t="str">
        <f t="shared" si="195"/>
        <v>-</v>
      </c>
      <c r="U625" s="8"/>
      <c r="V625" s="8"/>
      <c r="W625" s="8"/>
      <c r="X625" s="8"/>
      <c r="Y625" s="1"/>
      <c r="Z625" s="8"/>
      <c r="AA625" s="8"/>
      <c r="AB625" s="8"/>
      <c r="AC625" s="8"/>
      <c r="AD625" s="8"/>
      <c r="AE625" s="9"/>
      <c r="AF625" s="8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  <c r="BO625" s="3"/>
      <c r="BP625" s="3"/>
      <c r="BQ625" s="3"/>
      <c r="BR625" s="3"/>
      <c r="BS625" s="3"/>
      <c r="BT625" s="3"/>
      <c r="BU625" s="3"/>
      <c r="BV625" s="3"/>
      <c r="BW625" s="3"/>
      <c r="BX625" s="3"/>
      <c r="BY625" s="3"/>
      <c r="BZ625" s="3"/>
      <c r="CA625" s="3"/>
      <c r="CB625" s="3"/>
      <c r="CC625" s="3"/>
      <c r="CD625" s="3"/>
      <c r="CE625" s="3"/>
      <c r="CF625" s="3"/>
      <c r="CG625" s="3"/>
      <c r="CH625" s="3"/>
      <c r="CI625" s="3"/>
      <c r="CJ625" s="3"/>
      <c r="CK625" s="3"/>
      <c r="CL625" s="3"/>
      <c r="CM625" s="3"/>
      <c r="CN625" s="3"/>
      <c r="CO625" s="3"/>
      <c r="CP625" s="3"/>
      <c r="CQ625" s="3"/>
      <c r="CR625" s="3"/>
      <c r="CS625" s="3"/>
      <c r="CT625" s="3"/>
      <c r="CU625" s="3"/>
      <c r="CV625" s="3"/>
      <c r="CW625" s="3"/>
      <c r="CX625" s="3"/>
      <c r="CY625" s="3"/>
      <c r="CZ625" s="3"/>
      <c r="DA625" s="3"/>
      <c r="DB625" s="3"/>
      <c r="DC625" s="3"/>
      <c r="DD625" s="3"/>
      <c r="DE625" s="3"/>
      <c r="DF625" s="3"/>
      <c r="DG625" s="3"/>
      <c r="DH625" s="3"/>
      <c r="DI625" s="3"/>
      <c r="DJ625" s="3"/>
      <c r="DK625" s="3"/>
      <c r="DL625" s="3"/>
      <c r="DM625" s="3"/>
      <c r="DN625" s="3"/>
      <c r="DO625" s="3"/>
      <c r="DP625" s="3"/>
      <c r="DQ625" s="3"/>
      <c r="DR625" s="3"/>
      <c r="DS625" s="3"/>
      <c r="DT625" s="3"/>
      <c r="DU625" s="3"/>
      <c r="DV625" s="3"/>
      <c r="DW625" s="3"/>
      <c r="DX625" s="3"/>
      <c r="DY625" s="3"/>
      <c r="DZ625" s="3"/>
      <c r="EA625" s="3"/>
      <c r="EB625" s="3"/>
      <c r="EC625" s="3"/>
      <c r="ED625" s="3"/>
      <c r="EE625" s="3"/>
      <c r="EF625" s="3"/>
      <c r="EG625" s="3"/>
      <c r="EH625" s="3"/>
      <c r="EI625" s="3"/>
      <c r="EJ625" s="3"/>
      <c r="EK625" s="3"/>
      <c r="EL625" s="3"/>
      <c r="EM625" s="3"/>
      <c r="EN625" s="3"/>
      <c r="EO625" s="3"/>
      <c r="EP625" s="3"/>
      <c r="EQ625" s="3"/>
      <c r="ER625" s="3"/>
      <c r="ES625" s="3"/>
      <c r="ET625" s="3"/>
      <c r="EU625" s="3"/>
      <c r="EV625" s="3"/>
      <c r="EW625" s="3"/>
      <c r="EX625" s="3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</row>
    <row r="626" spans="1:173" x14ac:dyDescent="0.15">
      <c r="A626" s="74">
        <f t="shared" si="196"/>
        <v>44107</v>
      </c>
      <c r="B626" s="75">
        <f t="shared" ca="1" si="183"/>
        <v>87183.938792000001</v>
      </c>
      <c r="C626" s="78">
        <f t="shared" si="184"/>
        <v>87000</v>
      </c>
      <c r="D626" s="77">
        <f ca="1">IF(A626&lt;$B$1,VLOOKUP(A626,[1]DI!$A$4:$B$15000,2),0)</f>
        <v>0</v>
      </c>
      <c r="E626" s="78">
        <f t="shared" ca="1" si="198"/>
        <v>1</v>
      </c>
      <c r="F626" s="78">
        <f ca="1">(TRUNC(PRODUCT($E$12:$E625),16))</f>
        <v>1.0790790338230101</v>
      </c>
      <c r="G626" s="78">
        <f t="shared" ca="1" si="199"/>
        <v>1.0782734006797901</v>
      </c>
      <c r="H626" s="78">
        <f t="shared" ca="1" si="200"/>
        <v>1.00074715</v>
      </c>
      <c r="I626" s="77">
        <f t="shared" si="197"/>
        <v>3.5000000000000003E-2</v>
      </c>
      <c r="J626" s="79">
        <f t="shared" si="185"/>
        <v>44095</v>
      </c>
      <c r="K626" s="80">
        <f t="shared" si="186"/>
        <v>9</v>
      </c>
      <c r="L626" s="81">
        <f t="shared" si="187"/>
        <v>10</v>
      </c>
      <c r="M626" s="82">
        <f t="shared" si="188"/>
        <v>1.0013660680000001</v>
      </c>
      <c r="N626" s="82">
        <f t="shared" ca="1" si="189"/>
        <v>1.002114239</v>
      </c>
      <c r="O626" s="81">
        <f t="shared" si="190"/>
        <v>0</v>
      </c>
      <c r="P626" s="76">
        <f t="shared" ca="1" si="191"/>
        <v>183.93879200000001</v>
      </c>
      <c r="Q626" s="76">
        <f t="shared" si="192"/>
        <v>0</v>
      </c>
      <c r="R626" s="83" t="str">
        <f t="shared" si="193"/>
        <v>A+J=</v>
      </c>
      <c r="S626" s="79">
        <f t="shared" si="194"/>
        <v>44186</v>
      </c>
      <c r="T626" s="84" t="str">
        <f t="shared" si="195"/>
        <v>-</v>
      </c>
      <c r="U626" s="8"/>
      <c r="V626" s="8"/>
      <c r="W626" s="8"/>
      <c r="X626" s="8"/>
      <c r="Y626" s="1"/>
      <c r="Z626" s="8"/>
      <c r="AA626" s="8"/>
      <c r="AB626" s="8"/>
      <c r="AC626" s="8"/>
      <c r="AD626" s="8"/>
      <c r="AE626" s="9"/>
      <c r="AF626" s="8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  <c r="BO626" s="3"/>
      <c r="BP626" s="3"/>
      <c r="BQ626" s="3"/>
      <c r="BR626" s="3"/>
      <c r="BS626" s="3"/>
      <c r="BT626" s="3"/>
      <c r="BU626" s="3"/>
      <c r="BV626" s="3"/>
      <c r="BW626" s="3"/>
      <c r="BX626" s="3"/>
      <c r="BY626" s="3"/>
      <c r="BZ626" s="3"/>
      <c r="CA626" s="3"/>
      <c r="CB626" s="3"/>
      <c r="CC626" s="3"/>
      <c r="CD626" s="3"/>
      <c r="CE626" s="3"/>
      <c r="CF626" s="3"/>
      <c r="CG626" s="3"/>
      <c r="CH626" s="3"/>
      <c r="CI626" s="3"/>
      <c r="CJ626" s="3"/>
      <c r="CK626" s="3"/>
      <c r="CL626" s="3"/>
      <c r="CM626" s="3"/>
      <c r="CN626" s="3"/>
      <c r="CO626" s="3"/>
      <c r="CP626" s="3"/>
      <c r="CQ626" s="3"/>
      <c r="CR626" s="3"/>
      <c r="CS626" s="3"/>
      <c r="CT626" s="3"/>
      <c r="CU626" s="3"/>
      <c r="CV626" s="3"/>
      <c r="CW626" s="3"/>
      <c r="CX626" s="3"/>
      <c r="CY626" s="3"/>
      <c r="CZ626" s="3"/>
      <c r="DA626" s="3"/>
      <c r="DB626" s="3"/>
      <c r="DC626" s="3"/>
      <c r="DD626" s="3"/>
      <c r="DE626" s="3"/>
      <c r="DF626" s="3"/>
      <c r="DG626" s="3"/>
      <c r="DH626" s="3"/>
      <c r="DI626" s="3"/>
      <c r="DJ626" s="3"/>
      <c r="DK626" s="3"/>
      <c r="DL626" s="3"/>
      <c r="DM626" s="3"/>
      <c r="DN626" s="3"/>
      <c r="DO626" s="3"/>
      <c r="DP626" s="3"/>
      <c r="DQ626" s="3"/>
      <c r="DR626" s="3"/>
      <c r="DS626" s="3"/>
      <c r="DT626" s="3"/>
      <c r="DU626" s="3"/>
      <c r="DV626" s="3"/>
      <c r="DW626" s="3"/>
      <c r="DX626" s="3"/>
      <c r="DY626" s="3"/>
      <c r="DZ626" s="3"/>
      <c r="EA626" s="3"/>
      <c r="EB626" s="3"/>
      <c r="EC626" s="3"/>
      <c r="ED626" s="3"/>
      <c r="EE626" s="3"/>
      <c r="EF626" s="3"/>
      <c r="EG626" s="3"/>
      <c r="EH626" s="3"/>
      <c r="EI626" s="3"/>
      <c r="EJ626" s="3"/>
      <c r="EK626" s="3"/>
      <c r="EL626" s="3"/>
      <c r="EM626" s="3"/>
      <c r="EN626" s="3"/>
      <c r="EO626" s="3"/>
      <c r="EP626" s="3"/>
      <c r="EQ626" s="3"/>
      <c r="ER626" s="3"/>
      <c r="ES626" s="3"/>
      <c r="ET626" s="3"/>
      <c r="EU626" s="3"/>
      <c r="EV626" s="3"/>
      <c r="EW626" s="3"/>
      <c r="EX626" s="3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</row>
    <row r="627" spans="1:173" x14ac:dyDescent="0.15">
      <c r="A627" s="74">
        <f t="shared" si="196"/>
        <v>44108</v>
      </c>
      <c r="B627" s="75">
        <f t="shared" ca="1" si="183"/>
        <v>87183.938792000001</v>
      </c>
      <c r="C627" s="78">
        <f t="shared" si="184"/>
        <v>87000</v>
      </c>
      <c r="D627" s="77">
        <f ca="1">IF(A627&lt;$B$1,VLOOKUP(A627,[1]DI!$A$4:$B$15000,2),0)</f>
        <v>0</v>
      </c>
      <c r="E627" s="78">
        <f t="shared" ca="1" si="198"/>
        <v>1</v>
      </c>
      <c r="F627" s="78">
        <f ca="1">(TRUNC(PRODUCT($E$12:$E626),16))</f>
        <v>1.0790790338230101</v>
      </c>
      <c r="G627" s="78">
        <f t="shared" ca="1" si="199"/>
        <v>1.0782734006797901</v>
      </c>
      <c r="H627" s="78">
        <f t="shared" ca="1" si="200"/>
        <v>1.00074715</v>
      </c>
      <c r="I627" s="77">
        <f t="shared" si="197"/>
        <v>3.5000000000000003E-2</v>
      </c>
      <c r="J627" s="79">
        <f t="shared" si="185"/>
        <v>44095</v>
      </c>
      <c r="K627" s="80">
        <f t="shared" si="186"/>
        <v>9</v>
      </c>
      <c r="L627" s="81">
        <f t="shared" si="187"/>
        <v>10</v>
      </c>
      <c r="M627" s="82">
        <f t="shared" si="188"/>
        <v>1.0013660680000001</v>
      </c>
      <c r="N627" s="82">
        <f t="shared" ca="1" si="189"/>
        <v>1.002114239</v>
      </c>
      <c r="O627" s="81">
        <f t="shared" si="190"/>
        <v>0</v>
      </c>
      <c r="P627" s="76">
        <f t="shared" ca="1" si="191"/>
        <v>183.93879200000001</v>
      </c>
      <c r="Q627" s="76">
        <f t="shared" si="192"/>
        <v>0</v>
      </c>
      <c r="R627" s="83" t="str">
        <f t="shared" si="193"/>
        <v>A+J=</v>
      </c>
      <c r="S627" s="79">
        <f t="shared" si="194"/>
        <v>44186</v>
      </c>
      <c r="T627" s="84" t="str">
        <f t="shared" si="195"/>
        <v>-</v>
      </c>
      <c r="U627" s="8"/>
      <c r="V627" s="8"/>
      <c r="W627" s="8"/>
      <c r="X627" s="8"/>
      <c r="Y627" s="1"/>
      <c r="Z627" s="8"/>
      <c r="AA627" s="8"/>
      <c r="AB627" s="8"/>
      <c r="AC627" s="8"/>
      <c r="AD627" s="8"/>
      <c r="AE627" s="9"/>
      <c r="AF627" s="8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  <c r="BO627" s="3"/>
      <c r="BP627" s="3"/>
      <c r="BQ627" s="3"/>
      <c r="BR627" s="3"/>
      <c r="BS627" s="3"/>
      <c r="BT627" s="3"/>
      <c r="BU627" s="3"/>
      <c r="BV627" s="3"/>
      <c r="BW627" s="3"/>
      <c r="BX627" s="3"/>
      <c r="BY627" s="3"/>
      <c r="BZ627" s="3"/>
      <c r="CA627" s="3"/>
      <c r="CB627" s="3"/>
      <c r="CC627" s="3"/>
      <c r="CD627" s="3"/>
      <c r="CE627" s="3"/>
      <c r="CF627" s="3"/>
      <c r="CG627" s="3"/>
      <c r="CH627" s="3"/>
      <c r="CI627" s="3"/>
      <c r="CJ627" s="3"/>
      <c r="CK627" s="3"/>
      <c r="CL627" s="3"/>
      <c r="CM627" s="3"/>
      <c r="CN627" s="3"/>
      <c r="CO627" s="3"/>
      <c r="CP627" s="3"/>
      <c r="CQ627" s="3"/>
      <c r="CR627" s="3"/>
      <c r="CS627" s="3"/>
      <c r="CT627" s="3"/>
      <c r="CU627" s="3"/>
      <c r="CV627" s="3"/>
      <c r="CW627" s="3"/>
      <c r="CX627" s="3"/>
      <c r="CY627" s="3"/>
      <c r="CZ627" s="3"/>
      <c r="DA627" s="3"/>
      <c r="DB627" s="3"/>
      <c r="DC627" s="3"/>
      <c r="DD627" s="3"/>
      <c r="DE627" s="3"/>
      <c r="DF627" s="3"/>
      <c r="DG627" s="3"/>
      <c r="DH627" s="3"/>
      <c r="DI627" s="3"/>
      <c r="DJ627" s="3"/>
      <c r="DK627" s="3"/>
      <c r="DL627" s="3"/>
      <c r="DM627" s="3"/>
      <c r="DN627" s="3"/>
      <c r="DO627" s="3"/>
      <c r="DP627" s="3"/>
      <c r="DQ627" s="3"/>
      <c r="DR627" s="3"/>
      <c r="DS627" s="3"/>
      <c r="DT627" s="3"/>
      <c r="DU627" s="3"/>
      <c r="DV627" s="3"/>
      <c r="DW627" s="3"/>
      <c r="DX627" s="3"/>
      <c r="DY627" s="3"/>
      <c r="DZ627" s="3"/>
      <c r="EA627" s="3"/>
      <c r="EB627" s="3"/>
      <c r="EC627" s="3"/>
      <c r="ED627" s="3"/>
      <c r="EE627" s="3"/>
      <c r="EF627" s="3"/>
      <c r="EG627" s="3"/>
      <c r="EH627" s="3"/>
      <c r="EI627" s="3"/>
      <c r="EJ627" s="3"/>
      <c r="EK627" s="3"/>
      <c r="EL627" s="3"/>
      <c r="EM627" s="3"/>
      <c r="EN627" s="3"/>
      <c r="EO627" s="3"/>
      <c r="EP627" s="3"/>
      <c r="EQ627" s="3"/>
      <c r="ER627" s="3"/>
      <c r="ES627" s="3"/>
      <c r="ET627" s="3"/>
      <c r="EU627" s="3"/>
      <c r="EV627" s="3"/>
      <c r="EW627" s="3"/>
      <c r="EX627" s="3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</row>
    <row r="628" spans="1:173" x14ac:dyDescent="0.15">
      <c r="A628" s="74">
        <f t="shared" si="196"/>
        <v>44109</v>
      </c>
      <c r="B628" s="75">
        <f t="shared" ca="1" si="183"/>
        <v>87183.938792000001</v>
      </c>
      <c r="C628" s="78">
        <f t="shared" si="184"/>
        <v>87000</v>
      </c>
      <c r="D628" s="77">
        <f ca="1">IF(A628&lt;$B$1,VLOOKUP(A628,[1]DI!$A$4:$B$15000,2),0)</f>
        <v>1.9000000000000006E-2</v>
      </c>
      <c r="E628" s="78">
        <f t="shared" ca="1" si="198"/>
        <v>1.0000746899999999</v>
      </c>
      <c r="F628" s="78">
        <f ca="1">(TRUNC(PRODUCT($E$12:$E627),16))</f>
        <v>1.0790790338230101</v>
      </c>
      <c r="G628" s="78">
        <f t="shared" ca="1" si="199"/>
        <v>1.0782734006797901</v>
      </c>
      <c r="H628" s="78">
        <f t="shared" ca="1" si="200"/>
        <v>1.00074715</v>
      </c>
      <c r="I628" s="77">
        <f t="shared" si="197"/>
        <v>3.5000000000000003E-2</v>
      </c>
      <c r="J628" s="79">
        <f t="shared" si="185"/>
        <v>44095</v>
      </c>
      <c r="K628" s="80">
        <f t="shared" si="186"/>
        <v>10</v>
      </c>
      <c r="L628" s="81">
        <f t="shared" si="187"/>
        <v>10</v>
      </c>
      <c r="M628" s="82">
        <f t="shared" si="188"/>
        <v>1.0013660680000001</v>
      </c>
      <c r="N628" s="82">
        <f t="shared" ca="1" si="189"/>
        <v>1.002114239</v>
      </c>
      <c r="O628" s="81">
        <f t="shared" si="190"/>
        <v>0</v>
      </c>
      <c r="P628" s="76">
        <f t="shared" ca="1" si="191"/>
        <v>183.93879200000001</v>
      </c>
      <c r="Q628" s="76">
        <f t="shared" si="192"/>
        <v>0</v>
      </c>
      <c r="R628" s="83" t="str">
        <f t="shared" si="193"/>
        <v>A+J=</v>
      </c>
      <c r="S628" s="79">
        <f t="shared" si="194"/>
        <v>44186</v>
      </c>
      <c r="T628" s="84" t="str">
        <f t="shared" si="195"/>
        <v>-</v>
      </c>
      <c r="U628" s="8"/>
      <c r="V628" s="8"/>
      <c r="W628" s="8"/>
      <c r="X628" s="8"/>
      <c r="Y628" s="1"/>
      <c r="Z628" s="8"/>
      <c r="AA628" s="8"/>
      <c r="AB628" s="8"/>
      <c r="AC628" s="8"/>
      <c r="AD628" s="8"/>
      <c r="AE628" s="9"/>
      <c r="AF628" s="8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  <c r="BO628" s="3"/>
      <c r="BP628" s="3"/>
      <c r="BQ628" s="3"/>
      <c r="BR628" s="3"/>
      <c r="BS628" s="3"/>
      <c r="BT628" s="3"/>
      <c r="BU628" s="3"/>
      <c r="BV628" s="3"/>
      <c r="BW628" s="3"/>
      <c r="BX628" s="3"/>
      <c r="BY628" s="3"/>
      <c r="BZ628" s="3"/>
      <c r="CA628" s="3"/>
      <c r="CB628" s="3"/>
      <c r="CC628" s="3"/>
      <c r="CD628" s="3"/>
      <c r="CE628" s="3"/>
      <c r="CF628" s="3"/>
      <c r="CG628" s="3"/>
      <c r="CH628" s="3"/>
      <c r="CI628" s="3"/>
      <c r="CJ628" s="3"/>
      <c r="CK628" s="3"/>
      <c r="CL628" s="3"/>
      <c r="CM628" s="3"/>
      <c r="CN628" s="3"/>
      <c r="CO628" s="3"/>
      <c r="CP628" s="3"/>
      <c r="CQ628" s="3"/>
      <c r="CR628" s="3"/>
      <c r="CS628" s="3"/>
      <c r="CT628" s="3"/>
      <c r="CU628" s="3"/>
      <c r="CV628" s="3"/>
      <c r="CW628" s="3"/>
      <c r="CX628" s="3"/>
      <c r="CY628" s="3"/>
      <c r="CZ628" s="3"/>
      <c r="DA628" s="3"/>
      <c r="DB628" s="3"/>
      <c r="DC628" s="3"/>
      <c r="DD628" s="3"/>
      <c r="DE628" s="3"/>
      <c r="DF628" s="3"/>
      <c r="DG628" s="3"/>
      <c r="DH628" s="3"/>
      <c r="DI628" s="3"/>
      <c r="DJ628" s="3"/>
      <c r="DK628" s="3"/>
      <c r="DL628" s="3"/>
      <c r="DM628" s="3"/>
      <c r="DN628" s="3"/>
      <c r="DO628" s="3"/>
      <c r="DP628" s="3"/>
      <c r="DQ628" s="3"/>
      <c r="DR628" s="3"/>
      <c r="DS628" s="3"/>
      <c r="DT628" s="3"/>
      <c r="DU628" s="3"/>
      <c r="DV628" s="3"/>
      <c r="DW628" s="3"/>
      <c r="DX628" s="3"/>
      <c r="DY628" s="3"/>
      <c r="DZ628" s="3"/>
      <c r="EA628" s="3"/>
      <c r="EB628" s="3"/>
      <c r="EC628" s="3"/>
      <c r="ED628" s="3"/>
      <c r="EE628" s="3"/>
      <c r="EF628" s="3"/>
      <c r="EG628" s="3"/>
      <c r="EH628" s="3"/>
      <c r="EI628" s="3"/>
      <c r="EJ628" s="3"/>
      <c r="EK628" s="3"/>
      <c r="EL628" s="3"/>
      <c r="EM628" s="3"/>
      <c r="EN628" s="3"/>
      <c r="EO628" s="3"/>
      <c r="EP628" s="3"/>
      <c r="EQ628" s="3"/>
      <c r="ER628" s="3"/>
      <c r="ES628" s="3"/>
      <c r="ET628" s="3"/>
      <c r="EU628" s="3"/>
      <c r="EV628" s="3"/>
      <c r="EW628" s="3"/>
      <c r="EX628" s="3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</row>
    <row r="629" spans="1:173" x14ac:dyDescent="0.15">
      <c r="A629" s="74">
        <f t="shared" si="196"/>
        <v>44110</v>
      </c>
      <c r="B629" s="75">
        <f t="shared" ca="1" si="183"/>
        <v>87202.354430000007</v>
      </c>
      <c r="C629" s="78">
        <f t="shared" si="184"/>
        <v>87000</v>
      </c>
      <c r="D629" s="77">
        <f ca="1">IF(A629&lt;$B$1,VLOOKUP(A629,[1]DI!$A$4:$B$15000,2),0)</f>
        <v>1.9000000000000006E-2</v>
      </c>
      <c r="E629" s="78">
        <f t="shared" ca="1" si="198"/>
        <v>1.0000746899999999</v>
      </c>
      <c r="F629" s="78">
        <f ca="1">(TRUNC(PRODUCT($E$12:$E628),16))</f>
        <v>1.07915963023605</v>
      </c>
      <c r="G629" s="78">
        <f t="shared" ca="1" si="199"/>
        <v>1.0782734006797901</v>
      </c>
      <c r="H629" s="78">
        <f t="shared" ca="1" si="200"/>
        <v>1.0008219</v>
      </c>
      <c r="I629" s="77">
        <f t="shared" si="197"/>
        <v>3.5000000000000003E-2</v>
      </c>
      <c r="J629" s="79">
        <f t="shared" si="185"/>
        <v>44095</v>
      </c>
      <c r="K629" s="80">
        <f t="shared" si="186"/>
        <v>11</v>
      </c>
      <c r="L629" s="81">
        <f t="shared" si="187"/>
        <v>11</v>
      </c>
      <c r="M629" s="82">
        <f t="shared" si="188"/>
        <v>1.0015027780000001</v>
      </c>
      <c r="N629" s="82">
        <f t="shared" ca="1" si="189"/>
        <v>1.002325913</v>
      </c>
      <c r="O629" s="81">
        <f t="shared" si="190"/>
        <v>0</v>
      </c>
      <c r="P629" s="76">
        <f t="shared" ca="1" si="191"/>
        <v>202.35443000000001</v>
      </c>
      <c r="Q629" s="76">
        <f t="shared" si="192"/>
        <v>0</v>
      </c>
      <c r="R629" s="83" t="str">
        <f t="shared" si="193"/>
        <v>A+J=</v>
      </c>
      <c r="S629" s="79">
        <f t="shared" si="194"/>
        <v>44186</v>
      </c>
      <c r="T629" s="84" t="str">
        <f t="shared" si="195"/>
        <v>-</v>
      </c>
      <c r="U629" s="8"/>
      <c r="V629" s="8"/>
      <c r="W629" s="8"/>
      <c r="X629" s="8"/>
      <c r="Y629" s="1"/>
      <c r="Z629" s="8"/>
      <c r="AA629" s="8"/>
      <c r="AB629" s="8"/>
      <c r="AC629" s="8"/>
      <c r="AD629" s="8"/>
      <c r="AE629" s="9"/>
      <c r="AF629" s="8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  <c r="BO629" s="3"/>
      <c r="BP629" s="3"/>
      <c r="BQ629" s="3"/>
      <c r="BR629" s="3"/>
      <c r="BS629" s="3"/>
      <c r="BT629" s="3"/>
      <c r="BU629" s="3"/>
      <c r="BV629" s="3"/>
      <c r="BW629" s="3"/>
      <c r="BX629" s="3"/>
      <c r="BY629" s="3"/>
      <c r="BZ629" s="3"/>
      <c r="CA629" s="3"/>
      <c r="CB629" s="3"/>
      <c r="CC629" s="3"/>
      <c r="CD629" s="3"/>
      <c r="CE629" s="3"/>
      <c r="CF629" s="3"/>
      <c r="CG629" s="3"/>
      <c r="CH629" s="3"/>
      <c r="CI629" s="3"/>
      <c r="CJ629" s="3"/>
      <c r="CK629" s="3"/>
      <c r="CL629" s="3"/>
      <c r="CM629" s="3"/>
      <c r="CN629" s="3"/>
      <c r="CO629" s="3"/>
      <c r="CP629" s="3"/>
      <c r="CQ629" s="3"/>
      <c r="CR629" s="3"/>
      <c r="CS629" s="3"/>
      <c r="CT629" s="3"/>
      <c r="CU629" s="3"/>
      <c r="CV629" s="3"/>
      <c r="CW629" s="3"/>
      <c r="CX629" s="3"/>
      <c r="CY629" s="3"/>
      <c r="CZ629" s="3"/>
      <c r="DA629" s="3"/>
      <c r="DB629" s="3"/>
      <c r="DC629" s="3"/>
      <c r="DD629" s="3"/>
      <c r="DE629" s="3"/>
      <c r="DF629" s="3"/>
      <c r="DG629" s="3"/>
      <c r="DH629" s="3"/>
      <c r="DI629" s="3"/>
      <c r="DJ629" s="3"/>
      <c r="DK629" s="3"/>
      <c r="DL629" s="3"/>
      <c r="DM629" s="3"/>
      <c r="DN629" s="3"/>
      <c r="DO629" s="3"/>
      <c r="DP629" s="3"/>
      <c r="DQ629" s="3"/>
      <c r="DR629" s="3"/>
      <c r="DS629" s="3"/>
      <c r="DT629" s="3"/>
      <c r="DU629" s="3"/>
      <c r="DV629" s="3"/>
      <c r="DW629" s="3"/>
      <c r="DX629" s="3"/>
      <c r="DY629" s="3"/>
      <c r="DZ629" s="3"/>
      <c r="EA629" s="3"/>
      <c r="EB629" s="3"/>
      <c r="EC629" s="3"/>
      <c r="ED629" s="3"/>
      <c r="EE629" s="3"/>
      <c r="EF629" s="3"/>
      <c r="EG629" s="3"/>
      <c r="EH629" s="3"/>
      <c r="EI629" s="3"/>
      <c r="EJ629" s="3"/>
      <c r="EK629" s="3"/>
      <c r="EL629" s="3"/>
      <c r="EM629" s="3"/>
      <c r="EN629" s="3"/>
      <c r="EO629" s="3"/>
      <c r="EP629" s="3"/>
      <c r="EQ629" s="3"/>
      <c r="ER629" s="3"/>
      <c r="ES629" s="3"/>
      <c r="ET629" s="3"/>
      <c r="EU629" s="3"/>
      <c r="EV629" s="3"/>
      <c r="EW629" s="3"/>
      <c r="EX629" s="3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</row>
    <row r="630" spans="1:173" x14ac:dyDescent="0.15">
      <c r="A630" s="74">
        <f t="shared" si="196"/>
        <v>44111</v>
      </c>
      <c r="B630" s="75">
        <f t="shared" ca="1" si="183"/>
        <v>87220.773461999997</v>
      </c>
      <c r="C630" s="78">
        <f t="shared" si="184"/>
        <v>87000</v>
      </c>
      <c r="D630" s="77">
        <f ca="1">IF(A630&lt;$B$1,VLOOKUP(A630,[1]DI!$A$4:$B$15000,2),0)</f>
        <v>1.9000000000000006E-2</v>
      </c>
      <c r="E630" s="78">
        <f t="shared" ca="1" si="198"/>
        <v>1.0000746899999999</v>
      </c>
      <c r="F630" s="78">
        <f ca="1">(TRUNC(PRODUCT($E$12:$E629),16))</f>
        <v>1.07924023266883</v>
      </c>
      <c r="G630" s="78">
        <f t="shared" ca="1" si="199"/>
        <v>1.0782734006797901</v>
      </c>
      <c r="H630" s="78">
        <f t="shared" ca="1" si="200"/>
        <v>1.0008966500000001</v>
      </c>
      <c r="I630" s="77">
        <f t="shared" si="197"/>
        <v>3.5000000000000003E-2</v>
      </c>
      <c r="J630" s="79">
        <f t="shared" si="185"/>
        <v>44095</v>
      </c>
      <c r="K630" s="80">
        <f t="shared" si="186"/>
        <v>12</v>
      </c>
      <c r="L630" s="81">
        <f t="shared" si="187"/>
        <v>12</v>
      </c>
      <c r="M630" s="82">
        <f t="shared" si="188"/>
        <v>1.0016395060000001</v>
      </c>
      <c r="N630" s="82">
        <f t="shared" ca="1" si="189"/>
        <v>1.0025376260000001</v>
      </c>
      <c r="O630" s="81">
        <f t="shared" si="190"/>
        <v>0</v>
      </c>
      <c r="P630" s="76">
        <f t="shared" ca="1" si="191"/>
        <v>220.77346199999999</v>
      </c>
      <c r="Q630" s="76">
        <f t="shared" si="192"/>
        <v>0</v>
      </c>
      <c r="R630" s="83" t="str">
        <f t="shared" si="193"/>
        <v>A+J=</v>
      </c>
      <c r="S630" s="79">
        <f t="shared" si="194"/>
        <v>44186</v>
      </c>
      <c r="T630" s="84" t="str">
        <f t="shared" si="195"/>
        <v>-</v>
      </c>
      <c r="U630" s="8"/>
      <c r="V630" s="8"/>
      <c r="W630" s="8"/>
      <c r="X630" s="8"/>
      <c r="Y630" s="1"/>
      <c r="Z630" s="8"/>
      <c r="AA630" s="8"/>
      <c r="AB630" s="8"/>
      <c r="AC630" s="8"/>
      <c r="AD630" s="8"/>
      <c r="AE630" s="9"/>
      <c r="AF630" s="8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  <c r="BO630" s="3"/>
      <c r="BP630" s="3"/>
      <c r="BQ630" s="3"/>
      <c r="BR630" s="3"/>
      <c r="BS630" s="3"/>
      <c r="BT630" s="3"/>
      <c r="BU630" s="3"/>
      <c r="BV630" s="3"/>
      <c r="BW630" s="3"/>
      <c r="BX630" s="3"/>
      <c r="BY630" s="3"/>
      <c r="BZ630" s="3"/>
      <c r="CA630" s="3"/>
      <c r="CB630" s="3"/>
      <c r="CC630" s="3"/>
      <c r="CD630" s="3"/>
      <c r="CE630" s="3"/>
      <c r="CF630" s="3"/>
      <c r="CG630" s="3"/>
      <c r="CH630" s="3"/>
      <c r="CI630" s="3"/>
      <c r="CJ630" s="3"/>
      <c r="CK630" s="3"/>
      <c r="CL630" s="3"/>
      <c r="CM630" s="3"/>
      <c r="CN630" s="3"/>
      <c r="CO630" s="3"/>
      <c r="CP630" s="3"/>
      <c r="CQ630" s="3"/>
      <c r="CR630" s="3"/>
      <c r="CS630" s="3"/>
      <c r="CT630" s="3"/>
      <c r="CU630" s="3"/>
      <c r="CV630" s="3"/>
      <c r="CW630" s="3"/>
      <c r="CX630" s="3"/>
      <c r="CY630" s="3"/>
      <c r="CZ630" s="3"/>
      <c r="DA630" s="3"/>
      <c r="DB630" s="3"/>
      <c r="DC630" s="3"/>
      <c r="DD630" s="3"/>
      <c r="DE630" s="3"/>
      <c r="DF630" s="3"/>
      <c r="DG630" s="3"/>
      <c r="DH630" s="3"/>
      <c r="DI630" s="3"/>
      <c r="DJ630" s="3"/>
      <c r="DK630" s="3"/>
      <c r="DL630" s="3"/>
      <c r="DM630" s="3"/>
      <c r="DN630" s="3"/>
      <c r="DO630" s="3"/>
      <c r="DP630" s="3"/>
      <c r="DQ630" s="3"/>
      <c r="DR630" s="3"/>
      <c r="DS630" s="3"/>
      <c r="DT630" s="3"/>
      <c r="DU630" s="3"/>
      <c r="DV630" s="3"/>
      <c r="DW630" s="3"/>
      <c r="DX630" s="3"/>
      <c r="DY630" s="3"/>
      <c r="DZ630" s="3"/>
      <c r="EA630" s="3"/>
      <c r="EB630" s="3"/>
      <c r="EC630" s="3"/>
      <c r="ED630" s="3"/>
      <c r="EE630" s="3"/>
      <c r="EF630" s="3"/>
      <c r="EG630" s="3"/>
      <c r="EH630" s="3"/>
      <c r="EI630" s="3"/>
      <c r="EJ630" s="3"/>
      <c r="EK630" s="3"/>
      <c r="EL630" s="3"/>
      <c r="EM630" s="3"/>
      <c r="EN630" s="3"/>
      <c r="EO630" s="3"/>
      <c r="EP630" s="3"/>
      <c r="EQ630" s="3"/>
      <c r="ER630" s="3"/>
      <c r="ES630" s="3"/>
      <c r="ET630" s="3"/>
      <c r="EU630" s="3"/>
      <c r="EV630" s="3"/>
      <c r="EW630" s="3"/>
      <c r="EX630" s="3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</row>
    <row r="631" spans="1:173" x14ac:dyDescent="0.15">
      <c r="A631" s="74">
        <f t="shared" si="196"/>
        <v>44112</v>
      </c>
      <c r="B631" s="75">
        <f t="shared" ca="1" si="183"/>
        <v>87239.196668000004</v>
      </c>
      <c r="C631" s="78">
        <f t="shared" si="184"/>
        <v>87000</v>
      </c>
      <c r="D631" s="77">
        <f ca="1">IF(A631&lt;$B$1,VLOOKUP(A631,[1]DI!$A$4:$B$15000,2),0)</f>
        <v>1.9000000000000006E-2</v>
      </c>
      <c r="E631" s="78">
        <f t="shared" ca="1" si="198"/>
        <v>1.0000746899999999</v>
      </c>
      <c r="F631" s="78">
        <f ca="1">(TRUNC(PRODUCT($E$12:$E630),16))</f>
        <v>1.07932084112181</v>
      </c>
      <c r="G631" s="78">
        <f t="shared" ca="1" si="199"/>
        <v>1.0782734006797901</v>
      </c>
      <c r="H631" s="78">
        <f t="shared" ca="1" si="200"/>
        <v>1.00097141</v>
      </c>
      <c r="I631" s="77">
        <f t="shared" si="197"/>
        <v>3.5000000000000003E-2</v>
      </c>
      <c r="J631" s="79">
        <f t="shared" si="185"/>
        <v>44095</v>
      </c>
      <c r="K631" s="80">
        <f t="shared" si="186"/>
        <v>13</v>
      </c>
      <c r="L631" s="81">
        <f t="shared" si="187"/>
        <v>13</v>
      </c>
      <c r="M631" s="82">
        <f t="shared" si="188"/>
        <v>1.001776252</v>
      </c>
      <c r="N631" s="82">
        <f t="shared" ca="1" si="189"/>
        <v>1.0027493869999999</v>
      </c>
      <c r="O631" s="81">
        <f t="shared" si="190"/>
        <v>0</v>
      </c>
      <c r="P631" s="76">
        <f t="shared" ca="1" si="191"/>
        <v>239.19666799999999</v>
      </c>
      <c r="Q631" s="76">
        <f t="shared" si="192"/>
        <v>0</v>
      </c>
      <c r="R631" s="83" t="str">
        <f t="shared" si="193"/>
        <v>A+J=</v>
      </c>
      <c r="S631" s="79">
        <f t="shared" si="194"/>
        <v>44186</v>
      </c>
      <c r="T631" s="84" t="str">
        <f t="shared" si="195"/>
        <v>-</v>
      </c>
      <c r="U631" s="8"/>
      <c r="V631" s="8"/>
      <c r="W631" s="8"/>
      <c r="X631" s="8"/>
      <c r="Y631" s="1"/>
      <c r="Z631" s="8"/>
      <c r="AA631" s="8"/>
      <c r="AB631" s="8"/>
      <c r="AC631" s="8"/>
      <c r="AD631" s="8"/>
      <c r="AE631" s="9"/>
      <c r="AF631" s="8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  <c r="BO631" s="3"/>
      <c r="BP631" s="3"/>
      <c r="BQ631" s="3"/>
      <c r="BR631" s="3"/>
      <c r="BS631" s="3"/>
      <c r="BT631" s="3"/>
      <c r="BU631" s="3"/>
      <c r="BV631" s="3"/>
      <c r="BW631" s="3"/>
      <c r="BX631" s="3"/>
      <c r="BY631" s="3"/>
      <c r="BZ631" s="3"/>
      <c r="CA631" s="3"/>
      <c r="CB631" s="3"/>
      <c r="CC631" s="3"/>
      <c r="CD631" s="3"/>
      <c r="CE631" s="3"/>
      <c r="CF631" s="3"/>
      <c r="CG631" s="3"/>
      <c r="CH631" s="3"/>
      <c r="CI631" s="3"/>
      <c r="CJ631" s="3"/>
      <c r="CK631" s="3"/>
      <c r="CL631" s="3"/>
      <c r="CM631" s="3"/>
      <c r="CN631" s="3"/>
      <c r="CO631" s="3"/>
      <c r="CP631" s="3"/>
      <c r="CQ631" s="3"/>
      <c r="CR631" s="3"/>
      <c r="CS631" s="3"/>
      <c r="CT631" s="3"/>
      <c r="CU631" s="3"/>
      <c r="CV631" s="3"/>
      <c r="CW631" s="3"/>
      <c r="CX631" s="3"/>
      <c r="CY631" s="3"/>
      <c r="CZ631" s="3"/>
      <c r="DA631" s="3"/>
      <c r="DB631" s="3"/>
      <c r="DC631" s="3"/>
      <c r="DD631" s="3"/>
      <c r="DE631" s="3"/>
      <c r="DF631" s="3"/>
      <c r="DG631" s="3"/>
      <c r="DH631" s="3"/>
      <c r="DI631" s="3"/>
      <c r="DJ631" s="3"/>
      <c r="DK631" s="3"/>
      <c r="DL631" s="3"/>
      <c r="DM631" s="3"/>
      <c r="DN631" s="3"/>
      <c r="DO631" s="3"/>
      <c r="DP631" s="3"/>
      <c r="DQ631" s="3"/>
      <c r="DR631" s="3"/>
      <c r="DS631" s="3"/>
      <c r="DT631" s="3"/>
      <c r="DU631" s="3"/>
      <c r="DV631" s="3"/>
      <c r="DW631" s="3"/>
      <c r="DX631" s="3"/>
      <c r="DY631" s="3"/>
      <c r="DZ631" s="3"/>
      <c r="EA631" s="3"/>
      <c r="EB631" s="3"/>
      <c r="EC631" s="3"/>
      <c r="ED631" s="3"/>
      <c r="EE631" s="3"/>
      <c r="EF631" s="3"/>
      <c r="EG631" s="3"/>
      <c r="EH631" s="3"/>
      <c r="EI631" s="3"/>
      <c r="EJ631" s="3"/>
      <c r="EK631" s="3"/>
      <c r="EL631" s="3"/>
      <c r="EM631" s="3"/>
      <c r="EN631" s="3"/>
      <c r="EO631" s="3"/>
      <c r="EP631" s="3"/>
      <c r="EQ631" s="3"/>
      <c r="ER631" s="3"/>
      <c r="ES631" s="3"/>
      <c r="ET631" s="3"/>
      <c r="EU631" s="3"/>
      <c r="EV631" s="3"/>
      <c r="EW631" s="3"/>
      <c r="EX631" s="3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</row>
    <row r="632" spans="1:173" x14ac:dyDescent="0.15">
      <c r="A632" s="74">
        <f t="shared" si="196"/>
        <v>44113</v>
      </c>
      <c r="B632" s="75">
        <f t="shared" ca="1" si="183"/>
        <v>87257.623443000004</v>
      </c>
      <c r="C632" s="78">
        <f t="shared" si="184"/>
        <v>87000</v>
      </c>
      <c r="D632" s="77">
        <f ca="1">IF(A632&lt;$B$1,VLOOKUP(A632,[1]DI!$A$4:$B$15000,2),0)</f>
        <v>1.9000000000000006E-2</v>
      </c>
      <c r="E632" s="78">
        <f t="shared" ca="1" si="198"/>
        <v>1.0000746899999999</v>
      </c>
      <c r="F632" s="78">
        <f ca="1">(TRUNC(PRODUCT($E$12:$E631),16))</f>
        <v>1.0794014555954301</v>
      </c>
      <c r="G632" s="78">
        <f t="shared" ca="1" si="199"/>
        <v>1.0782734006797901</v>
      </c>
      <c r="H632" s="78">
        <f t="shared" ca="1" si="200"/>
        <v>1.00104617</v>
      </c>
      <c r="I632" s="77">
        <f t="shared" si="197"/>
        <v>3.5000000000000003E-2</v>
      </c>
      <c r="J632" s="79">
        <f t="shared" si="185"/>
        <v>44095</v>
      </c>
      <c r="K632" s="80">
        <f t="shared" si="186"/>
        <v>14</v>
      </c>
      <c r="L632" s="81">
        <f t="shared" si="187"/>
        <v>14</v>
      </c>
      <c r="M632" s="82">
        <f t="shared" si="188"/>
        <v>1.001913018</v>
      </c>
      <c r="N632" s="82">
        <f t="shared" ca="1" si="189"/>
        <v>1.0029611890000001</v>
      </c>
      <c r="O632" s="81">
        <f t="shared" si="190"/>
        <v>0</v>
      </c>
      <c r="P632" s="76">
        <f t="shared" ca="1" si="191"/>
        <v>257.62344300000001</v>
      </c>
      <c r="Q632" s="76">
        <f t="shared" si="192"/>
        <v>0</v>
      </c>
      <c r="R632" s="83" t="str">
        <f t="shared" si="193"/>
        <v>A+J=</v>
      </c>
      <c r="S632" s="79">
        <f t="shared" si="194"/>
        <v>44186</v>
      </c>
      <c r="T632" s="84" t="str">
        <f t="shared" si="195"/>
        <v>-</v>
      </c>
      <c r="U632" s="8"/>
      <c r="V632" s="8"/>
      <c r="W632" s="8"/>
      <c r="X632" s="8"/>
      <c r="Y632" s="1"/>
      <c r="Z632" s="8"/>
      <c r="AA632" s="8"/>
      <c r="AB632" s="8"/>
      <c r="AC632" s="8"/>
      <c r="AD632" s="8"/>
      <c r="AE632" s="9"/>
      <c r="AF632" s="8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  <c r="BO632" s="3"/>
      <c r="BP632" s="3"/>
      <c r="BQ632" s="3"/>
      <c r="BR632" s="3"/>
      <c r="BS632" s="3"/>
      <c r="BT632" s="3"/>
      <c r="BU632" s="3"/>
      <c r="BV632" s="3"/>
      <c r="BW632" s="3"/>
      <c r="BX632" s="3"/>
      <c r="BY632" s="3"/>
      <c r="BZ632" s="3"/>
      <c r="CA632" s="3"/>
      <c r="CB632" s="3"/>
      <c r="CC632" s="3"/>
      <c r="CD632" s="3"/>
      <c r="CE632" s="3"/>
      <c r="CF632" s="3"/>
      <c r="CG632" s="3"/>
      <c r="CH632" s="3"/>
      <c r="CI632" s="3"/>
      <c r="CJ632" s="3"/>
      <c r="CK632" s="3"/>
      <c r="CL632" s="3"/>
      <c r="CM632" s="3"/>
      <c r="CN632" s="3"/>
      <c r="CO632" s="3"/>
      <c r="CP632" s="3"/>
      <c r="CQ632" s="3"/>
      <c r="CR632" s="3"/>
      <c r="CS632" s="3"/>
      <c r="CT632" s="3"/>
      <c r="CU632" s="3"/>
      <c r="CV632" s="3"/>
      <c r="CW632" s="3"/>
      <c r="CX632" s="3"/>
      <c r="CY632" s="3"/>
      <c r="CZ632" s="3"/>
      <c r="DA632" s="3"/>
      <c r="DB632" s="3"/>
      <c r="DC632" s="3"/>
      <c r="DD632" s="3"/>
      <c r="DE632" s="3"/>
      <c r="DF632" s="3"/>
      <c r="DG632" s="3"/>
      <c r="DH632" s="3"/>
      <c r="DI632" s="3"/>
      <c r="DJ632" s="3"/>
      <c r="DK632" s="3"/>
      <c r="DL632" s="3"/>
      <c r="DM632" s="3"/>
      <c r="DN632" s="3"/>
      <c r="DO632" s="3"/>
      <c r="DP632" s="3"/>
      <c r="DQ632" s="3"/>
      <c r="DR632" s="3"/>
      <c r="DS632" s="3"/>
      <c r="DT632" s="3"/>
      <c r="DU632" s="3"/>
      <c r="DV632" s="3"/>
      <c r="DW632" s="3"/>
      <c r="DX632" s="3"/>
      <c r="DY632" s="3"/>
      <c r="DZ632" s="3"/>
      <c r="EA632" s="3"/>
      <c r="EB632" s="3"/>
      <c r="EC632" s="3"/>
      <c r="ED632" s="3"/>
      <c r="EE632" s="3"/>
      <c r="EF632" s="3"/>
      <c r="EG632" s="3"/>
      <c r="EH632" s="3"/>
      <c r="EI632" s="3"/>
      <c r="EJ632" s="3"/>
      <c r="EK632" s="3"/>
      <c r="EL632" s="3"/>
      <c r="EM632" s="3"/>
      <c r="EN632" s="3"/>
      <c r="EO632" s="3"/>
      <c r="EP632" s="3"/>
      <c r="EQ632" s="3"/>
      <c r="ER632" s="3"/>
      <c r="ES632" s="3"/>
      <c r="ET632" s="3"/>
      <c r="EU632" s="3"/>
      <c r="EV632" s="3"/>
      <c r="EW632" s="3"/>
      <c r="EX632" s="3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</row>
    <row r="633" spans="1:173" x14ac:dyDescent="0.15">
      <c r="A633" s="74">
        <f t="shared" si="196"/>
        <v>44114</v>
      </c>
      <c r="B633" s="75">
        <f t="shared" ca="1" si="183"/>
        <v>87276.054480000006</v>
      </c>
      <c r="C633" s="78">
        <f t="shared" si="184"/>
        <v>87000</v>
      </c>
      <c r="D633" s="77">
        <f ca="1">IF(A633&lt;$B$1,VLOOKUP(A633,[1]DI!$A$4:$B$15000,2),0)</f>
        <v>0</v>
      </c>
      <c r="E633" s="78">
        <f t="shared" ca="1" si="198"/>
        <v>1</v>
      </c>
      <c r="F633" s="78">
        <f ca="1">(TRUNC(PRODUCT($E$12:$E632),16))</f>
        <v>1.07948207609015</v>
      </c>
      <c r="G633" s="78">
        <f t="shared" ca="1" si="199"/>
        <v>1.0782734006797901</v>
      </c>
      <c r="H633" s="78">
        <f t="shared" ca="1" si="200"/>
        <v>1.0011209400000001</v>
      </c>
      <c r="I633" s="77">
        <f t="shared" si="197"/>
        <v>3.5000000000000003E-2</v>
      </c>
      <c r="J633" s="79">
        <f t="shared" si="185"/>
        <v>44095</v>
      </c>
      <c r="K633" s="80">
        <f t="shared" si="186"/>
        <v>14</v>
      </c>
      <c r="L633" s="81">
        <f t="shared" si="187"/>
        <v>15</v>
      </c>
      <c r="M633" s="82">
        <f t="shared" si="188"/>
        <v>1.0020498019999999</v>
      </c>
      <c r="N633" s="82">
        <f t="shared" ca="1" si="189"/>
        <v>1.0031730400000001</v>
      </c>
      <c r="O633" s="81">
        <f t="shared" si="190"/>
        <v>0</v>
      </c>
      <c r="P633" s="76">
        <f t="shared" ca="1" si="191"/>
        <v>276.05448000000001</v>
      </c>
      <c r="Q633" s="76">
        <f t="shared" si="192"/>
        <v>0</v>
      </c>
      <c r="R633" s="83" t="str">
        <f t="shared" si="193"/>
        <v>A+J=</v>
      </c>
      <c r="S633" s="79">
        <f t="shared" si="194"/>
        <v>44186</v>
      </c>
      <c r="T633" s="84" t="str">
        <f t="shared" si="195"/>
        <v>-</v>
      </c>
      <c r="U633" s="8"/>
      <c r="V633" s="8"/>
      <c r="W633" s="8"/>
      <c r="X633" s="8"/>
      <c r="Y633" s="1"/>
      <c r="Z633" s="8"/>
      <c r="AA633" s="8"/>
      <c r="AB633" s="8"/>
      <c r="AC633" s="8"/>
      <c r="AD633" s="8"/>
      <c r="AE633" s="9"/>
      <c r="AF633" s="8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  <c r="BO633" s="3"/>
      <c r="BP633" s="3"/>
      <c r="BQ633" s="3"/>
      <c r="BR633" s="3"/>
      <c r="BS633" s="3"/>
      <c r="BT633" s="3"/>
      <c r="BU633" s="3"/>
      <c r="BV633" s="3"/>
      <c r="BW633" s="3"/>
      <c r="BX633" s="3"/>
      <c r="BY633" s="3"/>
      <c r="BZ633" s="3"/>
      <c r="CA633" s="3"/>
      <c r="CB633" s="3"/>
      <c r="CC633" s="3"/>
      <c r="CD633" s="3"/>
      <c r="CE633" s="3"/>
      <c r="CF633" s="3"/>
      <c r="CG633" s="3"/>
      <c r="CH633" s="3"/>
      <c r="CI633" s="3"/>
      <c r="CJ633" s="3"/>
      <c r="CK633" s="3"/>
      <c r="CL633" s="3"/>
      <c r="CM633" s="3"/>
      <c r="CN633" s="3"/>
      <c r="CO633" s="3"/>
      <c r="CP633" s="3"/>
      <c r="CQ633" s="3"/>
      <c r="CR633" s="3"/>
      <c r="CS633" s="3"/>
      <c r="CT633" s="3"/>
      <c r="CU633" s="3"/>
      <c r="CV633" s="3"/>
      <c r="CW633" s="3"/>
      <c r="CX633" s="3"/>
      <c r="CY633" s="3"/>
      <c r="CZ633" s="3"/>
      <c r="DA633" s="3"/>
      <c r="DB633" s="3"/>
      <c r="DC633" s="3"/>
      <c r="DD633" s="3"/>
      <c r="DE633" s="3"/>
      <c r="DF633" s="3"/>
      <c r="DG633" s="3"/>
      <c r="DH633" s="3"/>
      <c r="DI633" s="3"/>
      <c r="DJ633" s="3"/>
      <c r="DK633" s="3"/>
      <c r="DL633" s="3"/>
      <c r="DM633" s="3"/>
      <c r="DN633" s="3"/>
      <c r="DO633" s="3"/>
      <c r="DP633" s="3"/>
      <c r="DQ633" s="3"/>
      <c r="DR633" s="3"/>
      <c r="DS633" s="3"/>
      <c r="DT633" s="3"/>
      <c r="DU633" s="3"/>
      <c r="DV633" s="3"/>
      <c r="DW633" s="3"/>
      <c r="DX633" s="3"/>
      <c r="DY633" s="3"/>
      <c r="DZ633" s="3"/>
      <c r="EA633" s="3"/>
      <c r="EB633" s="3"/>
      <c r="EC633" s="3"/>
      <c r="ED633" s="3"/>
      <c r="EE633" s="3"/>
      <c r="EF633" s="3"/>
      <c r="EG633" s="3"/>
      <c r="EH633" s="3"/>
      <c r="EI633" s="3"/>
      <c r="EJ633" s="3"/>
      <c r="EK633" s="3"/>
      <c r="EL633" s="3"/>
      <c r="EM633" s="3"/>
      <c r="EN633" s="3"/>
      <c r="EO633" s="3"/>
      <c r="EP633" s="3"/>
      <c r="EQ633" s="3"/>
      <c r="ER633" s="3"/>
      <c r="ES633" s="3"/>
      <c r="ET633" s="3"/>
      <c r="EU633" s="3"/>
      <c r="EV633" s="3"/>
      <c r="EW633" s="3"/>
      <c r="EX633" s="3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</row>
    <row r="634" spans="1:173" x14ac:dyDescent="0.15">
      <c r="A634" s="74">
        <f t="shared" si="196"/>
        <v>44115</v>
      </c>
      <c r="B634" s="75">
        <f t="shared" ref="B634:B697" ca="1" si="201">IF(A634&lt;=TODAY(),C634+P634,IF(AND(A634&gt;TODAY(),A634&lt;=$B$1),IF(VLOOKUP(TODAY(),$A$10:$D$10000,4,FALSE)=0,"n.d",C634+P634),"n.d"))</f>
        <v>87276.054480000006</v>
      </c>
      <c r="C634" s="78">
        <f t="shared" ref="C634:C697" si="202">(C633-Q633)</f>
        <v>87000</v>
      </c>
      <c r="D634" s="77">
        <f ca="1">IF(A634&lt;$B$1,VLOOKUP(A634,[1]DI!$A$4:$B$15000,2),0)</f>
        <v>0</v>
      </c>
      <c r="E634" s="78">
        <f t="shared" ca="1" si="198"/>
        <v>1</v>
      </c>
      <c r="F634" s="78">
        <f ca="1">(TRUNC(PRODUCT($E$12:$E633),16))</f>
        <v>1.07948207609015</v>
      </c>
      <c r="G634" s="78">
        <f t="shared" ca="1" si="199"/>
        <v>1.0782734006797901</v>
      </c>
      <c r="H634" s="78">
        <f t="shared" ca="1" si="200"/>
        <v>1.0011209400000001</v>
      </c>
      <c r="I634" s="77">
        <f t="shared" si="197"/>
        <v>3.5000000000000003E-2</v>
      </c>
      <c r="J634" s="79">
        <f t="shared" ref="J634:J697" si="203">IF(O633&gt;0,VLOOKUP(O633,V$12:AF$48,2),J633)</f>
        <v>44095</v>
      </c>
      <c r="K634" s="80">
        <f t="shared" ref="K634:K697" si="204">IF(A634&gt;J634,IF(NETWORKDAYS(J634,A634,$V$52:$V$436)-1=0,1,NETWORKDAYS(J634,A634,$V$52:$V$436)-1),0)</f>
        <v>14</v>
      </c>
      <c r="L634" s="81">
        <f t="shared" ref="L634:L697" si="205">IF(AND(K634=1,K633=1),1,IF(K634&gt;0,IF(K634=K633,K634+1,K634),0))</f>
        <v>15</v>
      </c>
      <c r="M634" s="82">
        <f t="shared" ref="M634:M697" si="206">ROUND((I634+1)^(L634/252),9)</f>
        <v>1.0020498019999999</v>
      </c>
      <c r="N634" s="82">
        <f t="shared" ref="N634:N697" ca="1" si="207">ROUND(H634*M634,9)</f>
        <v>1.0031730400000001</v>
      </c>
      <c r="O634" s="81">
        <f t="shared" ref="O634:O697" si="208">IF(VLOOKUP(A634,W$12:AD$48,8)=VLOOKUP(A633,W$12:AD$48,8),0,VLOOKUP(A634,W$12:AD$48,8))</f>
        <v>0</v>
      </c>
      <c r="P634" s="76">
        <f t="shared" ref="P634:P697" ca="1" si="209">TRUNC(((N634-1)*C634),6)</f>
        <v>276.05448000000001</v>
      </c>
      <c r="Q634" s="76">
        <f t="shared" ref="Q634:Q697" si="210">IF(O634&gt;0,VLOOKUP(O634,$V$12:$AA$48,6),0)</f>
        <v>0</v>
      </c>
      <c r="R634" s="83" t="str">
        <f t="shared" ref="R634:R697" si="211">IF(O633&gt;0,VLOOKUP(O633,V$12:AF$48,10),R633)</f>
        <v>A+J=</v>
      </c>
      <c r="S634" s="79">
        <f t="shared" ref="S634:S697" si="212">IF(O633&gt;0,VLOOKUP(O633,V$12:AF$48,11),S633)</f>
        <v>44186</v>
      </c>
      <c r="T634" s="84" t="str">
        <f t="shared" ref="T634:T697" si="213">IF(O634&gt;0,(P634+Q634)*T$9,"-")</f>
        <v>-</v>
      </c>
      <c r="U634" s="8"/>
      <c r="V634" s="8"/>
      <c r="W634" s="8"/>
      <c r="X634" s="8"/>
      <c r="Y634" s="1"/>
      <c r="Z634" s="8"/>
      <c r="AA634" s="8"/>
      <c r="AB634" s="8"/>
      <c r="AC634" s="8"/>
      <c r="AD634" s="8"/>
      <c r="AE634" s="9"/>
      <c r="AF634" s="8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  <c r="BO634" s="3"/>
      <c r="BP634" s="3"/>
      <c r="BQ634" s="3"/>
      <c r="BR634" s="3"/>
      <c r="BS634" s="3"/>
      <c r="BT634" s="3"/>
      <c r="BU634" s="3"/>
      <c r="BV634" s="3"/>
      <c r="BW634" s="3"/>
      <c r="BX634" s="3"/>
      <c r="BY634" s="3"/>
      <c r="BZ634" s="3"/>
      <c r="CA634" s="3"/>
      <c r="CB634" s="3"/>
      <c r="CC634" s="3"/>
      <c r="CD634" s="3"/>
      <c r="CE634" s="3"/>
      <c r="CF634" s="3"/>
      <c r="CG634" s="3"/>
      <c r="CH634" s="3"/>
      <c r="CI634" s="3"/>
      <c r="CJ634" s="3"/>
      <c r="CK634" s="3"/>
      <c r="CL634" s="3"/>
      <c r="CM634" s="3"/>
      <c r="CN634" s="3"/>
      <c r="CO634" s="3"/>
      <c r="CP634" s="3"/>
      <c r="CQ634" s="3"/>
      <c r="CR634" s="3"/>
      <c r="CS634" s="3"/>
      <c r="CT634" s="3"/>
      <c r="CU634" s="3"/>
      <c r="CV634" s="3"/>
      <c r="CW634" s="3"/>
      <c r="CX634" s="3"/>
      <c r="CY634" s="3"/>
      <c r="CZ634" s="3"/>
      <c r="DA634" s="3"/>
      <c r="DB634" s="3"/>
      <c r="DC634" s="3"/>
      <c r="DD634" s="3"/>
      <c r="DE634" s="3"/>
      <c r="DF634" s="3"/>
      <c r="DG634" s="3"/>
      <c r="DH634" s="3"/>
      <c r="DI634" s="3"/>
      <c r="DJ634" s="3"/>
      <c r="DK634" s="3"/>
      <c r="DL634" s="3"/>
      <c r="DM634" s="3"/>
      <c r="DN634" s="3"/>
      <c r="DO634" s="3"/>
      <c r="DP634" s="3"/>
      <c r="DQ634" s="3"/>
      <c r="DR634" s="3"/>
      <c r="DS634" s="3"/>
      <c r="DT634" s="3"/>
      <c r="DU634" s="3"/>
      <c r="DV634" s="3"/>
      <c r="DW634" s="3"/>
      <c r="DX634" s="3"/>
      <c r="DY634" s="3"/>
      <c r="DZ634" s="3"/>
      <c r="EA634" s="3"/>
      <c r="EB634" s="3"/>
      <c r="EC634" s="3"/>
      <c r="ED634" s="3"/>
      <c r="EE634" s="3"/>
      <c r="EF634" s="3"/>
      <c r="EG634" s="3"/>
      <c r="EH634" s="3"/>
      <c r="EI634" s="3"/>
      <c r="EJ634" s="3"/>
      <c r="EK634" s="3"/>
      <c r="EL634" s="3"/>
      <c r="EM634" s="3"/>
      <c r="EN634" s="3"/>
      <c r="EO634" s="3"/>
      <c r="EP634" s="3"/>
      <c r="EQ634" s="3"/>
      <c r="ER634" s="3"/>
      <c r="ES634" s="3"/>
      <c r="ET634" s="3"/>
      <c r="EU634" s="3"/>
      <c r="EV634" s="3"/>
      <c r="EW634" s="3"/>
      <c r="EX634" s="3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</row>
    <row r="635" spans="1:173" x14ac:dyDescent="0.15">
      <c r="A635" s="74">
        <f t="shared" si="196"/>
        <v>44116</v>
      </c>
      <c r="B635" s="75">
        <f t="shared" ca="1" si="201"/>
        <v>87276.054480000006</v>
      </c>
      <c r="C635" s="78">
        <f t="shared" si="202"/>
        <v>87000</v>
      </c>
      <c r="D635" s="77">
        <f ca="1">IF(A635&lt;$B$1,VLOOKUP(A635,[1]DI!$A$4:$B$15000,2),0)</f>
        <v>0</v>
      </c>
      <c r="E635" s="78">
        <f t="shared" ca="1" si="198"/>
        <v>1</v>
      </c>
      <c r="F635" s="78">
        <f ca="1">(TRUNC(PRODUCT($E$12:$E634),16))</f>
        <v>1.07948207609015</v>
      </c>
      <c r="G635" s="78">
        <f t="shared" ca="1" si="199"/>
        <v>1.0782734006797901</v>
      </c>
      <c r="H635" s="78">
        <f t="shared" ca="1" si="200"/>
        <v>1.0011209400000001</v>
      </c>
      <c r="I635" s="77">
        <f t="shared" si="197"/>
        <v>3.5000000000000003E-2</v>
      </c>
      <c r="J635" s="79">
        <f t="shared" si="203"/>
        <v>44095</v>
      </c>
      <c r="K635" s="80">
        <f t="shared" si="204"/>
        <v>14</v>
      </c>
      <c r="L635" s="81">
        <f t="shared" si="205"/>
        <v>15</v>
      </c>
      <c r="M635" s="82">
        <f t="shared" si="206"/>
        <v>1.0020498019999999</v>
      </c>
      <c r="N635" s="82">
        <f t="shared" ca="1" si="207"/>
        <v>1.0031730400000001</v>
      </c>
      <c r="O635" s="81">
        <f t="shared" si="208"/>
        <v>0</v>
      </c>
      <c r="P635" s="76">
        <f t="shared" ca="1" si="209"/>
        <v>276.05448000000001</v>
      </c>
      <c r="Q635" s="76">
        <f t="shared" si="210"/>
        <v>0</v>
      </c>
      <c r="R635" s="83" t="str">
        <f t="shared" si="211"/>
        <v>A+J=</v>
      </c>
      <c r="S635" s="79">
        <f t="shared" si="212"/>
        <v>44186</v>
      </c>
      <c r="T635" s="84" t="str">
        <f t="shared" si="213"/>
        <v>-</v>
      </c>
      <c r="U635" s="8"/>
      <c r="V635" s="8"/>
      <c r="W635" s="8"/>
      <c r="X635" s="8"/>
      <c r="Y635" s="1"/>
      <c r="Z635" s="8"/>
      <c r="AA635" s="8"/>
      <c r="AB635" s="8"/>
      <c r="AC635" s="8"/>
      <c r="AD635" s="8"/>
      <c r="AE635" s="9"/>
      <c r="AF635" s="8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  <c r="BO635" s="3"/>
      <c r="BP635" s="3"/>
      <c r="BQ635" s="3"/>
      <c r="BR635" s="3"/>
      <c r="BS635" s="3"/>
      <c r="BT635" s="3"/>
      <c r="BU635" s="3"/>
      <c r="BV635" s="3"/>
      <c r="BW635" s="3"/>
      <c r="BX635" s="3"/>
      <c r="BY635" s="3"/>
      <c r="BZ635" s="3"/>
      <c r="CA635" s="3"/>
      <c r="CB635" s="3"/>
      <c r="CC635" s="3"/>
      <c r="CD635" s="3"/>
      <c r="CE635" s="3"/>
      <c r="CF635" s="3"/>
      <c r="CG635" s="3"/>
      <c r="CH635" s="3"/>
      <c r="CI635" s="3"/>
      <c r="CJ635" s="3"/>
      <c r="CK635" s="3"/>
      <c r="CL635" s="3"/>
      <c r="CM635" s="3"/>
      <c r="CN635" s="3"/>
      <c r="CO635" s="3"/>
      <c r="CP635" s="3"/>
      <c r="CQ635" s="3"/>
      <c r="CR635" s="3"/>
      <c r="CS635" s="3"/>
      <c r="CT635" s="3"/>
      <c r="CU635" s="3"/>
      <c r="CV635" s="3"/>
      <c r="CW635" s="3"/>
      <c r="CX635" s="3"/>
      <c r="CY635" s="3"/>
      <c r="CZ635" s="3"/>
      <c r="DA635" s="3"/>
      <c r="DB635" s="3"/>
      <c r="DC635" s="3"/>
      <c r="DD635" s="3"/>
      <c r="DE635" s="3"/>
      <c r="DF635" s="3"/>
      <c r="DG635" s="3"/>
      <c r="DH635" s="3"/>
      <c r="DI635" s="3"/>
      <c r="DJ635" s="3"/>
      <c r="DK635" s="3"/>
      <c r="DL635" s="3"/>
      <c r="DM635" s="3"/>
      <c r="DN635" s="3"/>
      <c r="DO635" s="3"/>
      <c r="DP635" s="3"/>
      <c r="DQ635" s="3"/>
      <c r="DR635" s="3"/>
      <c r="DS635" s="3"/>
      <c r="DT635" s="3"/>
      <c r="DU635" s="3"/>
      <c r="DV635" s="3"/>
      <c r="DW635" s="3"/>
      <c r="DX635" s="3"/>
      <c r="DY635" s="3"/>
      <c r="DZ635" s="3"/>
      <c r="EA635" s="3"/>
      <c r="EB635" s="3"/>
      <c r="EC635" s="3"/>
      <c r="ED635" s="3"/>
      <c r="EE635" s="3"/>
      <c r="EF635" s="3"/>
      <c r="EG635" s="3"/>
      <c r="EH635" s="3"/>
      <c r="EI635" s="3"/>
      <c r="EJ635" s="3"/>
      <c r="EK635" s="3"/>
      <c r="EL635" s="3"/>
      <c r="EM635" s="3"/>
      <c r="EN635" s="3"/>
      <c r="EO635" s="3"/>
      <c r="EP635" s="3"/>
      <c r="EQ635" s="3"/>
      <c r="ER635" s="3"/>
      <c r="ES635" s="3"/>
      <c r="ET635" s="3"/>
      <c r="EU635" s="3"/>
      <c r="EV635" s="3"/>
      <c r="EW635" s="3"/>
      <c r="EX635" s="3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</row>
    <row r="636" spans="1:173" x14ac:dyDescent="0.15">
      <c r="A636" s="74">
        <f t="shared" si="196"/>
        <v>44117</v>
      </c>
      <c r="B636" s="75">
        <f t="shared" ca="1" si="201"/>
        <v>87276.054480000006</v>
      </c>
      <c r="C636" s="78">
        <f t="shared" si="202"/>
        <v>87000</v>
      </c>
      <c r="D636" s="77">
        <f ca="1">IF(A636&lt;$B$1,VLOOKUP(A636,[1]DI!$A$4:$B$15000,2),0)</f>
        <v>1.9000000000000006E-2</v>
      </c>
      <c r="E636" s="78">
        <f t="shared" ca="1" si="198"/>
        <v>1.0000746899999999</v>
      </c>
      <c r="F636" s="78">
        <f ca="1">(TRUNC(PRODUCT($E$12:$E635),16))</f>
        <v>1.07948207609015</v>
      </c>
      <c r="G636" s="78">
        <f t="shared" ca="1" si="199"/>
        <v>1.0782734006797901</v>
      </c>
      <c r="H636" s="78">
        <f t="shared" ca="1" si="200"/>
        <v>1.0011209400000001</v>
      </c>
      <c r="I636" s="77">
        <f t="shared" si="197"/>
        <v>3.5000000000000003E-2</v>
      </c>
      <c r="J636" s="79">
        <f t="shared" si="203"/>
        <v>44095</v>
      </c>
      <c r="K636" s="80">
        <f t="shared" si="204"/>
        <v>15</v>
      </c>
      <c r="L636" s="81">
        <f t="shared" si="205"/>
        <v>15</v>
      </c>
      <c r="M636" s="82">
        <f t="shared" si="206"/>
        <v>1.0020498019999999</v>
      </c>
      <c r="N636" s="82">
        <f t="shared" ca="1" si="207"/>
        <v>1.0031730400000001</v>
      </c>
      <c r="O636" s="81">
        <f t="shared" si="208"/>
        <v>0</v>
      </c>
      <c r="P636" s="76">
        <f t="shared" ca="1" si="209"/>
        <v>276.05448000000001</v>
      </c>
      <c r="Q636" s="76">
        <f t="shared" si="210"/>
        <v>0</v>
      </c>
      <c r="R636" s="83" t="str">
        <f t="shared" si="211"/>
        <v>A+J=</v>
      </c>
      <c r="S636" s="79">
        <f t="shared" si="212"/>
        <v>44186</v>
      </c>
      <c r="T636" s="84" t="str">
        <f t="shared" si="213"/>
        <v>-</v>
      </c>
      <c r="U636" s="8"/>
      <c r="V636" s="8"/>
      <c r="W636" s="8"/>
      <c r="X636" s="8"/>
      <c r="Y636" s="1"/>
      <c r="Z636" s="8"/>
      <c r="AA636" s="8"/>
      <c r="AB636" s="8"/>
      <c r="AC636" s="8"/>
      <c r="AD636" s="8"/>
      <c r="AE636" s="9"/>
      <c r="AF636" s="8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  <c r="BO636" s="3"/>
      <c r="BP636" s="3"/>
      <c r="BQ636" s="3"/>
      <c r="BR636" s="3"/>
      <c r="BS636" s="3"/>
      <c r="BT636" s="3"/>
      <c r="BU636" s="3"/>
      <c r="BV636" s="3"/>
      <c r="BW636" s="3"/>
      <c r="BX636" s="3"/>
      <c r="BY636" s="3"/>
      <c r="BZ636" s="3"/>
      <c r="CA636" s="3"/>
      <c r="CB636" s="3"/>
      <c r="CC636" s="3"/>
      <c r="CD636" s="3"/>
      <c r="CE636" s="3"/>
      <c r="CF636" s="3"/>
      <c r="CG636" s="3"/>
      <c r="CH636" s="3"/>
      <c r="CI636" s="3"/>
      <c r="CJ636" s="3"/>
      <c r="CK636" s="3"/>
      <c r="CL636" s="3"/>
      <c r="CM636" s="3"/>
      <c r="CN636" s="3"/>
      <c r="CO636" s="3"/>
      <c r="CP636" s="3"/>
      <c r="CQ636" s="3"/>
      <c r="CR636" s="3"/>
      <c r="CS636" s="3"/>
      <c r="CT636" s="3"/>
      <c r="CU636" s="3"/>
      <c r="CV636" s="3"/>
      <c r="CW636" s="3"/>
      <c r="CX636" s="3"/>
      <c r="CY636" s="3"/>
      <c r="CZ636" s="3"/>
      <c r="DA636" s="3"/>
      <c r="DB636" s="3"/>
      <c r="DC636" s="3"/>
      <c r="DD636" s="3"/>
      <c r="DE636" s="3"/>
      <c r="DF636" s="3"/>
      <c r="DG636" s="3"/>
      <c r="DH636" s="3"/>
      <c r="DI636" s="3"/>
      <c r="DJ636" s="3"/>
      <c r="DK636" s="3"/>
      <c r="DL636" s="3"/>
      <c r="DM636" s="3"/>
      <c r="DN636" s="3"/>
      <c r="DO636" s="3"/>
      <c r="DP636" s="3"/>
      <c r="DQ636" s="3"/>
      <c r="DR636" s="3"/>
      <c r="DS636" s="3"/>
      <c r="DT636" s="3"/>
      <c r="DU636" s="3"/>
      <c r="DV636" s="3"/>
      <c r="DW636" s="3"/>
      <c r="DX636" s="3"/>
      <c r="DY636" s="3"/>
      <c r="DZ636" s="3"/>
      <c r="EA636" s="3"/>
      <c r="EB636" s="3"/>
      <c r="EC636" s="3"/>
      <c r="ED636" s="3"/>
      <c r="EE636" s="3"/>
      <c r="EF636" s="3"/>
      <c r="EG636" s="3"/>
      <c r="EH636" s="3"/>
      <c r="EI636" s="3"/>
      <c r="EJ636" s="3"/>
      <c r="EK636" s="3"/>
      <c r="EL636" s="3"/>
      <c r="EM636" s="3"/>
      <c r="EN636" s="3"/>
      <c r="EO636" s="3"/>
      <c r="EP636" s="3"/>
      <c r="EQ636" s="3"/>
      <c r="ER636" s="3"/>
      <c r="ES636" s="3"/>
      <c r="ET636" s="3"/>
      <c r="EU636" s="3"/>
      <c r="EV636" s="3"/>
      <c r="EW636" s="3"/>
      <c r="EX636" s="3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</row>
    <row r="637" spans="1:173" x14ac:dyDescent="0.15">
      <c r="A637" s="74">
        <f t="shared" si="196"/>
        <v>44118</v>
      </c>
      <c r="B637" s="75">
        <f t="shared" ca="1" si="201"/>
        <v>87294.488909000007</v>
      </c>
      <c r="C637" s="78">
        <f t="shared" si="202"/>
        <v>87000</v>
      </c>
      <c r="D637" s="77">
        <f ca="1">IF(A637&lt;$B$1,VLOOKUP(A637,[1]DI!$A$4:$B$15000,2),0)</f>
        <v>1.9000000000000006E-2</v>
      </c>
      <c r="E637" s="78">
        <f t="shared" ca="1" si="198"/>
        <v>1.0000746899999999</v>
      </c>
      <c r="F637" s="78">
        <f ca="1">(TRUNC(PRODUCT($E$12:$E636),16))</f>
        <v>1.0795627026064101</v>
      </c>
      <c r="G637" s="78">
        <f t="shared" ca="1" si="199"/>
        <v>1.0782734006797901</v>
      </c>
      <c r="H637" s="78">
        <f t="shared" ca="1" si="200"/>
        <v>1.00119571</v>
      </c>
      <c r="I637" s="77">
        <f t="shared" si="197"/>
        <v>3.5000000000000003E-2</v>
      </c>
      <c r="J637" s="79">
        <f t="shared" si="203"/>
        <v>44095</v>
      </c>
      <c r="K637" s="80">
        <f t="shared" si="204"/>
        <v>16</v>
      </c>
      <c r="L637" s="81">
        <f t="shared" si="205"/>
        <v>16</v>
      </c>
      <c r="M637" s="82">
        <f t="shared" si="206"/>
        <v>1.0021866049999999</v>
      </c>
      <c r="N637" s="82">
        <f t="shared" ca="1" si="207"/>
        <v>1.00338493</v>
      </c>
      <c r="O637" s="81">
        <f t="shared" si="208"/>
        <v>0</v>
      </c>
      <c r="P637" s="76">
        <f t="shared" ca="1" si="209"/>
        <v>294.48890899999998</v>
      </c>
      <c r="Q637" s="76">
        <f t="shared" si="210"/>
        <v>0</v>
      </c>
      <c r="R637" s="83" t="str">
        <f t="shared" si="211"/>
        <v>A+J=</v>
      </c>
      <c r="S637" s="79">
        <f t="shared" si="212"/>
        <v>44186</v>
      </c>
      <c r="T637" s="84" t="str">
        <f t="shared" si="213"/>
        <v>-</v>
      </c>
      <c r="U637" s="8"/>
      <c r="V637" s="8"/>
      <c r="W637" s="8"/>
      <c r="X637" s="8"/>
      <c r="Y637" s="1"/>
      <c r="Z637" s="8"/>
      <c r="AA637" s="8"/>
      <c r="AB637" s="8"/>
      <c r="AC637" s="8"/>
      <c r="AD637" s="8"/>
      <c r="AE637" s="9"/>
      <c r="AF637" s="8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  <c r="BO637" s="3"/>
      <c r="BP637" s="3"/>
      <c r="BQ637" s="3"/>
      <c r="BR637" s="3"/>
      <c r="BS637" s="3"/>
      <c r="BT637" s="3"/>
      <c r="BU637" s="3"/>
      <c r="BV637" s="3"/>
      <c r="BW637" s="3"/>
      <c r="BX637" s="3"/>
      <c r="BY637" s="3"/>
      <c r="BZ637" s="3"/>
      <c r="CA637" s="3"/>
      <c r="CB637" s="3"/>
      <c r="CC637" s="3"/>
      <c r="CD637" s="3"/>
      <c r="CE637" s="3"/>
      <c r="CF637" s="3"/>
      <c r="CG637" s="3"/>
      <c r="CH637" s="3"/>
      <c r="CI637" s="3"/>
      <c r="CJ637" s="3"/>
      <c r="CK637" s="3"/>
      <c r="CL637" s="3"/>
      <c r="CM637" s="3"/>
      <c r="CN637" s="3"/>
      <c r="CO637" s="3"/>
      <c r="CP637" s="3"/>
      <c r="CQ637" s="3"/>
      <c r="CR637" s="3"/>
      <c r="CS637" s="3"/>
      <c r="CT637" s="3"/>
      <c r="CU637" s="3"/>
      <c r="CV637" s="3"/>
      <c r="CW637" s="3"/>
      <c r="CX637" s="3"/>
      <c r="CY637" s="3"/>
      <c r="CZ637" s="3"/>
      <c r="DA637" s="3"/>
      <c r="DB637" s="3"/>
      <c r="DC637" s="3"/>
      <c r="DD637" s="3"/>
      <c r="DE637" s="3"/>
      <c r="DF637" s="3"/>
      <c r="DG637" s="3"/>
      <c r="DH637" s="3"/>
      <c r="DI637" s="3"/>
      <c r="DJ637" s="3"/>
      <c r="DK637" s="3"/>
      <c r="DL637" s="3"/>
      <c r="DM637" s="3"/>
      <c r="DN637" s="3"/>
      <c r="DO637" s="3"/>
      <c r="DP637" s="3"/>
      <c r="DQ637" s="3"/>
      <c r="DR637" s="3"/>
      <c r="DS637" s="3"/>
      <c r="DT637" s="3"/>
      <c r="DU637" s="3"/>
      <c r="DV637" s="3"/>
      <c r="DW637" s="3"/>
      <c r="DX637" s="3"/>
      <c r="DY637" s="3"/>
      <c r="DZ637" s="3"/>
      <c r="EA637" s="3"/>
      <c r="EB637" s="3"/>
      <c r="EC637" s="3"/>
      <c r="ED637" s="3"/>
      <c r="EE637" s="3"/>
      <c r="EF637" s="3"/>
      <c r="EG637" s="3"/>
      <c r="EH637" s="3"/>
      <c r="EI637" s="3"/>
      <c r="EJ637" s="3"/>
      <c r="EK637" s="3"/>
      <c r="EL637" s="3"/>
      <c r="EM637" s="3"/>
      <c r="EN637" s="3"/>
      <c r="EO637" s="3"/>
      <c r="EP637" s="3"/>
      <c r="EQ637" s="3"/>
      <c r="ER637" s="3"/>
      <c r="ES637" s="3"/>
      <c r="ET637" s="3"/>
      <c r="EU637" s="3"/>
      <c r="EV637" s="3"/>
      <c r="EW637" s="3"/>
      <c r="EX637" s="3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</row>
    <row r="638" spans="1:173" x14ac:dyDescent="0.15">
      <c r="A638" s="74">
        <f t="shared" si="196"/>
        <v>44119</v>
      </c>
      <c r="B638" s="75">
        <f t="shared" ca="1" si="201"/>
        <v>87312.927515999996</v>
      </c>
      <c r="C638" s="78">
        <f t="shared" si="202"/>
        <v>87000</v>
      </c>
      <c r="D638" s="77">
        <f ca="1">IF(A638&lt;$B$1,VLOOKUP(A638,[1]DI!$A$4:$B$15000,2),0)</f>
        <v>1.9000000000000006E-2</v>
      </c>
      <c r="E638" s="78">
        <f t="shared" ca="1" si="198"/>
        <v>1.0000746899999999</v>
      </c>
      <c r="F638" s="78">
        <f ca="1">(TRUNC(PRODUCT($E$12:$E637),16))</f>
        <v>1.0796433351446699</v>
      </c>
      <c r="G638" s="78">
        <f t="shared" ca="1" si="199"/>
        <v>1.0782734006797901</v>
      </c>
      <c r="H638" s="78">
        <f t="shared" ca="1" si="200"/>
        <v>1.00127049</v>
      </c>
      <c r="I638" s="77">
        <f t="shared" si="197"/>
        <v>3.5000000000000003E-2</v>
      </c>
      <c r="J638" s="79">
        <f t="shared" si="203"/>
        <v>44095</v>
      </c>
      <c r="K638" s="80">
        <f t="shared" si="204"/>
        <v>17</v>
      </c>
      <c r="L638" s="81">
        <f t="shared" si="205"/>
        <v>17</v>
      </c>
      <c r="M638" s="82">
        <f t="shared" si="206"/>
        <v>1.002323426</v>
      </c>
      <c r="N638" s="82">
        <f t="shared" ca="1" si="207"/>
        <v>1.003596868</v>
      </c>
      <c r="O638" s="81">
        <f t="shared" si="208"/>
        <v>0</v>
      </c>
      <c r="P638" s="76">
        <f t="shared" ca="1" si="209"/>
        <v>312.92751600000003</v>
      </c>
      <c r="Q638" s="76">
        <f t="shared" si="210"/>
        <v>0</v>
      </c>
      <c r="R638" s="83" t="str">
        <f t="shared" si="211"/>
        <v>A+J=</v>
      </c>
      <c r="S638" s="79">
        <f t="shared" si="212"/>
        <v>44186</v>
      </c>
      <c r="T638" s="84" t="str">
        <f t="shared" si="213"/>
        <v>-</v>
      </c>
      <c r="U638" s="8"/>
      <c r="V638" s="8"/>
      <c r="W638" s="8"/>
      <c r="X638" s="8"/>
      <c r="Y638" s="1"/>
      <c r="Z638" s="8"/>
      <c r="AA638" s="8"/>
      <c r="AB638" s="8"/>
      <c r="AC638" s="8"/>
      <c r="AD638" s="8"/>
      <c r="AE638" s="9"/>
      <c r="AF638" s="8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  <c r="BO638" s="3"/>
      <c r="BP638" s="3"/>
      <c r="BQ638" s="3"/>
      <c r="BR638" s="3"/>
      <c r="BS638" s="3"/>
      <c r="BT638" s="3"/>
      <c r="BU638" s="3"/>
      <c r="BV638" s="3"/>
      <c r="BW638" s="3"/>
      <c r="BX638" s="3"/>
      <c r="BY638" s="3"/>
      <c r="BZ638" s="3"/>
      <c r="CA638" s="3"/>
      <c r="CB638" s="3"/>
      <c r="CC638" s="3"/>
      <c r="CD638" s="3"/>
      <c r="CE638" s="3"/>
      <c r="CF638" s="3"/>
      <c r="CG638" s="3"/>
      <c r="CH638" s="3"/>
      <c r="CI638" s="3"/>
      <c r="CJ638" s="3"/>
      <c r="CK638" s="3"/>
      <c r="CL638" s="3"/>
      <c r="CM638" s="3"/>
      <c r="CN638" s="3"/>
      <c r="CO638" s="3"/>
      <c r="CP638" s="3"/>
      <c r="CQ638" s="3"/>
      <c r="CR638" s="3"/>
      <c r="CS638" s="3"/>
      <c r="CT638" s="3"/>
      <c r="CU638" s="3"/>
      <c r="CV638" s="3"/>
      <c r="CW638" s="3"/>
      <c r="CX638" s="3"/>
      <c r="CY638" s="3"/>
      <c r="CZ638" s="3"/>
      <c r="DA638" s="3"/>
      <c r="DB638" s="3"/>
      <c r="DC638" s="3"/>
      <c r="DD638" s="3"/>
      <c r="DE638" s="3"/>
      <c r="DF638" s="3"/>
      <c r="DG638" s="3"/>
      <c r="DH638" s="3"/>
      <c r="DI638" s="3"/>
      <c r="DJ638" s="3"/>
      <c r="DK638" s="3"/>
      <c r="DL638" s="3"/>
      <c r="DM638" s="3"/>
      <c r="DN638" s="3"/>
      <c r="DO638" s="3"/>
      <c r="DP638" s="3"/>
      <c r="DQ638" s="3"/>
      <c r="DR638" s="3"/>
      <c r="DS638" s="3"/>
      <c r="DT638" s="3"/>
      <c r="DU638" s="3"/>
      <c r="DV638" s="3"/>
      <c r="DW638" s="3"/>
      <c r="DX638" s="3"/>
      <c r="DY638" s="3"/>
      <c r="DZ638" s="3"/>
      <c r="EA638" s="3"/>
      <c r="EB638" s="3"/>
      <c r="EC638" s="3"/>
      <c r="ED638" s="3"/>
      <c r="EE638" s="3"/>
      <c r="EF638" s="3"/>
      <c r="EG638" s="3"/>
      <c r="EH638" s="3"/>
      <c r="EI638" s="3"/>
      <c r="EJ638" s="3"/>
      <c r="EK638" s="3"/>
      <c r="EL638" s="3"/>
      <c r="EM638" s="3"/>
      <c r="EN638" s="3"/>
      <c r="EO638" s="3"/>
      <c r="EP638" s="3"/>
      <c r="EQ638" s="3"/>
      <c r="ER638" s="3"/>
      <c r="ES638" s="3"/>
      <c r="ET638" s="3"/>
      <c r="EU638" s="3"/>
      <c r="EV638" s="3"/>
      <c r="EW638" s="3"/>
      <c r="EX638" s="3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</row>
    <row r="639" spans="1:173" x14ac:dyDescent="0.15">
      <c r="A639" s="74">
        <f t="shared" si="196"/>
        <v>44120</v>
      </c>
      <c r="B639" s="75">
        <f t="shared" ca="1" si="201"/>
        <v>87331.369602000006</v>
      </c>
      <c r="C639" s="78">
        <f t="shared" si="202"/>
        <v>87000</v>
      </c>
      <c r="D639" s="77">
        <f ca="1">IF(A639&lt;$B$1,VLOOKUP(A639,[1]DI!$A$4:$B$15000,2),0)</f>
        <v>1.9000000000000006E-2</v>
      </c>
      <c r="E639" s="78">
        <f t="shared" ca="1" si="198"/>
        <v>1.0000746899999999</v>
      </c>
      <c r="F639" s="78">
        <f ca="1">(TRUNC(PRODUCT($E$12:$E638),16))</f>
        <v>1.0797239737053701</v>
      </c>
      <c r="G639" s="78">
        <f t="shared" ca="1" si="199"/>
        <v>1.0782734006797901</v>
      </c>
      <c r="H639" s="78">
        <f t="shared" ca="1" si="200"/>
        <v>1.0013452700000001</v>
      </c>
      <c r="I639" s="77">
        <f t="shared" si="197"/>
        <v>3.5000000000000003E-2</v>
      </c>
      <c r="J639" s="79">
        <f t="shared" si="203"/>
        <v>44095</v>
      </c>
      <c r="K639" s="80">
        <f t="shared" si="204"/>
        <v>18</v>
      </c>
      <c r="L639" s="81">
        <f t="shared" si="205"/>
        <v>18</v>
      </c>
      <c r="M639" s="82">
        <f t="shared" si="206"/>
        <v>1.0024602659999999</v>
      </c>
      <c r="N639" s="82">
        <f t="shared" ca="1" si="207"/>
        <v>1.0038088460000001</v>
      </c>
      <c r="O639" s="81">
        <f t="shared" si="208"/>
        <v>0</v>
      </c>
      <c r="P639" s="76">
        <f t="shared" ca="1" si="209"/>
        <v>331.36960199999999</v>
      </c>
      <c r="Q639" s="76">
        <f t="shared" si="210"/>
        <v>0</v>
      </c>
      <c r="R639" s="83" t="str">
        <f t="shared" si="211"/>
        <v>A+J=</v>
      </c>
      <c r="S639" s="79">
        <f t="shared" si="212"/>
        <v>44186</v>
      </c>
      <c r="T639" s="84" t="str">
        <f t="shared" si="213"/>
        <v>-</v>
      </c>
      <c r="U639" s="8"/>
      <c r="V639" s="8"/>
      <c r="W639" s="8"/>
      <c r="X639" s="8"/>
      <c r="Y639" s="1"/>
      <c r="Z639" s="8"/>
      <c r="AA639" s="8"/>
      <c r="AB639" s="8"/>
      <c r="AC639" s="8"/>
      <c r="AD639" s="8"/>
      <c r="AE639" s="9"/>
      <c r="AF639" s="8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  <c r="BO639" s="3"/>
      <c r="BP639" s="3"/>
      <c r="BQ639" s="3"/>
      <c r="BR639" s="3"/>
      <c r="BS639" s="3"/>
      <c r="BT639" s="3"/>
      <c r="BU639" s="3"/>
      <c r="BV639" s="3"/>
      <c r="BW639" s="3"/>
      <c r="BX639" s="3"/>
      <c r="BY639" s="3"/>
      <c r="BZ639" s="3"/>
      <c r="CA639" s="3"/>
      <c r="CB639" s="3"/>
      <c r="CC639" s="3"/>
      <c r="CD639" s="3"/>
      <c r="CE639" s="3"/>
      <c r="CF639" s="3"/>
      <c r="CG639" s="3"/>
      <c r="CH639" s="3"/>
      <c r="CI639" s="3"/>
      <c r="CJ639" s="3"/>
      <c r="CK639" s="3"/>
      <c r="CL639" s="3"/>
      <c r="CM639" s="3"/>
      <c r="CN639" s="3"/>
      <c r="CO639" s="3"/>
      <c r="CP639" s="3"/>
      <c r="CQ639" s="3"/>
      <c r="CR639" s="3"/>
      <c r="CS639" s="3"/>
      <c r="CT639" s="3"/>
      <c r="CU639" s="3"/>
      <c r="CV639" s="3"/>
      <c r="CW639" s="3"/>
      <c r="CX639" s="3"/>
      <c r="CY639" s="3"/>
      <c r="CZ639" s="3"/>
      <c r="DA639" s="3"/>
      <c r="DB639" s="3"/>
      <c r="DC639" s="3"/>
      <c r="DD639" s="3"/>
      <c r="DE639" s="3"/>
      <c r="DF639" s="3"/>
      <c r="DG639" s="3"/>
      <c r="DH639" s="3"/>
      <c r="DI639" s="3"/>
      <c r="DJ639" s="3"/>
      <c r="DK639" s="3"/>
      <c r="DL639" s="3"/>
      <c r="DM639" s="3"/>
      <c r="DN639" s="3"/>
      <c r="DO639" s="3"/>
      <c r="DP639" s="3"/>
      <c r="DQ639" s="3"/>
      <c r="DR639" s="3"/>
      <c r="DS639" s="3"/>
      <c r="DT639" s="3"/>
      <c r="DU639" s="3"/>
      <c r="DV639" s="3"/>
      <c r="DW639" s="3"/>
      <c r="DX639" s="3"/>
      <c r="DY639" s="3"/>
      <c r="DZ639" s="3"/>
      <c r="EA639" s="3"/>
      <c r="EB639" s="3"/>
      <c r="EC639" s="3"/>
      <c r="ED639" s="3"/>
      <c r="EE639" s="3"/>
      <c r="EF639" s="3"/>
      <c r="EG639" s="3"/>
      <c r="EH639" s="3"/>
      <c r="EI639" s="3"/>
      <c r="EJ639" s="3"/>
      <c r="EK639" s="3"/>
      <c r="EL639" s="3"/>
      <c r="EM639" s="3"/>
      <c r="EN639" s="3"/>
      <c r="EO639" s="3"/>
      <c r="EP639" s="3"/>
      <c r="EQ639" s="3"/>
      <c r="ER639" s="3"/>
      <c r="ES639" s="3"/>
      <c r="ET639" s="3"/>
      <c r="EU639" s="3"/>
      <c r="EV639" s="3"/>
      <c r="EW639" s="3"/>
      <c r="EX639" s="3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</row>
    <row r="640" spans="1:173" x14ac:dyDescent="0.15">
      <c r="A640" s="74">
        <f t="shared" si="196"/>
        <v>44121</v>
      </c>
      <c r="B640" s="75">
        <f t="shared" ca="1" si="201"/>
        <v>87349.815950000004</v>
      </c>
      <c r="C640" s="78">
        <f t="shared" si="202"/>
        <v>87000</v>
      </c>
      <c r="D640" s="77">
        <f ca="1">IF(A640&lt;$B$1,VLOOKUP(A640,[1]DI!$A$4:$B$15000,2),0)</f>
        <v>0</v>
      </c>
      <c r="E640" s="78">
        <f t="shared" ca="1" si="198"/>
        <v>1</v>
      </c>
      <c r="F640" s="78">
        <f ca="1">(TRUNC(PRODUCT($E$12:$E639),16))</f>
        <v>1.07980461828897</v>
      </c>
      <c r="G640" s="78">
        <f t="shared" ca="1" si="199"/>
        <v>1.0782734006797901</v>
      </c>
      <c r="H640" s="78">
        <f t="shared" ca="1" si="200"/>
        <v>1.0014200600000001</v>
      </c>
      <c r="I640" s="77">
        <f t="shared" si="197"/>
        <v>3.5000000000000003E-2</v>
      </c>
      <c r="J640" s="79">
        <f t="shared" si="203"/>
        <v>44095</v>
      </c>
      <c r="K640" s="80">
        <f t="shared" si="204"/>
        <v>18</v>
      </c>
      <c r="L640" s="81">
        <f t="shared" si="205"/>
        <v>19</v>
      </c>
      <c r="M640" s="82">
        <f t="shared" si="206"/>
        <v>1.0025971250000001</v>
      </c>
      <c r="N640" s="82">
        <f t="shared" ca="1" si="207"/>
        <v>1.004020873</v>
      </c>
      <c r="O640" s="81">
        <f t="shared" si="208"/>
        <v>0</v>
      </c>
      <c r="P640" s="76">
        <f t="shared" ca="1" si="209"/>
        <v>349.81594999999999</v>
      </c>
      <c r="Q640" s="76">
        <f t="shared" si="210"/>
        <v>0</v>
      </c>
      <c r="R640" s="83" t="str">
        <f t="shared" si="211"/>
        <v>A+J=</v>
      </c>
      <c r="S640" s="79">
        <f t="shared" si="212"/>
        <v>44186</v>
      </c>
      <c r="T640" s="84" t="str">
        <f t="shared" si="213"/>
        <v>-</v>
      </c>
      <c r="U640" s="8"/>
      <c r="V640" s="8"/>
      <c r="W640" s="8"/>
      <c r="X640" s="8"/>
      <c r="Y640" s="1"/>
      <c r="Z640" s="8"/>
      <c r="AA640" s="8"/>
      <c r="AB640" s="8"/>
      <c r="AC640" s="8"/>
      <c r="AD640" s="8"/>
      <c r="AE640" s="9"/>
      <c r="AF640" s="8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  <c r="BO640" s="3"/>
      <c r="BP640" s="3"/>
      <c r="BQ640" s="3"/>
      <c r="BR640" s="3"/>
      <c r="BS640" s="3"/>
      <c r="BT640" s="3"/>
      <c r="BU640" s="3"/>
      <c r="BV640" s="3"/>
      <c r="BW640" s="3"/>
      <c r="BX640" s="3"/>
      <c r="BY640" s="3"/>
      <c r="BZ640" s="3"/>
      <c r="CA640" s="3"/>
      <c r="CB640" s="3"/>
      <c r="CC640" s="3"/>
      <c r="CD640" s="3"/>
      <c r="CE640" s="3"/>
      <c r="CF640" s="3"/>
      <c r="CG640" s="3"/>
      <c r="CH640" s="3"/>
      <c r="CI640" s="3"/>
      <c r="CJ640" s="3"/>
      <c r="CK640" s="3"/>
      <c r="CL640" s="3"/>
      <c r="CM640" s="3"/>
      <c r="CN640" s="3"/>
      <c r="CO640" s="3"/>
      <c r="CP640" s="3"/>
      <c r="CQ640" s="3"/>
      <c r="CR640" s="3"/>
      <c r="CS640" s="3"/>
      <c r="CT640" s="3"/>
      <c r="CU640" s="3"/>
      <c r="CV640" s="3"/>
      <c r="CW640" s="3"/>
      <c r="CX640" s="3"/>
      <c r="CY640" s="3"/>
      <c r="CZ640" s="3"/>
      <c r="DA640" s="3"/>
      <c r="DB640" s="3"/>
      <c r="DC640" s="3"/>
      <c r="DD640" s="3"/>
      <c r="DE640" s="3"/>
      <c r="DF640" s="3"/>
      <c r="DG640" s="3"/>
      <c r="DH640" s="3"/>
      <c r="DI640" s="3"/>
      <c r="DJ640" s="3"/>
      <c r="DK640" s="3"/>
      <c r="DL640" s="3"/>
      <c r="DM640" s="3"/>
      <c r="DN640" s="3"/>
      <c r="DO640" s="3"/>
      <c r="DP640" s="3"/>
      <c r="DQ640" s="3"/>
      <c r="DR640" s="3"/>
      <c r="DS640" s="3"/>
      <c r="DT640" s="3"/>
      <c r="DU640" s="3"/>
      <c r="DV640" s="3"/>
      <c r="DW640" s="3"/>
      <c r="DX640" s="3"/>
      <c r="DY640" s="3"/>
      <c r="DZ640" s="3"/>
      <c r="EA640" s="3"/>
      <c r="EB640" s="3"/>
      <c r="EC640" s="3"/>
      <c r="ED640" s="3"/>
      <c r="EE640" s="3"/>
      <c r="EF640" s="3"/>
      <c r="EG640" s="3"/>
      <c r="EH640" s="3"/>
      <c r="EI640" s="3"/>
      <c r="EJ640" s="3"/>
      <c r="EK640" s="3"/>
      <c r="EL640" s="3"/>
      <c r="EM640" s="3"/>
      <c r="EN640" s="3"/>
      <c r="EO640" s="3"/>
      <c r="EP640" s="3"/>
      <c r="EQ640" s="3"/>
      <c r="ER640" s="3"/>
      <c r="ES640" s="3"/>
      <c r="ET640" s="3"/>
      <c r="EU640" s="3"/>
      <c r="EV640" s="3"/>
      <c r="EW640" s="3"/>
      <c r="EX640" s="3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</row>
    <row r="641" spans="1:173" x14ac:dyDescent="0.15">
      <c r="A641" s="74">
        <f t="shared" si="196"/>
        <v>44122</v>
      </c>
      <c r="B641" s="75">
        <f t="shared" ca="1" si="201"/>
        <v>87349.815950000004</v>
      </c>
      <c r="C641" s="78">
        <f t="shared" si="202"/>
        <v>87000</v>
      </c>
      <c r="D641" s="77">
        <f ca="1">IF(A641&lt;$B$1,VLOOKUP(A641,[1]DI!$A$4:$B$15000,2),0)</f>
        <v>0</v>
      </c>
      <c r="E641" s="78">
        <f t="shared" ca="1" si="198"/>
        <v>1</v>
      </c>
      <c r="F641" s="78">
        <f ca="1">(TRUNC(PRODUCT($E$12:$E640),16))</f>
        <v>1.07980461828897</v>
      </c>
      <c r="G641" s="78">
        <f t="shared" ca="1" si="199"/>
        <v>1.0782734006797901</v>
      </c>
      <c r="H641" s="78">
        <f t="shared" ca="1" si="200"/>
        <v>1.0014200600000001</v>
      </c>
      <c r="I641" s="77">
        <f t="shared" si="197"/>
        <v>3.5000000000000003E-2</v>
      </c>
      <c r="J641" s="79">
        <f t="shared" si="203"/>
        <v>44095</v>
      </c>
      <c r="K641" s="80">
        <f t="shared" si="204"/>
        <v>18</v>
      </c>
      <c r="L641" s="81">
        <f t="shared" si="205"/>
        <v>19</v>
      </c>
      <c r="M641" s="82">
        <f t="shared" si="206"/>
        <v>1.0025971250000001</v>
      </c>
      <c r="N641" s="82">
        <f t="shared" ca="1" si="207"/>
        <v>1.004020873</v>
      </c>
      <c r="O641" s="81">
        <f t="shared" si="208"/>
        <v>0</v>
      </c>
      <c r="P641" s="76">
        <f t="shared" ca="1" si="209"/>
        <v>349.81594999999999</v>
      </c>
      <c r="Q641" s="76">
        <f t="shared" si="210"/>
        <v>0</v>
      </c>
      <c r="R641" s="83" t="str">
        <f t="shared" si="211"/>
        <v>A+J=</v>
      </c>
      <c r="S641" s="79">
        <f t="shared" si="212"/>
        <v>44186</v>
      </c>
      <c r="T641" s="84" t="str">
        <f t="shared" si="213"/>
        <v>-</v>
      </c>
      <c r="U641" s="8"/>
      <c r="V641" s="8"/>
      <c r="W641" s="8"/>
      <c r="X641" s="8"/>
      <c r="Y641" s="1"/>
      <c r="Z641" s="8"/>
      <c r="AA641" s="8"/>
      <c r="AB641" s="8"/>
      <c r="AC641" s="8"/>
      <c r="AD641" s="8"/>
      <c r="AE641" s="9"/>
      <c r="AF641" s="8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  <c r="BO641" s="3"/>
      <c r="BP641" s="3"/>
      <c r="BQ641" s="3"/>
      <c r="BR641" s="3"/>
      <c r="BS641" s="3"/>
      <c r="BT641" s="3"/>
      <c r="BU641" s="3"/>
      <c r="BV641" s="3"/>
      <c r="BW641" s="3"/>
      <c r="BX641" s="3"/>
      <c r="BY641" s="3"/>
      <c r="BZ641" s="3"/>
      <c r="CA641" s="3"/>
      <c r="CB641" s="3"/>
      <c r="CC641" s="3"/>
      <c r="CD641" s="3"/>
      <c r="CE641" s="3"/>
      <c r="CF641" s="3"/>
      <c r="CG641" s="3"/>
      <c r="CH641" s="3"/>
      <c r="CI641" s="3"/>
      <c r="CJ641" s="3"/>
      <c r="CK641" s="3"/>
      <c r="CL641" s="3"/>
      <c r="CM641" s="3"/>
      <c r="CN641" s="3"/>
      <c r="CO641" s="3"/>
      <c r="CP641" s="3"/>
      <c r="CQ641" s="3"/>
      <c r="CR641" s="3"/>
      <c r="CS641" s="3"/>
      <c r="CT641" s="3"/>
      <c r="CU641" s="3"/>
      <c r="CV641" s="3"/>
      <c r="CW641" s="3"/>
      <c r="CX641" s="3"/>
      <c r="CY641" s="3"/>
      <c r="CZ641" s="3"/>
      <c r="DA641" s="3"/>
      <c r="DB641" s="3"/>
      <c r="DC641" s="3"/>
      <c r="DD641" s="3"/>
      <c r="DE641" s="3"/>
      <c r="DF641" s="3"/>
      <c r="DG641" s="3"/>
      <c r="DH641" s="3"/>
      <c r="DI641" s="3"/>
      <c r="DJ641" s="3"/>
      <c r="DK641" s="3"/>
      <c r="DL641" s="3"/>
      <c r="DM641" s="3"/>
      <c r="DN641" s="3"/>
      <c r="DO641" s="3"/>
      <c r="DP641" s="3"/>
      <c r="DQ641" s="3"/>
      <c r="DR641" s="3"/>
      <c r="DS641" s="3"/>
      <c r="DT641" s="3"/>
      <c r="DU641" s="3"/>
      <c r="DV641" s="3"/>
      <c r="DW641" s="3"/>
      <c r="DX641" s="3"/>
      <c r="DY641" s="3"/>
      <c r="DZ641" s="3"/>
      <c r="EA641" s="3"/>
      <c r="EB641" s="3"/>
      <c r="EC641" s="3"/>
      <c r="ED641" s="3"/>
      <c r="EE641" s="3"/>
      <c r="EF641" s="3"/>
      <c r="EG641" s="3"/>
      <c r="EH641" s="3"/>
      <c r="EI641" s="3"/>
      <c r="EJ641" s="3"/>
      <c r="EK641" s="3"/>
      <c r="EL641" s="3"/>
      <c r="EM641" s="3"/>
      <c r="EN641" s="3"/>
      <c r="EO641" s="3"/>
      <c r="EP641" s="3"/>
      <c r="EQ641" s="3"/>
      <c r="ER641" s="3"/>
      <c r="ES641" s="3"/>
      <c r="ET641" s="3"/>
      <c r="EU641" s="3"/>
      <c r="EV641" s="3"/>
      <c r="EW641" s="3"/>
      <c r="EX641" s="3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</row>
    <row r="642" spans="1:173" x14ac:dyDescent="0.15">
      <c r="A642" s="74">
        <f t="shared" si="196"/>
        <v>44123</v>
      </c>
      <c r="B642" s="75">
        <f t="shared" ca="1" si="201"/>
        <v>87349.815950000004</v>
      </c>
      <c r="C642" s="78">
        <f t="shared" si="202"/>
        <v>87000</v>
      </c>
      <c r="D642" s="77">
        <f ca="1">IF(A642&lt;$B$1,VLOOKUP(A642,[1]DI!$A$4:$B$15000,2),0)</f>
        <v>1.9000000000000006E-2</v>
      </c>
      <c r="E642" s="78">
        <f t="shared" ca="1" si="198"/>
        <v>1.0000746899999999</v>
      </c>
      <c r="F642" s="78">
        <f ca="1">(TRUNC(PRODUCT($E$12:$E641),16))</f>
        <v>1.07980461828897</v>
      </c>
      <c r="G642" s="78">
        <f t="shared" ca="1" si="199"/>
        <v>1.0782734006797901</v>
      </c>
      <c r="H642" s="78">
        <f t="shared" ca="1" si="200"/>
        <v>1.0014200600000001</v>
      </c>
      <c r="I642" s="77">
        <f t="shared" si="197"/>
        <v>3.5000000000000003E-2</v>
      </c>
      <c r="J642" s="79">
        <f t="shared" si="203"/>
        <v>44095</v>
      </c>
      <c r="K642" s="80">
        <f t="shared" si="204"/>
        <v>19</v>
      </c>
      <c r="L642" s="81">
        <f t="shared" si="205"/>
        <v>19</v>
      </c>
      <c r="M642" s="82">
        <f t="shared" si="206"/>
        <v>1.0025971250000001</v>
      </c>
      <c r="N642" s="82">
        <f t="shared" ca="1" si="207"/>
        <v>1.004020873</v>
      </c>
      <c r="O642" s="81">
        <f t="shared" si="208"/>
        <v>0</v>
      </c>
      <c r="P642" s="76">
        <f t="shared" ca="1" si="209"/>
        <v>349.81594999999999</v>
      </c>
      <c r="Q642" s="76">
        <f t="shared" si="210"/>
        <v>0</v>
      </c>
      <c r="R642" s="83" t="str">
        <f t="shared" si="211"/>
        <v>A+J=</v>
      </c>
      <c r="S642" s="79">
        <f t="shared" si="212"/>
        <v>44186</v>
      </c>
      <c r="T642" s="84" t="str">
        <f t="shared" si="213"/>
        <v>-</v>
      </c>
      <c r="U642" s="8"/>
      <c r="V642" s="8"/>
      <c r="W642" s="8"/>
      <c r="X642" s="8"/>
      <c r="Y642" s="1"/>
      <c r="Z642" s="8"/>
      <c r="AA642" s="8"/>
      <c r="AB642" s="8"/>
      <c r="AC642" s="8"/>
      <c r="AD642" s="8"/>
      <c r="AE642" s="9"/>
      <c r="AF642" s="8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  <c r="BO642" s="3"/>
      <c r="BP642" s="3"/>
      <c r="BQ642" s="3"/>
      <c r="BR642" s="3"/>
      <c r="BS642" s="3"/>
      <c r="BT642" s="3"/>
      <c r="BU642" s="3"/>
      <c r="BV642" s="3"/>
      <c r="BW642" s="3"/>
      <c r="BX642" s="3"/>
      <c r="BY642" s="3"/>
      <c r="BZ642" s="3"/>
      <c r="CA642" s="3"/>
      <c r="CB642" s="3"/>
      <c r="CC642" s="3"/>
      <c r="CD642" s="3"/>
      <c r="CE642" s="3"/>
      <c r="CF642" s="3"/>
      <c r="CG642" s="3"/>
      <c r="CH642" s="3"/>
      <c r="CI642" s="3"/>
      <c r="CJ642" s="3"/>
      <c r="CK642" s="3"/>
      <c r="CL642" s="3"/>
      <c r="CM642" s="3"/>
      <c r="CN642" s="3"/>
      <c r="CO642" s="3"/>
      <c r="CP642" s="3"/>
      <c r="CQ642" s="3"/>
      <c r="CR642" s="3"/>
      <c r="CS642" s="3"/>
      <c r="CT642" s="3"/>
      <c r="CU642" s="3"/>
      <c r="CV642" s="3"/>
      <c r="CW642" s="3"/>
      <c r="CX642" s="3"/>
      <c r="CY642" s="3"/>
      <c r="CZ642" s="3"/>
      <c r="DA642" s="3"/>
      <c r="DB642" s="3"/>
      <c r="DC642" s="3"/>
      <c r="DD642" s="3"/>
      <c r="DE642" s="3"/>
      <c r="DF642" s="3"/>
      <c r="DG642" s="3"/>
      <c r="DH642" s="3"/>
      <c r="DI642" s="3"/>
      <c r="DJ642" s="3"/>
      <c r="DK642" s="3"/>
      <c r="DL642" s="3"/>
      <c r="DM642" s="3"/>
      <c r="DN642" s="3"/>
      <c r="DO642" s="3"/>
      <c r="DP642" s="3"/>
      <c r="DQ642" s="3"/>
      <c r="DR642" s="3"/>
      <c r="DS642" s="3"/>
      <c r="DT642" s="3"/>
      <c r="DU642" s="3"/>
      <c r="DV642" s="3"/>
      <c r="DW642" s="3"/>
      <c r="DX642" s="3"/>
      <c r="DY642" s="3"/>
      <c r="DZ642" s="3"/>
      <c r="EA642" s="3"/>
      <c r="EB642" s="3"/>
      <c r="EC642" s="3"/>
      <c r="ED642" s="3"/>
      <c r="EE642" s="3"/>
      <c r="EF642" s="3"/>
      <c r="EG642" s="3"/>
      <c r="EH642" s="3"/>
      <c r="EI642" s="3"/>
      <c r="EJ642" s="3"/>
      <c r="EK642" s="3"/>
      <c r="EL642" s="3"/>
      <c r="EM642" s="3"/>
      <c r="EN642" s="3"/>
      <c r="EO642" s="3"/>
      <c r="EP642" s="3"/>
      <c r="EQ642" s="3"/>
      <c r="ER642" s="3"/>
      <c r="ES642" s="3"/>
      <c r="ET642" s="3"/>
      <c r="EU642" s="3"/>
      <c r="EV642" s="3"/>
      <c r="EW642" s="3"/>
      <c r="EX642" s="3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</row>
    <row r="643" spans="1:173" x14ac:dyDescent="0.15">
      <c r="A643" s="74">
        <f t="shared" si="196"/>
        <v>44124</v>
      </c>
      <c r="B643" s="75">
        <f t="shared" ca="1" si="201"/>
        <v>87368.266650000005</v>
      </c>
      <c r="C643" s="78">
        <f t="shared" si="202"/>
        <v>87000</v>
      </c>
      <c r="D643" s="77">
        <f ca="1">IF(A643&lt;$B$1,VLOOKUP(A643,[1]DI!$A$4:$B$15000,2),0)</f>
        <v>1.9000000000000006E-2</v>
      </c>
      <c r="E643" s="78">
        <f t="shared" ca="1" si="198"/>
        <v>1.0000746899999999</v>
      </c>
      <c r="F643" s="78">
        <f ca="1">(TRUNC(PRODUCT($E$12:$E642),16))</f>
        <v>1.07988526889591</v>
      </c>
      <c r="G643" s="78">
        <f t="shared" ca="1" si="199"/>
        <v>1.0782734006797901</v>
      </c>
      <c r="H643" s="78">
        <f t="shared" ca="1" si="200"/>
        <v>1.00149486</v>
      </c>
      <c r="I643" s="77">
        <f t="shared" si="197"/>
        <v>3.5000000000000003E-2</v>
      </c>
      <c r="J643" s="79">
        <f t="shared" si="203"/>
        <v>44095</v>
      </c>
      <c r="K643" s="80">
        <f t="shared" si="204"/>
        <v>20</v>
      </c>
      <c r="L643" s="81">
        <f t="shared" si="205"/>
        <v>20</v>
      </c>
      <c r="M643" s="82">
        <f t="shared" si="206"/>
        <v>1.002734003</v>
      </c>
      <c r="N643" s="82">
        <f t="shared" ca="1" si="207"/>
        <v>1.00423295</v>
      </c>
      <c r="O643" s="81">
        <f t="shared" si="208"/>
        <v>0</v>
      </c>
      <c r="P643" s="76">
        <f t="shared" ca="1" si="209"/>
        <v>368.26665000000003</v>
      </c>
      <c r="Q643" s="76">
        <f t="shared" si="210"/>
        <v>0</v>
      </c>
      <c r="R643" s="83" t="str">
        <f t="shared" si="211"/>
        <v>A+J=</v>
      </c>
      <c r="S643" s="79">
        <f t="shared" si="212"/>
        <v>44186</v>
      </c>
      <c r="T643" s="84" t="str">
        <f t="shared" si="213"/>
        <v>-</v>
      </c>
      <c r="U643" s="8"/>
      <c r="V643" s="8"/>
      <c r="W643" s="8"/>
      <c r="X643" s="8"/>
      <c r="Y643" s="1"/>
      <c r="Z643" s="8"/>
      <c r="AA643" s="8"/>
      <c r="AB643" s="8"/>
      <c r="AC643" s="8"/>
      <c r="AD643" s="8"/>
      <c r="AE643" s="9"/>
      <c r="AF643" s="8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  <c r="BO643" s="3"/>
      <c r="BP643" s="3"/>
      <c r="BQ643" s="3"/>
      <c r="BR643" s="3"/>
      <c r="BS643" s="3"/>
      <c r="BT643" s="3"/>
      <c r="BU643" s="3"/>
      <c r="BV643" s="3"/>
      <c r="BW643" s="3"/>
      <c r="BX643" s="3"/>
      <c r="BY643" s="3"/>
      <c r="BZ643" s="3"/>
      <c r="CA643" s="3"/>
      <c r="CB643" s="3"/>
      <c r="CC643" s="3"/>
      <c r="CD643" s="3"/>
      <c r="CE643" s="3"/>
      <c r="CF643" s="3"/>
      <c r="CG643" s="3"/>
      <c r="CH643" s="3"/>
      <c r="CI643" s="3"/>
      <c r="CJ643" s="3"/>
      <c r="CK643" s="3"/>
      <c r="CL643" s="3"/>
      <c r="CM643" s="3"/>
      <c r="CN643" s="3"/>
      <c r="CO643" s="3"/>
      <c r="CP643" s="3"/>
      <c r="CQ643" s="3"/>
      <c r="CR643" s="3"/>
      <c r="CS643" s="3"/>
      <c r="CT643" s="3"/>
      <c r="CU643" s="3"/>
      <c r="CV643" s="3"/>
      <c r="CW643" s="3"/>
      <c r="CX643" s="3"/>
      <c r="CY643" s="3"/>
      <c r="CZ643" s="3"/>
      <c r="DA643" s="3"/>
      <c r="DB643" s="3"/>
      <c r="DC643" s="3"/>
      <c r="DD643" s="3"/>
      <c r="DE643" s="3"/>
      <c r="DF643" s="3"/>
      <c r="DG643" s="3"/>
      <c r="DH643" s="3"/>
      <c r="DI643" s="3"/>
      <c r="DJ643" s="3"/>
      <c r="DK643" s="3"/>
      <c r="DL643" s="3"/>
      <c r="DM643" s="3"/>
      <c r="DN643" s="3"/>
      <c r="DO643" s="3"/>
      <c r="DP643" s="3"/>
      <c r="DQ643" s="3"/>
      <c r="DR643" s="3"/>
      <c r="DS643" s="3"/>
      <c r="DT643" s="3"/>
      <c r="DU643" s="3"/>
      <c r="DV643" s="3"/>
      <c r="DW643" s="3"/>
      <c r="DX643" s="3"/>
      <c r="DY643" s="3"/>
      <c r="DZ643" s="3"/>
      <c r="EA643" s="3"/>
      <c r="EB643" s="3"/>
      <c r="EC643" s="3"/>
      <c r="ED643" s="3"/>
      <c r="EE643" s="3"/>
      <c r="EF643" s="3"/>
      <c r="EG643" s="3"/>
      <c r="EH643" s="3"/>
      <c r="EI643" s="3"/>
      <c r="EJ643" s="3"/>
      <c r="EK643" s="3"/>
      <c r="EL643" s="3"/>
      <c r="EM643" s="3"/>
      <c r="EN643" s="3"/>
      <c r="EO643" s="3"/>
      <c r="EP643" s="3"/>
      <c r="EQ643" s="3"/>
      <c r="ER643" s="3"/>
      <c r="ES643" s="3"/>
      <c r="ET643" s="3"/>
      <c r="EU643" s="3"/>
      <c r="EV643" s="3"/>
      <c r="EW643" s="3"/>
      <c r="EX643" s="3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</row>
    <row r="644" spans="1:173" x14ac:dyDescent="0.15">
      <c r="A644" s="74">
        <f t="shared" si="196"/>
        <v>44125</v>
      </c>
      <c r="B644" s="75">
        <f t="shared" ca="1" si="201"/>
        <v>87386.720654999997</v>
      </c>
      <c r="C644" s="78">
        <f t="shared" si="202"/>
        <v>87000</v>
      </c>
      <c r="D644" s="77">
        <f ca="1">IF(A644&lt;$B$1,VLOOKUP(A644,[1]DI!$A$4:$B$15000,2),0)</f>
        <v>1.9000000000000006E-2</v>
      </c>
      <c r="E644" s="78">
        <f t="shared" ca="1" si="198"/>
        <v>1.0000746899999999</v>
      </c>
      <c r="F644" s="78">
        <f ca="1">(TRUNC(PRODUCT($E$12:$E643),16))</f>
        <v>1.0799659255266401</v>
      </c>
      <c r="G644" s="78">
        <f t="shared" ca="1" si="199"/>
        <v>1.0782734006797901</v>
      </c>
      <c r="H644" s="78">
        <f t="shared" ca="1" si="200"/>
        <v>1.0015696599999999</v>
      </c>
      <c r="I644" s="77">
        <f t="shared" si="197"/>
        <v>3.5000000000000003E-2</v>
      </c>
      <c r="J644" s="79">
        <f t="shared" si="203"/>
        <v>44095</v>
      </c>
      <c r="K644" s="80">
        <f t="shared" si="204"/>
        <v>21</v>
      </c>
      <c r="L644" s="81">
        <f t="shared" si="205"/>
        <v>21</v>
      </c>
      <c r="M644" s="82">
        <f t="shared" si="206"/>
        <v>1.0028708989999999</v>
      </c>
      <c r="N644" s="82">
        <f t="shared" ca="1" si="207"/>
        <v>1.0044450650000001</v>
      </c>
      <c r="O644" s="81">
        <f t="shared" si="208"/>
        <v>0</v>
      </c>
      <c r="P644" s="76">
        <f t="shared" ca="1" si="209"/>
        <v>386.72065500000002</v>
      </c>
      <c r="Q644" s="76">
        <f t="shared" si="210"/>
        <v>0</v>
      </c>
      <c r="R644" s="83" t="str">
        <f t="shared" si="211"/>
        <v>A+J=</v>
      </c>
      <c r="S644" s="79">
        <f t="shared" si="212"/>
        <v>44186</v>
      </c>
      <c r="T644" s="84" t="str">
        <f t="shared" si="213"/>
        <v>-</v>
      </c>
      <c r="U644" s="8"/>
      <c r="V644" s="8"/>
      <c r="W644" s="8"/>
      <c r="X644" s="8"/>
      <c r="Y644" s="1"/>
      <c r="Z644" s="8"/>
      <c r="AA644" s="8"/>
      <c r="AB644" s="8"/>
      <c r="AC644" s="8"/>
      <c r="AD644" s="8"/>
      <c r="AE644" s="9"/>
      <c r="AF644" s="8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  <c r="BO644" s="3"/>
      <c r="BP644" s="3"/>
      <c r="BQ644" s="3"/>
      <c r="BR644" s="3"/>
      <c r="BS644" s="3"/>
      <c r="BT644" s="3"/>
      <c r="BU644" s="3"/>
      <c r="BV644" s="3"/>
      <c r="BW644" s="3"/>
      <c r="BX644" s="3"/>
      <c r="BY644" s="3"/>
      <c r="BZ644" s="3"/>
      <c r="CA644" s="3"/>
      <c r="CB644" s="3"/>
      <c r="CC644" s="3"/>
      <c r="CD644" s="3"/>
      <c r="CE644" s="3"/>
      <c r="CF644" s="3"/>
      <c r="CG644" s="3"/>
      <c r="CH644" s="3"/>
      <c r="CI644" s="3"/>
      <c r="CJ644" s="3"/>
      <c r="CK644" s="3"/>
      <c r="CL644" s="3"/>
      <c r="CM644" s="3"/>
      <c r="CN644" s="3"/>
      <c r="CO644" s="3"/>
      <c r="CP644" s="3"/>
      <c r="CQ644" s="3"/>
      <c r="CR644" s="3"/>
      <c r="CS644" s="3"/>
      <c r="CT644" s="3"/>
      <c r="CU644" s="3"/>
      <c r="CV644" s="3"/>
      <c r="CW644" s="3"/>
      <c r="CX644" s="3"/>
      <c r="CY644" s="3"/>
      <c r="CZ644" s="3"/>
      <c r="DA644" s="3"/>
      <c r="DB644" s="3"/>
      <c r="DC644" s="3"/>
      <c r="DD644" s="3"/>
      <c r="DE644" s="3"/>
      <c r="DF644" s="3"/>
      <c r="DG644" s="3"/>
      <c r="DH644" s="3"/>
      <c r="DI644" s="3"/>
      <c r="DJ644" s="3"/>
      <c r="DK644" s="3"/>
      <c r="DL644" s="3"/>
      <c r="DM644" s="3"/>
      <c r="DN644" s="3"/>
      <c r="DO644" s="3"/>
      <c r="DP644" s="3"/>
      <c r="DQ644" s="3"/>
      <c r="DR644" s="3"/>
      <c r="DS644" s="3"/>
      <c r="DT644" s="3"/>
      <c r="DU644" s="3"/>
      <c r="DV644" s="3"/>
      <c r="DW644" s="3"/>
      <c r="DX644" s="3"/>
      <c r="DY644" s="3"/>
      <c r="DZ644" s="3"/>
      <c r="EA644" s="3"/>
      <c r="EB644" s="3"/>
      <c r="EC644" s="3"/>
      <c r="ED644" s="3"/>
      <c r="EE644" s="3"/>
      <c r="EF644" s="3"/>
      <c r="EG644" s="3"/>
      <c r="EH644" s="3"/>
      <c r="EI644" s="3"/>
      <c r="EJ644" s="3"/>
      <c r="EK644" s="3"/>
      <c r="EL644" s="3"/>
      <c r="EM644" s="3"/>
      <c r="EN644" s="3"/>
      <c r="EO644" s="3"/>
      <c r="EP644" s="3"/>
      <c r="EQ644" s="3"/>
      <c r="ER644" s="3"/>
      <c r="ES644" s="3"/>
      <c r="ET644" s="3"/>
      <c r="EU644" s="3"/>
      <c r="EV644" s="3"/>
      <c r="EW644" s="3"/>
      <c r="EX644" s="3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</row>
    <row r="645" spans="1:173" x14ac:dyDescent="0.15">
      <c r="A645" s="74">
        <f t="shared" si="196"/>
        <v>44126</v>
      </c>
      <c r="B645" s="75">
        <f t="shared" ca="1" si="201"/>
        <v>87405.179010000007</v>
      </c>
      <c r="C645" s="78">
        <f t="shared" si="202"/>
        <v>87000</v>
      </c>
      <c r="D645" s="77">
        <f ca="1">IF(A645&lt;$B$1,VLOOKUP(A645,[1]DI!$A$4:$B$15000,2),0)</f>
        <v>1.9000000000000006E-2</v>
      </c>
      <c r="E645" s="78">
        <f t="shared" ca="1" si="198"/>
        <v>1.0000746899999999</v>
      </c>
      <c r="F645" s="78">
        <f ca="1">(TRUNC(PRODUCT($E$12:$E644),16))</f>
        <v>1.0800465881816199</v>
      </c>
      <c r="G645" s="78">
        <f t="shared" ca="1" si="199"/>
        <v>1.0782734006797901</v>
      </c>
      <c r="H645" s="78">
        <f t="shared" ca="1" si="200"/>
        <v>1.00164447</v>
      </c>
      <c r="I645" s="77">
        <f t="shared" si="197"/>
        <v>3.5000000000000003E-2</v>
      </c>
      <c r="J645" s="79">
        <f t="shared" si="203"/>
        <v>44095</v>
      </c>
      <c r="K645" s="80">
        <f t="shared" si="204"/>
        <v>22</v>
      </c>
      <c r="L645" s="81">
        <f t="shared" si="205"/>
        <v>22</v>
      </c>
      <c r="M645" s="82">
        <f t="shared" si="206"/>
        <v>1.0030078140000001</v>
      </c>
      <c r="N645" s="82">
        <f t="shared" ca="1" si="207"/>
        <v>1.0046572300000001</v>
      </c>
      <c r="O645" s="81">
        <f t="shared" si="208"/>
        <v>0</v>
      </c>
      <c r="P645" s="76">
        <f t="shared" ca="1" si="209"/>
        <v>405.17901000000001</v>
      </c>
      <c r="Q645" s="76">
        <f t="shared" si="210"/>
        <v>0</v>
      </c>
      <c r="R645" s="83" t="str">
        <f t="shared" si="211"/>
        <v>A+J=</v>
      </c>
      <c r="S645" s="79">
        <f t="shared" si="212"/>
        <v>44186</v>
      </c>
      <c r="T645" s="84" t="str">
        <f t="shared" si="213"/>
        <v>-</v>
      </c>
      <c r="U645" s="8"/>
      <c r="V645" s="8"/>
      <c r="W645" s="8"/>
      <c r="X645" s="8"/>
      <c r="Y645" s="1"/>
      <c r="Z645" s="8"/>
      <c r="AA645" s="8"/>
      <c r="AB645" s="8"/>
      <c r="AC645" s="8"/>
      <c r="AD645" s="8"/>
      <c r="AE645" s="9"/>
      <c r="AF645" s="8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  <c r="BO645" s="3"/>
      <c r="BP645" s="3"/>
      <c r="BQ645" s="3"/>
      <c r="BR645" s="3"/>
      <c r="BS645" s="3"/>
      <c r="BT645" s="3"/>
      <c r="BU645" s="3"/>
      <c r="BV645" s="3"/>
      <c r="BW645" s="3"/>
      <c r="BX645" s="3"/>
      <c r="BY645" s="3"/>
      <c r="BZ645" s="3"/>
      <c r="CA645" s="3"/>
      <c r="CB645" s="3"/>
      <c r="CC645" s="3"/>
      <c r="CD645" s="3"/>
      <c r="CE645" s="3"/>
      <c r="CF645" s="3"/>
      <c r="CG645" s="3"/>
      <c r="CH645" s="3"/>
      <c r="CI645" s="3"/>
      <c r="CJ645" s="3"/>
      <c r="CK645" s="3"/>
      <c r="CL645" s="3"/>
      <c r="CM645" s="3"/>
      <c r="CN645" s="3"/>
      <c r="CO645" s="3"/>
      <c r="CP645" s="3"/>
      <c r="CQ645" s="3"/>
      <c r="CR645" s="3"/>
      <c r="CS645" s="3"/>
      <c r="CT645" s="3"/>
      <c r="CU645" s="3"/>
      <c r="CV645" s="3"/>
      <c r="CW645" s="3"/>
      <c r="CX645" s="3"/>
      <c r="CY645" s="3"/>
      <c r="CZ645" s="3"/>
      <c r="DA645" s="3"/>
      <c r="DB645" s="3"/>
      <c r="DC645" s="3"/>
      <c r="DD645" s="3"/>
      <c r="DE645" s="3"/>
      <c r="DF645" s="3"/>
      <c r="DG645" s="3"/>
      <c r="DH645" s="3"/>
      <c r="DI645" s="3"/>
      <c r="DJ645" s="3"/>
      <c r="DK645" s="3"/>
      <c r="DL645" s="3"/>
      <c r="DM645" s="3"/>
      <c r="DN645" s="3"/>
      <c r="DO645" s="3"/>
      <c r="DP645" s="3"/>
      <c r="DQ645" s="3"/>
      <c r="DR645" s="3"/>
      <c r="DS645" s="3"/>
      <c r="DT645" s="3"/>
      <c r="DU645" s="3"/>
      <c r="DV645" s="3"/>
      <c r="DW645" s="3"/>
      <c r="DX645" s="3"/>
      <c r="DY645" s="3"/>
      <c r="DZ645" s="3"/>
      <c r="EA645" s="3"/>
      <c r="EB645" s="3"/>
      <c r="EC645" s="3"/>
      <c r="ED645" s="3"/>
      <c r="EE645" s="3"/>
      <c r="EF645" s="3"/>
      <c r="EG645" s="3"/>
      <c r="EH645" s="3"/>
      <c r="EI645" s="3"/>
      <c r="EJ645" s="3"/>
      <c r="EK645" s="3"/>
      <c r="EL645" s="3"/>
      <c r="EM645" s="3"/>
      <c r="EN645" s="3"/>
      <c r="EO645" s="3"/>
      <c r="EP645" s="3"/>
      <c r="EQ645" s="3"/>
      <c r="ER645" s="3"/>
      <c r="ES645" s="3"/>
      <c r="ET645" s="3"/>
      <c r="EU645" s="3"/>
      <c r="EV645" s="3"/>
      <c r="EW645" s="3"/>
      <c r="EX645" s="3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</row>
    <row r="646" spans="1:173" x14ac:dyDescent="0.15">
      <c r="A646" s="74">
        <f t="shared" si="196"/>
        <v>44127</v>
      </c>
      <c r="B646" s="75">
        <f t="shared" ca="1" si="201"/>
        <v>87423.640757000001</v>
      </c>
      <c r="C646" s="78">
        <f t="shared" si="202"/>
        <v>87000</v>
      </c>
      <c r="D646" s="77">
        <f ca="1">IF(A646&lt;$B$1,VLOOKUP(A646,[1]DI!$A$4:$B$15000,2),0)</f>
        <v>1.9000000000000006E-2</v>
      </c>
      <c r="E646" s="78">
        <f t="shared" ca="1" si="198"/>
        <v>1.0000746899999999</v>
      </c>
      <c r="F646" s="78">
        <f ca="1">(TRUNC(PRODUCT($E$12:$E645),16))</f>
        <v>1.0801272568612901</v>
      </c>
      <c r="G646" s="78">
        <f t="shared" ca="1" si="199"/>
        <v>1.0782734006797901</v>
      </c>
      <c r="H646" s="78">
        <f t="shared" ca="1" si="200"/>
        <v>1.0017192800000001</v>
      </c>
      <c r="I646" s="77">
        <f t="shared" si="197"/>
        <v>3.5000000000000003E-2</v>
      </c>
      <c r="J646" s="79">
        <f t="shared" si="203"/>
        <v>44095</v>
      </c>
      <c r="K646" s="80">
        <f t="shared" si="204"/>
        <v>23</v>
      </c>
      <c r="L646" s="81">
        <f t="shared" si="205"/>
        <v>23</v>
      </c>
      <c r="M646" s="82">
        <f t="shared" si="206"/>
        <v>1.0031447469999999</v>
      </c>
      <c r="N646" s="82">
        <f t="shared" ca="1" si="207"/>
        <v>1.004869434</v>
      </c>
      <c r="O646" s="81">
        <f t="shared" si="208"/>
        <v>0</v>
      </c>
      <c r="P646" s="76">
        <f t="shared" ca="1" si="209"/>
        <v>423.64075700000001</v>
      </c>
      <c r="Q646" s="76">
        <f t="shared" si="210"/>
        <v>0</v>
      </c>
      <c r="R646" s="83" t="str">
        <f t="shared" si="211"/>
        <v>A+J=</v>
      </c>
      <c r="S646" s="79">
        <f t="shared" si="212"/>
        <v>44186</v>
      </c>
      <c r="T646" s="84" t="str">
        <f t="shared" si="213"/>
        <v>-</v>
      </c>
      <c r="U646" s="8"/>
      <c r="V646" s="8"/>
      <c r="W646" s="8"/>
      <c r="X646" s="8"/>
      <c r="Y646" s="1"/>
      <c r="Z646" s="8"/>
      <c r="AA646" s="8"/>
      <c r="AB646" s="8"/>
      <c r="AC646" s="8"/>
      <c r="AD646" s="8"/>
      <c r="AE646" s="9"/>
      <c r="AF646" s="8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  <c r="BO646" s="3"/>
      <c r="BP646" s="3"/>
      <c r="BQ646" s="3"/>
      <c r="BR646" s="3"/>
      <c r="BS646" s="3"/>
      <c r="BT646" s="3"/>
      <c r="BU646" s="3"/>
      <c r="BV646" s="3"/>
      <c r="BW646" s="3"/>
      <c r="BX646" s="3"/>
      <c r="BY646" s="3"/>
      <c r="BZ646" s="3"/>
      <c r="CA646" s="3"/>
      <c r="CB646" s="3"/>
      <c r="CC646" s="3"/>
      <c r="CD646" s="3"/>
      <c r="CE646" s="3"/>
      <c r="CF646" s="3"/>
      <c r="CG646" s="3"/>
      <c r="CH646" s="3"/>
      <c r="CI646" s="3"/>
      <c r="CJ646" s="3"/>
      <c r="CK646" s="3"/>
      <c r="CL646" s="3"/>
      <c r="CM646" s="3"/>
      <c r="CN646" s="3"/>
      <c r="CO646" s="3"/>
      <c r="CP646" s="3"/>
      <c r="CQ646" s="3"/>
      <c r="CR646" s="3"/>
      <c r="CS646" s="3"/>
      <c r="CT646" s="3"/>
      <c r="CU646" s="3"/>
      <c r="CV646" s="3"/>
      <c r="CW646" s="3"/>
      <c r="CX646" s="3"/>
      <c r="CY646" s="3"/>
      <c r="CZ646" s="3"/>
      <c r="DA646" s="3"/>
      <c r="DB646" s="3"/>
      <c r="DC646" s="3"/>
      <c r="DD646" s="3"/>
      <c r="DE646" s="3"/>
      <c r="DF646" s="3"/>
      <c r="DG646" s="3"/>
      <c r="DH646" s="3"/>
      <c r="DI646" s="3"/>
      <c r="DJ646" s="3"/>
      <c r="DK646" s="3"/>
      <c r="DL646" s="3"/>
      <c r="DM646" s="3"/>
      <c r="DN646" s="3"/>
      <c r="DO646" s="3"/>
      <c r="DP646" s="3"/>
      <c r="DQ646" s="3"/>
      <c r="DR646" s="3"/>
      <c r="DS646" s="3"/>
      <c r="DT646" s="3"/>
      <c r="DU646" s="3"/>
      <c r="DV646" s="3"/>
      <c r="DW646" s="3"/>
      <c r="DX646" s="3"/>
      <c r="DY646" s="3"/>
      <c r="DZ646" s="3"/>
      <c r="EA646" s="3"/>
      <c r="EB646" s="3"/>
      <c r="EC646" s="3"/>
      <c r="ED646" s="3"/>
      <c r="EE646" s="3"/>
      <c r="EF646" s="3"/>
      <c r="EG646" s="3"/>
      <c r="EH646" s="3"/>
      <c r="EI646" s="3"/>
      <c r="EJ646" s="3"/>
      <c r="EK646" s="3"/>
      <c r="EL646" s="3"/>
      <c r="EM646" s="3"/>
      <c r="EN646" s="3"/>
      <c r="EO646" s="3"/>
      <c r="EP646" s="3"/>
      <c r="EQ646" s="3"/>
      <c r="ER646" s="3"/>
      <c r="ES646" s="3"/>
      <c r="ET646" s="3"/>
      <c r="EU646" s="3"/>
      <c r="EV646" s="3"/>
      <c r="EW646" s="3"/>
      <c r="EX646" s="3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</row>
    <row r="647" spans="1:173" x14ac:dyDescent="0.15">
      <c r="A647" s="74">
        <f t="shared" si="196"/>
        <v>44128</v>
      </c>
      <c r="B647" s="75">
        <f t="shared" ca="1" si="201"/>
        <v>87442.106767999998</v>
      </c>
      <c r="C647" s="78">
        <f t="shared" si="202"/>
        <v>87000</v>
      </c>
      <c r="D647" s="77">
        <f ca="1">IF(A647&lt;$B$1,VLOOKUP(A647,[1]DI!$A$4:$B$15000,2),0)</f>
        <v>0</v>
      </c>
      <c r="E647" s="78">
        <f t="shared" ca="1" si="198"/>
        <v>1</v>
      </c>
      <c r="F647" s="78">
        <f ca="1">(TRUNC(PRODUCT($E$12:$E646),16))</f>
        <v>1.0802079315661099</v>
      </c>
      <c r="G647" s="78">
        <f t="shared" ca="1" si="199"/>
        <v>1.0782734006797901</v>
      </c>
      <c r="H647" s="78">
        <f t="shared" ca="1" si="200"/>
        <v>1.0017940999999999</v>
      </c>
      <c r="I647" s="77">
        <f t="shared" si="197"/>
        <v>3.5000000000000003E-2</v>
      </c>
      <c r="J647" s="79">
        <f t="shared" si="203"/>
        <v>44095</v>
      </c>
      <c r="K647" s="80">
        <f t="shared" si="204"/>
        <v>23</v>
      </c>
      <c r="L647" s="81">
        <f t="shared" si="205"/>
        <v>24</v>
      </c>
      <c r="M647" s="82">
        <f t="shared" si="206"/>
        <v>1.003281699</v>
      </c>
      <c r="N647" s="82">
        <f t="shared" ca="1" si="207"/>
        <v>1.0050816869999999</v>
      </c>
      <c r="O647" s="81">
        <f t="shared" si="208"/>
        <v>0</v>
      </c>
      <c r="P647" s="76">
        <f t="shared" ca="1" si="209"/>
        <v>442.10676799999999</v>
      </c>
      <c r="Q647" s="76">
        <f t="shared" si="210"/>
        <v>0</v>
      </c>
      <c r="R647" s="83" t="str">
        <f t="shared" si="211"/>
        <v>A+J=</v>
      </c>
      <c r="S647" s="79">
        <f t="shared" si="212"/>
        <v>44186</v>
      </c>
      <c r="T647" s="84" t="str">
        <f t="shared" si="213"/>
        <v>-</v>
      </c>
      <c r="U647" s="8"/>
      <c r="V647" s="8"/>
      <c r="W647" s="8"/>
      <c r="X647" s="8"/>
      <c r="Y647" s="1"/>
      <c r="Z647" s="8"/>
      <c r="AA647" s="8"/>
      <c r="AB647" s="8"/>
      <c r="AC647" s="8"/>
      <c r="AD647" s="8"/>
      <c r="AE647" s="9"/>
      <c r="AF647" s="8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  <c r="BO647" s="3"/>
      <c r="BP647" s="3"/>
      <c r="BQ647" s="3"/>
      <c r="BR647" s="3"/>
      <c r="BS647" s="3"/>
      <c r="BT647" s="3"/>
      <c r="BU647" s="3"/>
      <c r="BV647" s="3"/>
      <c r="BW647" s="3"/>
      <c r="BX647" s="3"/>
      <c r="BY647" s="3"/>
      <c r="BZ647" s="3"/>
      <c r="CA647" s="3"/>
      <c r="CB647" s="3"/>
      <c r="CC647" s="3"/>
      <c r="CD647" s="3"/>
      <c r="CE647" s="3"/>
      <c r="CF647" s="3"/>
      <c r="CG647" s="3"/>
      <c r="CH647" s="3"/>
      <c r="CI647" s="3"/>
      <c r="CJ647" s="3"/>
      <c r="CK647" s="3"/>
      <c r="CL647" s="3"/>
      <c r="CM647" s="3"/>
      <c r="CN647" s="3"/>
      <c r="CO647" s="3"/>
      <c r="CP647" s="3"/>
      <c r="CQ647" s="3"/>
      <c r="CR647" s="3"/>
      <c r="CS647" s="3"/>
      <c r="CT647" s="3"/>
      <c r="CU647" s="3"/>
      <c r="CV647" s="3"/>
      <c r="CW647" s="3"/>
      <c r="CX647" s="3"/>
      <c r="CY647" s="3"/>
      <c r="CZ647" s="3"/>
      <c r="DA647" s="3"/>
      <c r="DB647" s="3"/>
      <c r="DC647" s="3"/>
      <c r="DD647" s="3"/>
      <c r="DE647" s="3"/>
      <c r="DF647" s="3"/>
      <c r="DG647" s="3"/>
      <c r="DH647" s="3"/>
      <c r="DI647" s="3"/>
      <c r="DJ647" s="3"/>
      <c r="DK647" s="3"/>
      <c r="DL647" s="3"/>
      <c r="DM647" s="3"/>
      <c r="DN647" s="3"/>
      <c r="DO647" s="3"/>
      <c r="DP647" s="3"/>
      <c r="DQ647" s="3"/>
      <c r="DR647" s="3"/>
      <c r="DS647" s="3"/>
      <c r="DT647" s="3"/>
      <c r="DU647" s="3"/>
      <c r="DV647" s="3"/>
      <c r="DW647" s="3"/>
      <c r="DX647" s="3"/>
      <c r="DY647" s="3"/>
      <c r="DZ647" s="3"/>
      <c r="EA647" s="3"/>
      <c r="EB647" s="3"/>
      <c r="EC647" s="3"/>
      <c r="ED647" s="3"/>
      <c r="EE647" s="3"/>
      <c r="EF647" s="3"/>
      <c r="EG647" s="3"/>
      <c r="EH647" s="3"/>
      <c r="EI647" s="3"/>
      <c r="EJ647" s="3"/>
      <c r="EK647" s="3"/>
      <c r="EL647" s="3"/>
      <c r="EM647" s="3"/>
      <c r="EN647" s="3"/>
      <c r="EO647" s="3"/>
      <c r="EP647" s="3"/>
      <c r="EQ647" s="3"/>
      <c r="ER647" s="3"/>
      <c r="ES647" s="3"/>
      <c r="ET647" s="3"/>
      <c r="EU647" s="3"/>
      <c r="EV647" s="3"/>
      <c r="EW647" s="3"/>
      <c r="EX647" s="3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</row>
    <row r="648" spans="1:173" x14ac:dyDescent="0.15">
      <c r="A648" s="74">
        <f t="shared" si="196"/>
        <v>44129</v>
      </c>
      <c r="B648" s="75">
        <f t="shared" ca="1" si="201"/>
        <v>87442.106767999998</v>
      </c>
      <c r="C648" s="78">
        <f t="shared" si="202"/>
        <v>87000</v>
      </c>
      <c r="D648" s="77">
        <f ca="1">IF(A648&lt;$B$1,VLOOKUP(A648,[1]DI!$A$4:$B$15000,2),0)</f>
        <v>0</v>
      </c>
      <c r="E648" s="78">
        <f t="shared" ca="1" si="198"/>
        <v>1</v>
      </c>
      <c r="F648" s="78">
        <f ca="1">(TRUNC(PRODUCT($E$12:$E647),16))</f>
        <v>1.0802079315661099</v>
      </c>
      <c r="G648" s="78">
        <f t="shared" ca="1" si="199"/>
        <v>1.0782734006797901</v>
      </c>
      <c r="H648" s="78">
        <f t="shared" ca="1" si="200"/>
        <v>1.0017940999999999</v>
      </c>
      <c r="I648" s="77">
        <f t="shared" si="197"/>
        <v>3.5000000000000003E-2</v>
      </c>
      <c r="J648" s="79">
        <f t="shared" si="203"/>
        <v>44095</v>
      </c>
      <c r="K648" s="80">
        <f t="shared" si="204"/>
        <v>23</v>
      </c>
      <c r="L648" s="81">
        <f t="shared" si="205"/>
        <v>24</v>
      </c>
      <c r="M648" s="82">
        <f t="shared" si="206"/>
        <v>1.003281699</v>
      </c>
      <c r="N648" s="82">
        <f t="shared" ca="1" si="207"/>
        <v>1.0050816869999999</v>
      </c>
      <c r="O648" s="81">
        <f t="shared" si="208"/>
        <v>0</v>
      </c>
      <c r="P648" s="76">
        <f t="shared" ca="1" si="209"/>
        <v>442.10676799999999</v>
      </c>
      <c r="Q648" s="76">
        <f t="shared" si="210"/>
        <v>0</v>
      </c>
      <c r="R648" s="83" t="str">
        <f t="shared" si="211"/>
        <v>A+J=</v>
      </c>
      <c r="S648" s="79">
        <f t="shared" si="212"/>
        <v>44186</v>
      </c>
      <c r="T648" s="84" t="str">
        <f t="shared" si="213"/>
        <v>-</v>
      </c>
      <c r="U648" s="8"/>
      <c r="V648" s="8"/>
      <c r="W648" s="8"/>
      <c r="X648" s="8"/>
      <c r="Y648" s="1"/>
      <c r="Z648" s="8"/>
      <c r="AA648" s="8"/>
      <c r="AB648" s="8"/>
      <c r="AC648" s="8"/>
      <c r="AD648" s="8"/>
      <c r="AE648" s="9"/>
      <c r="AF648" s="8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  <c r="BO648" s="3"/>
      <c r="BP648" s="3"/>
      <c r="BQ648" s="3"/>
      <c r="BR648" s="3"/>
      <c r="BS648" s="3"/>
      <c r="BT648" s="3"/>
      <c r="BU648" s="3"/>
      <c r="BV648" s="3"/>
      <c r="BW648" s="3"/>
      <c r="BX648" s="3"/>
      <c r="BY648" s="3"/>
      <c r="BZ648" s="3"/>
      <c r="CA648" s="3"/>
      <c r="CB648" s="3"/>
      <c r="CC648" s="3"/>
      <c r="CD648" s="3"/>
      <c r="CE648" s="3"/>
      <c r="CF648" s="3"/>
      <c r="CG648" s="3"/>
      <c r="CH648" s="3"/>
      <c r="CI648" s="3"/>
      <c r="CJ648" s="3"/>
      <c r="CK648" s="3"/>
      <c r="CL648" s="3"/>
      <c r="CM648" s="3"/>
      <c r="CN648" s="3"/>
      <c r="CO648" s="3"/>
      <c r="CP648" s="3"/>
      <c r="CQ648" s="3"/>
      <c r="CR648" s="3"/>
      <c r="CS648" s="3"/>
      <c r="CT648" s="3"/>
      <c r="CU648" s="3"/>
      <c r="CV648" s="3"/>
      <c r="CW648" s="3"/>
      <c r="CX648" s="3"/>
      <c r="CY648" s="3"/>
      <c r="CZ648" s="3"/>
      <c r="DA648" s="3"/>
      <c r="DB648" s="3"/>
      <c r="DC648" s="3"/>
      <c r="DD648" s="3"/>
      <c r="DE648" s="3"/>
      <c r="DF648" s="3"/>
      <c r="DG648" s="3"/>
      <c r="DH648" s="3"/>
      <c r="DI648" s="3"/>
      <c r="DJ648" s="3"/>
      <c r="DK648" s="3"/>
      <c r="DL648" s="3"/>
      <c r="DM648" s="3"/>
      <c r="DN648" s="3"/>
      <c r="DO648" s="3"/>
      <c r="DP648" s="3"/>
      <c r="DQ648" s="3"/>
      <c r="DR648" s="3"/>
      <c r="DS648" s="3"/>
      <c r="DT648" s="3"/>
      <c r="DU648" s="3"/>
      <c r="DV648" s="3"/>
      <c r="DW648" s="3"/>
      <c r="DX648" s="3"/>
      <c r="DY648" s="3"/>
      <c r="DZ648" s="3"/>
      <c r="EA648" s="3"/>
      <c r="EB648" s="3"/>
      <c r="EC648" s="3"/>
      <c r="ED648" s="3"/>
      <c r="EE648" s="3"/>
      <c r="EF648" s="3"/>
      <c r="EG648" s="3"/>
      <c r="EH648" s="3"/>
      <c r="EI648" s="3"/>
      <c r="EJ648" s="3"/>
      <c r="EK648" s="3"/>
      <c r="EL648" s="3"/>
      <c r="EM648" s="3"/>
      <c r="EN648" s="3"/>
      <c r="EO648" s="3"/>
      <c r="EP648" s="3"/>
      <c r="EQ648" s="3"/>
      <c r="ER648" s="3"/>
      <c r="ES648" s="3"/>
      <c r="ET648" s="3"/>
      <c r="EU648" s="3"/>
      <c r="EV648" s="3"/>
      <c r="EW648" s="3"/>
      <c r="EX648" s="3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</row>
    <row r="649" spans="1:173" x14ac:dyDescent="0.15">
      <c r="A649" s="74">
        <f t="shared" si="196"/>
        <v>44130</v>
      </c>
      <c r="B649" s="75">
        <f t="shared" ca="1" si="201"/>
        <v>87442.106767999998</v>
      </c>
      <c r="C649" s="78">
        <f t="shared" si="202"/>
        <v>87000</v>
      </c>
      <c r="D649" s="77">
        <f ca="1">IF(A649&lt;$B$1,VLOOKUP(A649,[1]DI!$A$4:$B$15000,2),0)</f>
        <v>1.9000000000000006E-2</v>
      </c>
      <c r="E649" s="78">
        <f t="shared" ca="1" si="198"/>
        <v>1.0000746899999999</v>
      </c>
      <c r="F649" s="78">
        <f ca="1">(TRUNC(PRODUCT($E$12:$E648),16))</f>
        <v>1.0802079315661099</v>
      </c>
      <c r="G649" s="78">
        <f t="shared" ca="1" si="199"/>
        <v>1.0782734006797901</v>
      </c>
      <c r="H649" s="78">
        <f t="shared" ca="1" si="200"/>
        <v>1.0017940999999999</v>
      </c>
      <c r="I649" s="77">
        <f t="shared" si="197"/>
        <v>3.5000000000000003E-2</v>
      </c>
      <c r="J649" s="79">
        <f t="shared" si="203"/>
        <v>44095</v>
      </c>
      <c r="K649" s="80">
        <f t="shared" si="204"/>
        <v>24</v>
      </c>
      <c r="L649" s="81">
        <f t="shared" si="205"/>
        <v>24</v>
      </c>
      <c r="M649" s="82">
        <f t="shared" si="206"/>
        <v>1.003281699</v>
      </c>
      <c r="N649" s="82">
        <f t="shared" ca="1" si="207"/>
        <v>1.0050816869999999</v>
      </c>
      <c r="O649" s="81">
        <f t="shared" si="208"/>
        <v>0</v>
      </c>
      <c r="P649" s="76">
        <f t="shared" ca="1" si="209"/>
        <v>442.10676799999999</v>
      </c>
      <c r="Q649" s="76">
        <f t="shared" si="210"/>
        <v>0</v>
      </c>
      <c r="R649" s="83" t="str">
        <f t="shared" si="211"/>
        <v>A+J=</v>
      </c>
      <c r="S649" s="79">
        <f t="shared" si="212"/>
        <v>44186</v>
      </c>
      <c r="T649" s="84" t="str">
        <f t="shared" si="213"/>
        <v>-</v>
      </c>
      <c r="U649" s="8"/>
      <c r="V649" s="8"/>
      <c r="W649" s="8"/>
      <c r="X649" s="8"/>
      <c r="Y649" s="1"/>
      <c r="Z649" s="8"/>
      <c r="AA649" s="8"/>
      <c r="AB649" s="8"/>
      <c r="AC649" s="8"/>
      <c r="AD649" s="8"/>
      <c r="AE649" s="9"/>
      <c r="AF649" s="8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  <c r="BO649" s="3"/>
      <c r="BP649" s="3"/>
      <c r="BQ649" s="3"/>
      <c r="BR649" s="3"/>
      <c r="BS649" s="3"/>
      <c r="BT649" s="3"/>
      <c r="BU649" s="3"/>
      <c r="BV649" s="3"/>
      <c r="BW649" s="3"/>
      <c r="BX649" s="3"/>
      <c r="BY649" s="3"/>
      <c r="BZ649" s="3"/>
      <c r="CA649" s="3"/>
      <c r="CB649" s="3"/>
      <c r="CC649" s="3"/>
      <c r="CD649" s="3"/>
      <c r="CE649" s="3"/>
      <c r="CF649" s="3"/>
      <c r="CG649" s="3"/>
      <c r="CH649" s="3"/>
      <c r="CI649" s="3"/>
      <c r="CJ649" s="3"/>
      <c r="CK649" s="3"/>
      <c r="CL649" s="3"/>
      <c r="CM649" s="3"/>
      <c r="CN649" s="3"/>
      <c r="CO649" s="3"/>
      <c r="CP649" s="3"/>
      <c r="CQ649" s="3"/>
      <c r="CR649" s="3"/>
      <c r="CS649" s="3"/>
      <c r="CT649" s="3"/>
      <c r="CU649" s="3"/>
      <c r="CV649" s="3"/>
      <c r="CW649" s="3"/>
      <c r="CX649" s="3"/>
      <c r="CY649" s="3"/>
      <c r="CZ649" s="3"/>
      <c r="DA649" s="3"/>
      <c r="DB649" s="3"/>
      <c r="DC649" s="3"/>
      <c r="DD649" s="3"/>
      <c r="DE649" s="3"/>
      <c r="DF649" s="3"/>
      <c r="DG649" s="3"/>
      <c r="DH649" s="3"/>
      <c r="DI649" s="3"/>
      <c r="DJ649" s="3"/>
      <c r="DK649" s="3"/>
      <c r="DL649" s="3"/>
      <c r="DM649" s="3"/>
      <c r="DN649" s="3"/>
      <c r="DO649" s="3"/>
      <c r="DP649" s="3"/>
      <c r="DQ649" s="3"/>
      <c r="DR649" s="3"/>
      <c r="DS649" s="3"/>
      <c r="DT649" s="3"/>
      <c r="DU649" s="3"/>
      <c r="DV649" s="3"/>
      <c r="DW649" s="3"/>
      <c r="DX649" s="3"/>
      <c r="DY649" s="3"/>
      <c r="DZ649" s="3"/>
      <c r="EA649" s="3"/>
      <c r="EB649" s="3"/>
      <c r="EC649" s="3"/>
      <c r="ED649" s="3"/>
      <c r="EE649" s="3"/>
      <c r="EF649" s="3"/>
      <c r="EG649" s="3"/>
      <c r="EH649" s="3"/>
      <c r="EI649" s="3"/>
      <c r="EJ649" s="3"/>
      <c r="EK649" s="3"/>
      <c r="EL649" s="3"/>
      <c r="EM649" s="3"/>
      <c r="EN649" s="3"/>
      <c r="EO649" s="3"/>
      <c r="EP649" s="3"/>
      <c r="EQ649" s="3"/>
      <c r="ER649" s="3"/>
      <c r="ES649" s="3"/>
      <c r="ET649" s="3"/>
      <c r="EU649" s="3"/>
      <c r="EV649" s="3"/>
      <c r="EW649" s="3"/>
      <c r="EX649" s="3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</row>
    <row r="650" spans="1:173" x14ac:dyDescent="0.15">
      <c r="A650" s="74">
        <f t="shared" si="196"/>
        <v>44131</v>
      </c>
      <c r="B650" s="75">
        <f t="shared" ca="1" si="201"/>
        <v>87460.576172000001</v>
      </c>
      <c r="C650" s="78">
        <f t="shared" si="202"/>
        <v>87000</v>
      </c>
      <c r="D650" s="77">
        <f ca="1">IF(A650&lt;$B$1,VLOOKUP(A650,[1]DI!$A$4:$B$15000,2),0)</f>
        <v>1.9000000000000006E-2</v>
      </c>
      <c r="E650" s="78">
        <f t="shared" ca="1" si="198"/>
        <v>1.0000746899999999</v>
      </c>
      <c r="F650" s="78">
        <f ca="1">(TRUNC(PRODUCT($E$12:$E649),16))</f>
        <v>1.0802886122965101</v>
      </c>
      <c r="G650" s="78">
        <f t="shared" ca="1" si="199"/>
        <v>1.0782734006797901</v>
      </c>
      <c r="H650" s="78">
        <f t="shared" ca="1" si="200"/>
        <v>1.0018689199999999</v>
      </c>
      <c r="I650" s="77">
        <f t="shared" si="197"/>
        <v>3.5000000000000003E-2</v>
      </c>
      <c r="J650" s="79">
        <f t="shared" si="203"/>
        <v>44095</v>
      </c>
      <c r="K650" s="80">
        <f t="shared" si="204"/>
        <v>25</v>
      </c>
      <c r="L650" s="81">
        <f t="shared" si="205"/>
        <v>25</v>
      </c>
      <c r="M650" s="82">
        <f t="shared" si="206"/>
        <v>1.0034186700000001</v>
      </c>
      <c r="N650" s="82">
        <f t="shared" ca="1" si="207"/>
        <v>1.0052939789999999</v>
      </c>
      <c r="O650" s="81">
        <f t="shared" si="208"/>
        <v>0</v>
      </c>
      <c r="P650" s="76">
        <f t="shared" ca="1" si="209"/>
        <v>460.57617199999999</v>
      </c>
      <c r="Q650" s="76">
        <f t="shared" si="210"/>
        <v>0</v>
      </c>
      <c r="R650" s="83" t="str">
        <f t="shared" si="211"/>
        <v>A+J=</v>
      </c>
      <c r="S650" s="79">
        <f t="shared" si="212"/>
        <v>44186</v>
      </c>
      <c r="T650" s="84" t="str">
        <f t="shared" si="213"/>
        <v>-</v>
      </c>
      <c r="U650" s="8"/>
      <c r="V650" s="8"/>
      <c r="W650" s="8"/>
      <c r="X650" s="8"/>
      <c r="Y650" s="1"/>
      <c r="Z650" s="8"/>
      <c r="AA650" s="8"/>
      <c r="AB650" s="8"/>
      <c r="AC650" s="8"/>
      <c r="AD650" s="8"/>
      <c r="AE650" s="9"/>
      <c r="AF650" s="8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  <c r="BO650" s="3"/>
      <c r="BP650" s="3"/>
      <c r="BQ650" s="3"/>
      <c r="BR650" s="3"/>
      <c r="BS650" s="3"/>
      <c r="BT650" s="3"/>
      <c r="BU650" s="3"/>
      <c r="BV650" s="3"/>
      <c r="BW650" s="3"/>
      <c r="BX650" s="3"/>
      <c r="BY650" s="3"/>
      <c r="BZ650" s="3"/>
      <c r="CA650" s="3"/>
      <c r="CB650" s="3"/>
      <c r="CC650" s="3"/>
      <c r="CD650" s="3"/>
      <c r="CE650" s="3"/>
      <c r="CF650" s="3"/>
      <c r="CG650" s="3"/>
      <c r="CH650" s="3"/>
      <c r="CI650" s="3"/>
      <c r="CJ650" s="3"/>
      <c r="CK650" s="3"/>
      <c r="CL650" s="3"/>
      <c r="CM650" s="3"/>
      <c r="CN650" s="3"/>
      <c r="CO650" s="3"/>
      <c r="CP650" s="3"/>
      <c r="CQ650" s="3"/>
      <c r="CR650" s="3"/>
      <c r="CS650" s="3"/>
      <c r="CT650" s="3"/>
      <c r="CU650" s="3"/>
      <c r="CV650" s="3"/>
      <c r="CW650" s="3"/>
      <c r="CX650" s="3"/>
      <c r="CY650" s="3"/>
      <c r="CZ650" s="3"/>
      <c r="DA650" s="3"/>
      <c r="DB650" s="3"/>
      <c r="DC650" s="3"/>
      <c r="DD650" s="3"/>
      <c r="DE650" s="3"/>
      <c r="DF650" s="3"/>
      <c r="DG650" s="3"/>
      <c r="DH650" s="3"/>
      <c r="DI650" s="3"/>
      <c r="DJ650" s="3"/>
      <c r="DK650" s="3"/>
      <c r="DL650" s="3"/>
      <c r="DM650" s="3"/>
      <c r="DN650" s="3"/>
      <c r="DO650" s="3"/>
      <c r="DP650" s="3"/>
      <c r="DQ650" s="3"/>
      <c r="DR650" s="3"/>
      <c r="DS650" s="3"/>
      <c r="DT650" s="3"/>
      <c r="DU650" s="3"/>
      <c r="DV650" s="3"/>
      <c r="DW650" s="3"/>
      <c r="DX650" s="3"/>
      <c r="DY650" s="3"/>
      <c r="DZ650" s="3"/>
      <c r="EA650" s="3"/>
      <c r="EB650" s="3"/>
      <c r="EC650" s="3"/>
      <c r="ED650" s="3"/>
      <c r="EE650" s="3"/>
      <c r="EF650" s="3"/>
      <c r="EG650" s="3"/>
      <c r="EH650" s="3"/>
      <c r="EI650" s="3"/>
      <c r="EJ650" s="3"/>
      <c r="EK650" s="3"/>
      <c r="EL650" s="3"/>
      <c r="EM650" s="3"/>
      <c r="EN650" s="3"/>
      <c r="EO650" s="3"/>
      <c r="EP650" s="3"/>
      <c r="EQ650" s="3"/>
      <c r="ER650" s="3"/>
      <c r="ES650" s="3"/>
      <c r="ET650" s="3"/>
      <c r="EU650" s="3"/>
      <c r="EV650" s="3"/>
      <c r="EW650" s="3"/>
      <c r="EX650" s="3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</row>
    <row r="651" spans="1:173" x14ac:dyDescent="0.15">
      <c r="A651" s="74">
        <f t="shared" si="196"/>
        <v>44132</v>
      </c>
      <c r="B651" s="75">
        <f t="shared" ca="1" si="201"/>
        <v>87479.049926000007</v>
      </c>
      <c r="C651" s="78">
        <f t="shared" si="202"/>
        <v>87000</v>
      </c>
      <c r="D651" s="77">
        <f ca="1">IF(A651&lt;$B$1,VLOOKUP(A651,[1]DI!$A$4:$B$15000,2),0)</f>
        <v>1.9000000000000006E-2</v>
      </c>
      <c r="E651" s="78">
        <f t="shared" ca="1" si="198"/>
        <v>1.0000746899999999</v>
      </c>
      <c r="F651" s="78">
        <f ca="1">(TRUNC(PRODUCT($E$12:$E650),16))</f>
        <v>1.0803692990529701</v>
      </c>
      <c r="G651" s="78">
        <f t="shared" ca="1" si="199"/>
        <v>1.0782734006797901</v>
      </c>
      <c r="H651" s="78">
        <f t="shared" ca="1" si="200"/>
        <v>1.0019437499999999</v>
      </c>
      <c r="I651" s="77">
        <f t="shared" si="197"/>
        <v>3.5000000000000003E-2</v>
      </c>
      <c r="J651" s="79">
        <f t="shared" si="203"/>
        <v>44095</v>
      </c>
      <c r="K651" s="80">
        <f t="shared" si="204"/>
        <v>26</v>
      </c>
      <c r="L651" s="81">
        <f t="shared" si="205"/>
        <v>26</v>
      </c>
      <c r="M651" s="82">
        <f t="shared" si="206"/>
        <v>1.00355566</v>
      </c>
      <c r="N651" s="82">
        <f t="shared" ca="1" si="207"/>
        <v>1.0055063209999999</v>
      </c>
      <c r="O651" s="81">
        <f t="shared" si="208"/>
        <v>0</v>
      </c>
      <c r="P651" s="76">
        <f t="shared" ca="1" si="209"/>
        <v>479.04992600000003</v>
      </c>
      <c r="Q651" s="76">
        <f t="shared" si="210"/>
        <v>0</v>
      </c>
      <c r="R651" s="83" t="str">
        <f t="shared" si="211"/>
        <v>A+J=</v>
      </c>
      <c r="S651" s="79">
        <f t="shared" si="212"/>
        <v>44186</v>
      </c>
      <c r="T651" s="84" t="str">
        <f t="shared" si="213"/>
        <v>-</v>
      </c>
      <c r="U651" s="8"/>
      <c r="V651" s="8"/>
      <c r="W651" s="8"/>
      <c r="X651" s="8"/>
      <c r="Y651" s="1"/>
      <c r="Z651" s="8"/>
      <c r="AA651" s="8"/>
      <c r="AB651" s="8"/>
      <c r="AC651" s="8"/>
      <c r="AD651" s="8"/>
      <c r="AE651" s="9"/>
      <c r="AF651" s="8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  <c r="BO651" s="3"/>
      <c r="BP651" s="3"/>
      <c r="BQ651" s="3"/>
      <c r="BR651" s="3"/>
      <c r="BS651" s="3"/>
      <c r="BT651" s="3"/>
      <c r="BU651" s="3"/>
      <c r="BV651" s="3"/>
      <c r="BW651" s="3"/>
      <c r="BX651" s="3"/>
      <c r="BY651" s="3"/>
      <c r="BZ651" s="3"/>
      <c r="CA651" s="3"/>
      <c r="CB651" s="3"/>
      <c r="CC651" s="3"/>
      <c r="CD651" s="3"/>
      <c r="CE651" s="3"/>
      <c r="CF651" s="3"/>
      <c r="CG651" s="3"/>
      <c r="CH651" s="3"/>
      <c r="CI651" s="3"/>
      <c r="CJ651" s="3"/>
      <c r="CK651" s="3"/>
      <c r="CL651" s="3"/>
      <c r="CM651" s="3"/>
      <c r="CN651" s="3"/>
      <c r="CO651" s="3"/>
      <c r="CP651" s="3"/>
      <c r="CQ651" s="3"/>
      <c r="CR651" s="3"/>
      <c r="CS651" s="3"/>
      <c r="CT651" s="3"/>
      <c r="CU651" s="3"/>
      <c r="CV651" s="3"/>
      <c r="CW651" s="3"/>
      <c r="CX651" s="3"/>
      <c r="CY651" s="3"/>
      <c r="CZ651" s="3"/>
      <c r="DA651" s="3"/>
      <c r="DB651" s="3"/>
      <c r="DC651" s="3"/>
      <c r="DD651" s="3"/>
      <c r="DE651" s="3"/>
      <c r="DF651" s="3"/>
      <c r="DG651" s="3"/>
      <c r="DH651" s="3"/>
      <c r="DI651" s="3"/>
      <c r="DJ651" s="3"/>
      <c r="DK651" s="3"/>
      <c r="DL651" s="3"/>
      <c r="DM651" s="3"/>
      <c r="DN651" s="3"/>
      <c r="DO651" s="3"/>
      <c r="DP651" s="3"/>
      <c r="DQ651" s="3"/>
      <c r="DR651" s="3"/>
      <c r="DS651" s="3"/>
      <c r="DT651" s="3"/>
      <c r="DU651" s="3"/>
      <c r="DV651" s="3"/>
      <c r="DW651" s="3"/>
      <c r="DX651" s="3"/>
      <c r="DY651" s="3"/>
      <c r="DZ651" s="3"/>
      <c r="EA651" s="3"/>
      <c r="EB651" s="3"/>
      <c r="EC651" s="3"/>
      <c r="ED651" s="3"/>
      <c r="EE651" s="3"/>
      <c r="EF651" s="3"/>
      <c r="EG651" s="3"/>
      <c r="EH651" s="3"/>
      <c r="EI651" s="3"/>
      <c r="EJ651" s="3"/>
      <c r="EK651" s="3"/>
      <c r="EL651" s="3"/>
      <c r="EM651" s="3"/>
      <c r="EN651" s="3"/>
      <c r="EO651" s="3"/>
      <c r="EP651" s="3"/>
      <c r="EQ651" s="3"/>
      <c r="ER651" s="3"/>
      <c r="ES651" s="3"/>
      <c r="ET651" s="3"/>
      <c r="EU651" s="3"/>
      <c r="EV651" s="3"/>
      <c r="EW651" s="3"/>
      <c r="EX651" s="3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</row>
    <row r="652" spans="1:173" x14ac:dyDescent="0.15">
      <c r="A652" s="74">
        <f t="shared" si="196"/>
        <v>44133</v>
      </c>
      <c r="B652" s="75">
        <f t="shared" ca="1" si="201"/>
        <v>87497.527942999994</v>
      </c>
      <c r="C652" s="78">
        <f t="shared" si="202"/>
        <v>87000</v>
      </c>
      <c r="D652" s="77">
        <f ca="1">IF(A652&lt;$B$1,VLOOKUP(A652,[1]DI!$A$4:$B$15000,2),0)</f>
        <v>1.9000000000000006E-2</v>
      </c>
      <c r="E652" s="78">
        <f t="shared" ca="1" si="198"/>
        <v>1.0000746899999999</v>
      </c>
      <c r="F652" s="78">
        <f ca="1">(TRUNC(PRODUCT($E$12:$E651),16))</f>
        <v>1.0804499918359101</v>
      </c>
      <c r="G652" s="78">
        <f t="shared" ca="1" si="199"/>
        <v>1.0782734006797901</v>
      </c>
      <c r="H652" s="78">
        <f t="shared" ca="1" si="200"/>
        <v>1.00201859</v>
      </c>
      <c r="I652" s="77">
        <f t="shared" si="197"/>
        <v>3.5000000000000003E-2</v>
      </c>
      <c r="J652" s="79">
        <f t="shared" si="203"/>
        <v>44095</v>
      </c>
      <c r="K652" s="80">
        <f t="shared" si="204"/>
        <v>27</v>
      </c>
      <c r="L652" s="81">
        <f t="shared" si="205"/>
        <v>27</v>
      </c>
      <c r="M652" s="82">
        <f t="shared" si="206"/>
        <v>1.003692668</v>
      </c>
      <c r="N652" s="82">
        <f t="shared" ca="1" si="207"/>
        <v>1.005718712</v>
      </c>
      <c r="O652" s="81">
        <f t="shared" si="208"/>
        <v>0</v>
      </c>
      <c r="P652" s="76">
        <f t="shared" ca="1" si="209"/>
        <v>497.52794299999999</v>
      </c>
      <c r="Q652" s="76">
        <f t="shared" si="210"/>
        <v>0</v>
      </c>
      <c r="R652" s="83" t="str">
        <f t="shared" si="211"/>
        <v>A+J=</v>
      </c>
      <c r="S652" s="79">
        <f t="shared" si="212"/>
        <v>44186</v>
      </c>
      <c r="T652" s="84" t="str">
        <f t="shared" si="213"/>
        <v>-</v>
      </c>
      <c r="U652" s="8"/>
      <c r="V652" s="8"/>
      <c r="W652" s="8"/>
      <c r="X652" s="8"/>
      <c r="Y652" s="1"/>
      <c r="Z652" s="8"/>
      <c r="AA652" s="8"/>
      <c r="AB652" s="8"/>
      <c r="AC652" s="8"/>
      <c r="AD652" s="8"/>
      <c r="AE652" s="9"/>
      <c r="AF652" s="8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  <c r="BO652" s="3"/>
      <c r="BP652" s="3"/>
      <c r="BQ652" s="3"/>
      <c r="BR652" s="3"/>
      <c r="BS652" s="3"/>
      <c r="BT652" s="3"/>
      <c r="BU652" s="3"/>
      <c r="BV652" s="3"/>
      <c r="BW652" s="3"/>
      <c r="BX652" s="3"/>
      <c r="BY652" s="3"/>
      <c r="BZ652" s="3"/>
      <c r="CA652" s="3"/>
      <c r="CB652" s="3"/>
      <c r="CC652" s="3"/>
      <c r="CD652" s="3"/>
      <c r="CE652" s="3"/>
      <c r="CF652" s="3"/>
      <c r="CG652" s="3"/>
      <c r="CH652" s="3"/>
      <c r="CI652" s="3"/>
      <c r="CJ652" s="3"/>
      <c r="CK652" s="3"/>
      <c r="CL652" s="3"/>
      <c r="CM652" s="3"/>
      <c r="CN652" s="3"/>
      <c r="CO652" s="3"/>
      <c r="CP652" s="3"/>
      <c r="CQ652" s="3"/>
      <c r="CR652" s="3"/>
      <c r="CS652" s="3"/>
      <c r="CT652" s="3"/>
      <c r="CU652" s="3"/>
      <c r="CV652" s="3"/>
      <c r="CW652" s="3"/>
      <c r="CX652" s="3"/>
      <c r="CY652" s="3"/>
      <c r="CZ652" s="3"/>
      <c r="DA652" s="3"/>
      <c r="DB652" s="3"/>
      <c r="DC652" s="3"/>
      <c r="DD652" s="3"/>
      <c r="DE652" s="3"/>
      <c r="DF652" s="3"/>
      <c r="DG652" s="3"/>
      <c r="DH652" s="3"/>
      <c r="DI652" s="3"/>
      <c r="DJ652" s="3"/>
      <c r="DK652" s="3"/>
      <c r="DL652" s="3"/>
      <c r="DM652" s="3"/>
      <c r="DN652" s="3"/>
      <c r="DO652" s="3"/>
      <c r="DP652" s="3"/>
      <c r="DQ652" s="3"/>
      <c r="DR652" s="3"/>
      <c r="DS652" s="3"/>
      <c r="DT652" s="3"/>
      <c r="DU652" s="3"/>
      <c r="DV652" s="3"/>
      <c r="DW652" s="3"/>
      <c r="DX652" s="3"/>
      <c r="DY652" s="3"/>
      <c r="DZ652" s="3"/>
      <c r="EA652" s="3"/>
      <c r="EB652" s="3"/>
      <c r="EC652" s="3"/>
      <c r="ED652" s="3"/>
      <c r="EE652" s="3"/>
      <c r="EF652" s="3"/>
      <c r="EG652" s="3"/>
      <c r="EH652" s="3"/>
      <c r="EI652" s="3"/>
      <c r="EJ652" s="3"/>
      <c r="EK652" s="3"/>
      <c r="EL652" s="3"/>
      <c r="EM652" s="3"/>
      <c r="EN652" s="3"/>
      <c r="EO652" s="3"/>
      <c r="EP652" s="3"/>
      <c r="EQ652" s="3"/>
      <c r="ER652" s="3"/>
      <c r="ES652" s="3"/>
      <c r="ET652" s="3"/>
      <c r="EU652" s="3"/>
      <c r="EV652" s="3"/>
      <c r="EW652" s="3"/>
      <c r="EX652" s="3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</row>
    <row r="653" spans="1:173" x14ac:dyDescent="0.15">
      <c r="A653" s="74">
        <f t="shared" ref="A653:A716" si="214">(A652+1)</f>
        <v>44134</v>
      </c>
      <c r="B653" s="75">
        <f t="shared" ca="1" si="201"/>
        <v>87516.009353000001</v>
      </c>
      <c r="C653" s="78">
        <f t="shared" si="202"/>
        <v>87000</v>
      </c>
      <c r="D653" s="77">
        <f ca="1">IF(A653&lt;$B$1,VLOOKUP(A653,[1]DI!$A$4:$B$15000,2),0)</f>
        <v>1.9000000000000006E-2</v>
      </c>
      <c r="E653" s="78">
        <f t="shared" ca="1" si="198"/>
        <v>1.0000746899999999</v>
      </c>
      <c r="F653" s="78">
        <f ca="1">(TRUNC(PRODUCT($E$12:$E652),16))</f>
        <v>1.0805306906458001</v>
      </c>
      <c r="G653" s="78">
        <f t="shared" ca="1" si="199"/>
        <v>1.0782734006797901</v>
      </c>
      <c r="H653" s="78">
        <f t="shared" ca="1" si="200"/>
        <v>1.00209343</v>
      </c>
      <c r="I653" s="77">
        <f t="shared" ref="I653:I716" si="215">I652</f>
        <v>3.5000000000000003E-2</v>
      </c>
      <c r="J653" s="79">
        <f t="shared" si="203"/>
        <v>44095</v>
      </c>
      <c r="K653" s="80">
        <f t="shared" si="204"/>
        <v>28</v>
      </c>
      <c r="L653" s="81">
        <f t="shared" si="205"/>
        <v>28</v>
      </c>
      <c r="M653" s="82">
        <f t="shared" si="206"/>
        <v>1.0038296950000001</v>
      </c>
      <c r="N653" s="82">
        <f t="shared" ca="1" si="207"/>
        <v>1.0059311419999999</v>
      </c>
      <c r="O653" s="81">
        <f t="shared" si="208"/>
        <v>0</v>
      </c>
      <c r="P653" s="76">
        <f t="shared" ca="1" si="209"/>
        <v>516.00935300000003</v>
      </c>
      <c r="Q653" s="76">
        <f t="shared" si="210"/>
        <v>0</v>
      </c>
      <c r="R653" s="83" t="str">
        <f t="shared" si="211"/>
        <v>A+J=</v>
      </c>
      <c r="S653" s="79">
        <f t="shared" si="212"/>
        <v>44186</v>
      </c>
      <c r="T653" s="84" t="str">
        <f t="shared" si="213"/>
        <v>-</v>
      </c>
      <c r="U653" s="8"/>
      <c r="V653" s="8"/>
      <c r="W653" s="8"/>
      <c r="X653" s="8"/>
      <c r="Y653" s="1"/>
      <c r="Z653" s="8"/>
      <c r="AA653" s="8"/>
      <c r="AB653" s="8"/>
      <c r="AC653" s="8"/>
      <c r="AD653" s="8"/>
      <c r="AE653" s="9"/>
      <c r="AF653" s="8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  <c r="BO653" s="3"/>
      <c r="BP653" s="3"/>
      <c r="BQ653" s="3"/>
      <c r="BR653" s="3"/>
      <c r="BS653" s="3"/>
      <c r="BT653" s="3"/>
      <c r="BU653" s="3"/>
      <c r="BV653" s="3"/>
      <c r="BW653" s="3"/>
      <c r="BX653" s="3"/>
      <c r="BY653" s="3"/>
      <c r="BZ653" s="3"/>
      <c r="CA653" s="3"/>
      <c r="CB653" s="3"/>
      <c r="CC653" s="3"/>
      <c r="CD653" s="3"/>
      <c r="CE653" s="3"/>
      <c r="CF653" s="3"/>
      <c r="CG653" s="3"/>
      <c r="CH653" s="3"/>
      <c r="CI653" s="3"/>
      <c r="CJ653" s="3"/>
      <c r="CK653" s="3"/>
      <c r="CL653" s="3"/>
      <c r="CM653" s="3"/>
      <c r="CN653" s="3"/>
      <c r="CO653" s="3"/>
      <c r="CP653" s="3"/>
      <c r="CQ653" s="3"/>
      <c r="CR653" s="3"/>
      <c r="CS653" s="3"/>
      <c r="CT653" s="3"/>
      <c r="CU653" s="3"/>
      <c r="CV653" s="3"/>
      <c r="CW653" s="3"/>
      <c r="CX653" s="3"/>
      <c r="CY653" s="3"/>
      <c r="CZ653" s="3"/>
      <c r="DA653" s="3"/>
      <c r="DB653" s="3"/>
      <c r="DC653" s="3"/>
      <c r="DD653" s="3"/>
      <c r="DE653" s="3"/>
      <c r="DF653" s="3"/>
      <c r="DG653" s="3"/>
      <c r="DH653" s="3"/>
      <c r="DI653" s="3"/>
      <c r="DJ653" s="3"/>
      <c r="DK653" s="3"/>
      <c r="DL653" s="3"/>
      <c r="DM653" s="3"/>
      <c r="DN653" s="3"/>
      <c r="DO653" s="3"/>
      <c r="DP653" s="3"/>
      <c r="DQ653" s="3"/>
      <c r="DR653" s="3"/>
      <c r="DS653" s="3"/>
      <c r="DT653" s="3"/>
      <c r="DU653" s="3"/>
      <c r="DV653" s="3"/>
      <c r="DW653" s="3"/>
      <c r="DX653" s="3"/>
      <c r="DY653" s="3"/>
      <c r="DZ653" s="3"/>
      <c r="EA653" s="3"/>
      <c r="EB653" s="3"/>
      <c r="EC653" s="3"/>
      <c r="ED653" s="3"/>
      <c r="EE653" s="3"/>
      <c r="EF653" s="3"/>
      <c r="EG653" s="3"/>
      <c r="EH653" s="3"/>
      <c r="EI653" s="3"/>
      <c r="EJ653" s="3"/>
      <c r="EK653" s="3"/>
      <c r="EL653" s="3"/>
      <c r="EM653" s="3"/>
      <c r="EN653" s="3"/>
      <c r="EO653" s="3"/>
      <c r="EP653" s="3"/>
      <c r="EQ653" s="3"/>
      <c r="ER653" s="3"/>
      <c r="ES653" s="3"/>
      <c r="ET653" s="3"/>
      <c r="EU653" s="3"/>
      <c r="EV653" s="3"/>
      <c r="EW653" s="3"/>
      <c r="EX653" s="3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</row>
    <row r="654" spans="1:173" x14ac:dyDescent="0.15">
      <c r="A654" s="74">
        <f t="shared" si="214"/>
        <v>44135</v>
      </c>
      <c r="B654" s="75">
        <f t="shared" ca="1" si="201"/>
        <v>87534.495112999997</v>
      </c>
      <c r="C654" s="78">
        <f t="shared" si="202"/>
        <v>87000</v>
      </c>
      <c r="D654" s="77">
        <f ca="1">IF(A654&lt;$B$1,VLOOKUP(A654,[1]DI!$A$4:$B$15000,2),0)</f>
        <v>0</v>
      </c>
      <c r="E654" s="78">
        <f t="shared" ref="E654:E717" ca="1" si="216">IF(A654&lt;A$10,1,ROUND(((1+D654)^(1/252)),8))</f>
        <v>1</v>
      </c>
      <c r="F654" s="78">
        <f ca="1">(TRUNC(PRODUCT($E$12:$E653),16))</f>
        <v>1.08061139548309</v>
      </c>
      <c r="G654" s="78">
        <f t="shared" ref="G654:G717" ca="1" si="217">IF(O653&gt;0,F653,G653)</f>
        <v>1.0782734006797901</v>
      </c>
      <c r="H654" s="78">
        <f t="shared" ref="H654:H717" ca="1" si="218">ROUND(F654/G654,8)</f>
        <v>1.00216828</v>
      </c>
      <c r="I654" s="77">
        <f t="shared" si="215"/>
        <v>3.5000000000000003E-2</v>
      </c>
      <c r="J654" s="79">
        <f t="shared" si="203"/>
        <v>44095</v>
      </c>
      <c r="K654" s="80">
        <f t="shared" si="204"/>
        <v>28</v>
      </c>
      <c r="L654" s="81">
        <f t="shared" si="205"/>
        <v>29</v>
      </c>
      <c r="M654" s="82">
        <f t="shared" si="206"/>
        <v>1.0039667409999999</v>
      </c>
      <c r="N654" s="82">
        <f t="shared" ca="1" si="207"/>
        <v>1.006143622</v>
      </c>
      <c r="O654" s="81">
        <f t="shared" si="208"/>
        <v>0</v>
      </c>
      <c r="P654" s="76">
        <f t="shared" ca="1" si="209"/>
        <v>534.49511299999995</v>
      </c>
      <c r="Q654" s="76">
        <f t="shared" si="210"/>
        <v>0</v>
      </c>
      <c r="R654" s="83" t="str">
        <f t="shared" si="211"/>
        <v>A+J=</v>
      </c>
      <c r="S654" s="79">
        <f t="shared" si="212"/>
        <v>44186</v>
      </c>
      <c r="T654" s="84" t="str">
        <f t="shared" si="213"/>
        <v>-</v>
      </c>
      <c r="U654" s="8"/>
      <c r="V654" s="8"/>
      <c r="W654" s="8"/>
      <c r="X654" s="8"/>
      <c r="Y654" s="1"/>
      <c r="Z654" s="8"/>
      <c r="AA654" s="8"/>
      <c r="AB654" s="8"/>
      <c r="AC654" s="8"/>
      <c r="AD654" s="8"/>
      <c r="AE654" s="9"/>
      <c r="AF654" s="8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  <c r="BO654" s="3"/>
      <c r="BP654" s="3"/>
      <c r="BQ654" s="3"/>
      <c r="BR654" s="3"/>
      <c r="BS654" s="3"/>
      <c r="BT654" s="3"/>
      <c r="BU654" s="3"/>
      <c r="BV654" s="3"/>
      <c r="BW654" s="3"/>
      <c r="BX654" s="3"/>
      <c r="BY654" s="3"/>
      <c r="BZ654" s="3"/>
      <c r="CA654" s="3"/>
      <c r="CB654" s="3"/>
      <c r="CC654" s="3"/>
      <c r="CD654" s="3"/>
      <c r="CE654" s="3"/>
      <c r="CF654" s="3"/>
      <c r="CG654" s="3"/>
      <c r="CH654" s="3"/>
      <c r="CI654" s="3"/>
      <c r="CJ654" s="3"/>
      <c r="CK654" s="3"/>
      <c r="CL654" s="3"/>
      <c r="CM654" s="3"/>
      <c r="CN654" s="3"/>
      <c r="CO654" s="3"/>
      <c r="CP654" s="3"/>
      <c r="CQ654" s="3"/>
      <c r="CR654" s="3"/>
      <c r="CS654" s="3"/>
      <c r="CT654" s="3"/>
      <c r="CU654" s="3"/>
      <c r="CV654" s="3"/>
      <c r="CW654" s="3"/>
      <c r="CX654" s="3"/>
      <c r="CY654" s="3"/>
      <c r="CZ654" s="3"/>
      <c r="DA654" s="3"/>
      <c r="DB654" s="3"/>
      <c r="DC654" s="3"/>
      <c r="DD654" s="3"/>
      <c r="DE654" s="3"/>
      <c r="DF654" s="3"/>
      <c r="DG654" s="3"/>
      <c r="DH654" s="3"/>
      <c r="DI654" s="3"/>
      <c r="DJ654" s="3"/>
      <c r="DK654" s="3"/>
      <c r="DL654" s="3"/>
      <c r="DM654" s="3"/>
      <c r="DN654" s="3"/>
      <c r="DO654" s="3"/>
      <c r="DP654" s="3"/>
      <c r="DQ654" s="3"/>
      <c r="DR654" s="3"/>
      <c r="DS654" s="3"/>
      <c r="DT654" s="3"/>
      <c r="DU654" s="3"/>
      <c r="DV654" s="3"/>
      <c r="DW654" s="3"/>
      <c r="DX654" s="3"/>
      <c r="DY654" s="3"/>
      <c r="DZ654" s="3"/>
      <c r="EA654" s="3"/>
      <c r="EB654" s="3"/>
      <c r="EC654" s="3"/>
      <c r="ED654" s="3"/>
      <c r="EE654" s="3"/>
      <c r="EF654" s="3"/>
      <c r="EG654" s="3"/>
      <c r="EH654" s="3"/>
      <c r="EI654" s="3"/>
      <c r="EJ654" s="3"/>
      <c r="EK654" s="3"/>
      <c r="EL654" s="3"/>
      <c r="EM654" s="3"/>
      <c r="EN654" s="3"/>
      <c r="EO654" s="3"/>
      <c r="EP654" s="3"/>
      <c r="EQ654" s="3"/>
      <c r="ER654" s="3"/>
      <c r="ES654" s="3"/>
      <c r="ET654" s="3"/>
      <c r="EU654" s="3"/>
      <c r="EV654" s="3"/>
      <c r="EW654" s="3"/>
      <c r="EX654" s="3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</row>
    <row r="655" spans="1:173" x14ac:dyDescent="0.15">
      <c r="A655" s="74">
        <f t="shared" si="214"/>
        <v>44136</v>
      </c>
      <c r="B655" s="75">
        <f t="shared" ca="1" si="201"/>
        <v>87534.495112999997</v>
      </c>
      <c r="C655" s="78">
        <f t="shared" si="202"/>
        <v>87000</v>
      </c>
      <c r="D655" s="77">
        <f ca="1">IF(A655&lt;$B$1,VLOOKUP(A655,[1]DI!$A$4:$B$15000,2),0)</f>
        <v>0</v>
      </c>
      <c r="E655" s="78">
        <f t="shared" ca="1" si="216"/>
        <v>1</v>
      </c>
      <c r="F655" s="78">
        <f ca="1">(TRUNC(PRODUCT($E$12:$E654),16))</f>
        <v>1.08061139548309</v>
      </c>
      <c r="G655" s="78">
        <f t="shared" ca="1" si="217"/>
        <v>1.0782734006797901</v>
      </c>
      <c r="H655" s="78">
        <f t="shared" ca="1" si="218"/>
        <v>1.00216828</v>
      </c>
      <c r="I655" s="77">
        <f t="shared" si="215"/>
        <v>3.5000000000000003E-2</v>
      </c>
      <c r="J655" s="79">
        <f t="shared" si="203"/>
        <v>44095</v>
      </c>
      <c r="K655" s="80">
        <f t="shared" si="204"/>
        <v>28</v>
      </c>
      <c r="L655" s="81">
        <f t="shared" si="205"/>
        <v>29</v>
      </c>
      <c r="M655" s="82">
        <f t="shared" si="206"/>
        <v>1.0039667409999999</v>
      </c>
      <c r="N655" s="82">
        <f t="shared" ca="1" si="207"/>
        <v>1.006143622</v>
      </c>
      <c r="O655" s="81">
        <f t="shared" si="208"/>
        <v>0</v>
      </c>
      <c r="P655" s="76">
        <f t="shared" ca="1" si="209"/>
        <v>534.49511299999995</v>
      </c>
      <c r="Q655" s="76">
        <f t="shared" si="210"/>
        <v>0</v>
      </c>
      <c r="R655" s="83" t="str">
        <f t="shared" si="211"/>
        <v>A+J=</v>
      </c>
      <c r="S655" s="79">
        <f t="shared" si="212"/>
        <v>44186</v>
      </c>
      <c r="T655" s="84" t="str">
        <f t="shared" si="213"/>
        <v>-</v>
      </c>
      <c r="U655" s="8"/>
      <c r="V655" s="8"/>
      <c r="W655" s="8"/>
      <c r="X655" s="8"/>
      <c r="Y655" s="1"/>
      <c r="Z655" s="8"/>
      <c r="AA655" s="8"/>
      <c r="AB655" s="8"/>
      <c r="AC655" s="8"/>
      <c r="AD655" s="8"/>
      <c r="AE655" s="9"/>
      <c r="AF655" s="8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  <c r="BO655" s="3"/>
      <c r="BP655" s="3"/>
      <c r="BQ655" s="3"/>
      <c r="BR655" s="3"/>
      <c r="BS655" s="3"/>
      <c r="BT655" s="3"/>
      <c r="BU655" s="3"/>
      <c r="BV655" s="3"/>
      <c r="BW655" s="3"/>
      <c r="BX655" s="3"/>
      <c r="BY655" s="3"/>
      <c r="BZ655" s="3"/>
      <c r="CA655" s="3"/>
      <c r="CB655" s="3"/>
      <c r="CC655" s="3"/>
      <c r="CD655" s="3"/>
      <c r="CE655" s="3"/>
      <c r="CF655" s="3"/>
      <c r="CG655" s="3"/>
      <c r="CH655" s="3"/>
      <c r="CI655" s="3"/>
      <c r="CJ655" s="3"/>
      <c r="CK655" s="3"/>
      <c r="CL655" s="3"/>
      <c r="CM655" s="3"/>
      <c r="CN655" s="3"/>
      <c r="CO655" s="3"/>
      <c r="CP655" s="3"/>
      <c r="CQ655" s="3"/>
      <c r="CR655" s="3"/>
      <c r="CS655" s="3"/>
      <c r="CT655" s="3"/>
      <c r="CU655" s="3"/>
      <c r="CV655" s="3"/>
      <c r="CW655" s="3"/>
      <c r="CX655" s="3"/>
      <c r="CY655" s="3"/>
      <c r="CZ655" s="3"/>
      <c r="DA655" s="3"/>
      <c r="DB655" s="3"/>
      <c r="DC655" s="3"/>
      <c r="DD655" s="3"/>
      <c r="DE655" s="3"/>
      <c r="DF655" s="3"/>
      <c r="DG655" s="3"/>
      <c r="DH655" s="3"/>
      <c r="DI655" s="3"/>
      <c r="DJ655" s="3"/>
      <c r="DK655" s="3"/>
      <c r="DL655" s="3"/>
      <c r="DM655" s="3"/>
      <c r="DN655" s="3"/>
      <c r="DO655" s="3"/>
      <c r="DP655" s="3"/>
      <c r="DQ655" s="3"/>
      <c r="DR655" s="3"/>
      <c r="DS655" s="3"/>
      <c r="DT655" s="3"/>
      <c r="DU655" s="3"/>
      <c r="DV655" s="3"/>
      <c r="DW655" s="3"/>
      <c r="DX655" s="3"/>
      <c r="DY655" s="3"/>
      <c r="DZ655" s="3"/>
      <c r="EA655" s="3"/>
      <c r="EB655" s="3"/>
      <c r="EC655" s="3"/>
      <c r="ED655" s="3"/>
      <c r="EE655" s="3"/>
      <c r="EF655" s="3"/>
      <c r="EG655" s="3"/>
      <c r="EH655" s="3"/>
      <c r="EI655" s="3"/>
      <c r="EJ655" s="3"/>
      <c r="EK655" s="3"/>
      <c r="EL655" s="3"/>
      <c r="EM655" s="3"/>
      <c r="EN655" s="3"/>
      <c r="EO655" s="3"/>
      <c r="EP655" s="3"/>
      <c r="EQ655" s="3"/>
      <c r="ER655" s="3"/>
      <c r="ES655" s="3"/>
      <c r="ET655" s="3"/>
      <c r="EU655" s="3"/>
      <c r="EV655" s="3"/>
      <c r="EW655" s="3"/>
      <c r="EX655" s="3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</row>
    <row r="656" spans="1:173" x14ac:dyDescent="0.15">
      <c r="A656" s="74">
        <f t="shared" si="214"/>
        <v>44137</v>
      </c>
      <c r="B656" s="75">
        <f t="shared" ca="1" si="201"/>
        <v>87534.495112999997</v>
      </c>
      <c r="C656" s="78">
        <f t="shared" si="202"/>
        <v>87000</v>
      </c>
      <c r="D656" s="77">
        <f ca="1">IF(A656&lt;$B$1,VLOOKUP(A656,[1]DI!$A$4:$B$15000,2),0)</f>
        <v>0</v>
      </c>
      <c r="E656" s="78">
        <f t="shared" ca="1" si="216"/>
        <v>1</v>
      </c>
      <c r="F656" s="78">
        <f ca="1">(TRUNC(PRODUCT($E$12:$E655),16))</f>
        <v>1.08061139548309</v>
      </c>
      <c r="G656" s="78">
        <f t="shared" ca="1" si="217"/>
        <v>1.0782734006797901</v>
      </c>
      <c r="H656" s="78">
        <f t="shared" ca="1" si="218"/>
        <v>1.00216828</v>
      </c>
      <c r="I656" s="77">
        <f t="shared" si="215"/>
        <v>3.5000000000000003E-2</v>
      </c>
      <c r="J656" s="79">
        <f t="shared" si="203"/>
        <v>44095</v>
      </c>
      <c r="K656" s="80">
        <f t="shared" si="204"/>
        <v>28</v>
      </c>
      <c r="L656" s="81">
        <f t="shared" si="205"/>
        <v>29</v>
      </c>
      <c r="M656" s="82">
        <f t="shared" si="206"/>
        <v>1.0039667409999999</v>
      </c>
      <c r="N656" s="82">
        <f t="shared" ca="1" si="207"/>
        <v>1.006143622</v>
      </c>
      <c r="O656" s="81">
        <f t="shared" si="208"/>
        <v>0</v>
      </c>
      <c r="P656" s="76">
        <f t="shared" ca="1" si="209"/>
        <v>534.49511299999995</v>
      </c>
      <c r="Q656" s="76">
        <f t="shared" si="210"/>
        <v>0</v>
      </c>
      <c r="R656" s="83" t="str">
        <f t="shared" si="211"/>
        <v>A+J=</v>
      </c>
      <c r="S656" s="79">
        <f t="shared" si="212"/>
        <v>44186</v>
      </c>
      <c r="T656" s="84" t="str">
        <f t="shared" si="213"/>
        <v>-</v>
      </c>
      <c r="U656" s="8"/>
      <c r="V656" s="8"/>
      <c r="W656" s="8"/>
      <c r="X656" s="8"/>
      <c r="Y656" s="1"/>
      <c r="Z656" s="8"/>
      <c r="AA656" s="8"/>
      <c r="AB656" s="8"/>
      <c r="AC656" s="8"/>
      <c r="AD656" s="8"/>
      <c r="AE656" s="9"/>
      <c r="AF656" s="8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  <c r="BO656" s="3"/>
      <c r="BP656" s="3"/>
      <c r="BQ656" s="3"/>
      <c r="BR656" s="3"/>
      <c r="BS656" s="3"/>
      <c r="BT656" s="3"/>
      <c r="BU656" s="3"/>
      <c r="BV656" s="3"/>
      <c r="BW656" s="3"/>
      <c r="BX656" s="3"/>
      <c r="BY656" s="3"/>
      <c r="BZ656" s="3"/>
      <c r="CA656" s="3"/>
      <c r="CB656" s="3"/>
      <c r="CC656" s="3"/>
      <c r="CD656" s="3"/>
      <c r="CE656" s="3"/>
      <c r="CF656" s="3"/>
      <c r="CG656" s="3"/>
      <c r="CH656" s="3"/>
      <c r="CI656" s="3"/>
      <c r="CJ656" s="3"/>
      <c r="CK656" s="3"/>
      <c r="CL656" s="3"/>
      <c r="CM656" s="3"/>
      <c r="CN656" s="3"/>
      <c r="CO656" s="3"/>
      <c r="CP656" s="3"/>
      <c r="CQ656" s="3"/>
      <c r="CR656" s="3"/>
      <c r="CS656" s="3"/>
      <c r="CT656" s="3"/>
      <c r="CU656" s="3"/>
      <c r="CV656" s="3"/>
      <c r="CW656" s="3"/>
      <c r="CX656" s="3"/>
      <c r="CY656" s="3"/>
      <c r="CZ656" s="3"/>
      <c r="DA656" s="3"/>
      <c r="DB656" s="3"/>
      <c r="DC656" s="3"/>
      <c r="DD656" s="3"/>
      <c r="DE656" s="3"/>
      <c r="DF656" s="3"/>
      <c r="DG656" s="3"/>
      <c r="DH656" s="3"/>
      <c r="DI656" s="3"/>
      <c r="DJ656" s="3"/>
      <c r="DK656" s="3"/>
      <c r="DL656" s="3"/>
      <c r="DM656" s="3"/>
      <c r="DN656" s="3"/>
      <c r="DO656" s="3"/>
      <c r="DP656" s="3"/>
      <c r="DQ656" s="3"/>
      <c r="DR656" s="3"/>
      <c r="DS656" s="3"/>
      <c r="DT656" s="3"/>
      <c r="DU656" s="3"/>
      <c r="DV656" s="3"/>
      <c r="DW656" s="3"/>
      <c r="DX656" s="3"/>
      <c r="DY656" s="3"/>
      <c r="DZ656" s="3"/>
      <c r="EA656" s="3"/>
      <c r="EB656" s="3"/>
      <c r="EC656" s="3"/>
      <c r="ED656" s="3"/>
      <c r="EE656" s="3"/>
      <c r="EF656" s="3"/>
      <c r="EG656" s="3"/>
      <c r="EH656" s="3"/>
      <c r="EI656" s="3"/>
      <c r="EJ656" s="3"/>
      <c r="EK656" s="3"/>
      <c r="EL656" s="3"/>
      <c r="EM656" s="3"/>
      <c r="EN656" s="3"/>
      <c r="EO656" s="3"/>
      <c r="EP656" s="3"/>
      <c r="EQ656" s="3"/>
      <c r="ER656" s="3"/>
      <c r="ES656" s="3"/>
      <c r="ET656" s="3"/>
      <c r="EU656" s="3"/>
      <c r="EV656" s="3"/>
      <c r="EW656" s="3"/>
      <c r="EX656" s="3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</row>
    <row r="657" spans="1:173" x14ac:dyDescent="0.15">
      <c r="A657" s="74">
        <f t="shared" si="214"/>
        <v>44138</v>
      </c>
      <c r="B657" s="75">
        <f t="shared" ca="1" si="201"/>
        <v>87534.495112999997</v>
      </c>
      <c r="C657" s="78">
        <f t="shared" si="202"/>
        <v>87000</v>
      </c>
      <c r="D657" s="77">
        <f ca="1">IF(A657&lt;$B$1,VLOOKUP(A657,[1]DI!$A$4:$B$15000,2),0)</f>
        <v>1.9000000000000006E-2</v>
      </c>
      <c r="E657" s="78">
        <f t="shared" ca="1" si="216"/>
        <v>1.0000746899999999</v>
      </c>
      <c r="F657" s="78">
        <f ca="1">(TRUNC(PRODUCT($E$12:$E656),16))</f>
        <v>1.08061139548309</v>
      </c>
      <c r="G657" s="78">
        <f t="shared" ca="1" si="217"/>
        <v>1.0782734006797901</v>
      </c>
      <c r="H657" s="78">
        <f t="shared" ca="1" si="218"/>
        <v>1.00216828</v>
      </c>
      <c r="I657" s="77">
        <f t="shared" si="215"/>
        <v>3.5000000000000003E-2</v>
      </c>
      <c r="J657" s="79">
        <f t="shared" si="203"/>
        <v>44095</v>
      </c>
      <c r="K657" s="80">
        <f t="shared" si="204"/>
        <v>29</v>
      </c>
      <c r="L657" s="81">
        <f t="shared" si="205"/>
        <v>29</v>
      </c>
      <c r="M657" s="82">
        <f t="shared" si="206"/>
        <v>1.0039667409999999</v>
      </c>
      <c r="N657" s="82">
        <f t="shared" ca="1" si="207"/>
        <v>1.006143622</v>
      </c>
      <c r="O657" s="81">
        <f t="shared" si="208"/>
        <v>0</v>
      </c>
      <c r="P657" s="76">
        <f t="shared" ca="1" si="209"/>
        <v>534.49511299999995</v>
      </c>
      <c r="Q657" s="76">
        <f t="shared" si="210"/>
        <v>0</v>
      </c>
      <c r="R657" s="83" t="str">
        <f t="shared" si="211"/>
        <v>A+J=</v>
      </c>
      <c r="S657" s="79">
        <f t="shared" si="212"/>
        <v>44186</v>
      </c>
      <c r="T657" s="84" t="str">
        <f t="shared" si="213"/>
        <v>-</v>
      </c>
      <c r="U657" s="8"/>
      <c r="V657" s="8"/>
      <c r="W657" s="8"/>
      <c r="X657" s="8"/>
      <c r="Y657" s="1"/>
      <c r="Z657" s="8"/>
      <c r="AA657" s="8"/>
      <c r="AB657" s="8"/>
      <c r="AC657" s="8"/>
      <c r="AD657" s="8"/>
      <c r="AE657" s="9"/>
      <c r="AF657" s="8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  <c r="BO657" s="3"/>
      <c r="BP657" s="3"/>
      <c r="BQ657" s="3"/>
      <c r="BR657" s="3"/>
      <c r="BS657" s="3"/>
      <c r="BT657" s="3"/>
      <c r="BU657" s="3"/>
      <c r="BV657" s="3"/>
      <c r="BW657" s="3"/>
      <c r="BX657" s="3"/>
      <c r="BY657" s="3"/>
      <c r="BZ657" s="3"/>
      <c r="CA657" s="3"/>
      <c r="CB657" s="3"/>
      <c r="CC657" s="3"/>
      <c r="CD657" s="3"/>
      <c r="CE657" s="3"/>
      <c r="CF657" s="3"/>
      <c r="CG657" s="3"/>
      <c r="CH657" s="3"/>
      <c r="CI657" s="3"/>
      <c r="CJ657" s="3"/>
      <c r="CK657" s="3"/>
      <c r="CL657" s="3"/>
      <c r="CM657" s="3"/>
      <c r="CN657" s="3"/>
      <c r="CO657" s="3"/>
      <c r="CP657" s="3"/>
      <c r="CQ657" s="3"/>
      <c r="CR657" s="3"/>
      <c r="CS657" s="3"/>
      <c r="CT657" s="3"/>
      <c r="CU657" s="3"/>
      <c r="CV657" s="3"/>
      <c r="CW657" s="3"/>
      <c r="CX657" s="3"/>
      <c r="CY657" s="3"/>
      <c r="CZ657" s="3"/>
      <c r="DA657" s="3"/>
      <c r="DB657" s="3"/>
      <c r="DC657" s="3"/>
      <c r="DD657" s="3"/>
      <c r="DE657" s="3"/>
      <c r="DF657" s="3"/>
      <c r="DG657" s="3"/>
      <c r="DH657" s="3"/>
      <c r="DI657" s="3"/>
      <c r="DJ657" s="3"/>
      <c r="DK657" s="3"/>
      <c r="DL657" s="3"/>
      <c r="DM657" s="3"/>
      <c r="DN657" s="3"/>
      <c r="DO657" s="3"/>
      <c r="DP657" s="3"/>
      <c r="DQ657" s="3"/>
      <c r="DR657" s="3"/>
      <c r="DS657" s="3"/>
      <c r="DT657" s="3"/>
      <c r="DU657" s="3"/>
      <c r="DV657" s="3"/>
      <c r="DW657" s="3"/>
      <c r="DX657" s="3"/>
      <c r="DY657" s="3"/>
      <c r="DZ657" s="3"/>
      <c r="EA657" s="3"/>
      <c r="EB657" s="3"/>
      <c r="EC657" s="3"/>
      <c r="ED657" s="3"/>
      <c r="EE657" s="3"/>
      <c r="EF657" s="3"/>
      <c r="EG657" s="3"/>
      <c r="EH657" s="3"/>
      <c r="EI657" s="3"/>
      <c r="EJ657" s="3"/>
      <c r="EK657" s="3"/>
      <c r="EL657" s="3"/>
      <c r="EM657" s="3"/>
      <c r="EN657" s="3"/>
      <c r="EO657" s="3"/>
      <c r="EP657" s="3"/>
      <c r="EQ657" s="3"/>
      <c r="ER657" s="3"/>
      <c r="ES657" s="3"/>
      <c r="ET657" s="3"/>
      <c r="EU657" s="3"/>
      <c r="EV657" s="3"/>
      <c r="EW657" s="3"/>
      <c r="EX657" s="3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</row>
    <row r="658" spans="1:173" x14ac:dyDescent="0.15">
      <c r="A658" s="74">
        <f t="shared" si="214"/>
        <v>44139</v>
      </c>
      <c r="B658" s="75">
        <f t="shared" ca="1" si="201"/>
        <v>87552.984265999999</v>
      </c>
      <c r="C658" s="78">
        <f t="shared" si="202"/>
        <v>87000</v>
      </c>
      <c r="D658" s="77">
        <f ca="1">IF(A658&lt;$B$1,VLOOKUP(A658,[1]DI!$A$4:$B$15000,2),0)</f>
        <v>1.9000000000000006E-2</v>
      </c>
      <c r="E658" s="78">
        <f t="shared" ca="1" si="216"/>
        <v>1.0000746899999999</v>
      </c>
      <c r="F658" s="78">
        <f ca="1">(TRUNC(PRODUCT($E$12:$E657),16))</f>
        <v>1.08069210634822</v>
      </c>
      <c r="G658" s="78">
        <f t="shared" ca="1" si="217"/>
        <v>1.0782734006797901</v>
      </c>
      <c r="H658" s="78">
        <f t="shared" ca="1" si="218"/>
        <v>1.0022431300000001</v>
      </c>
      <c r="I658" s="77">
        <f t="shared" si="215"/>
        <v>3.5000000000000003E-2</v>
      </c>
      <c r="J658" s="79">
        <f t="shared" si="203"/>
        <v>44095</v>
      </c>
      <c r="K658" s="80">
        <f t="shared" si="204"/>
        <v>30</v>
      </c>
      <c r="L658" s="81">
        <f t="shared" si="205"/>
        <v>30</v>
      </c>
      <c r="M658" s="82">
        <f t="shared" si="206"/>
        <v>1.004103806</v>
      </c>
      <c r="N658" s="82">
        <f t="shared" ca="1" si="207"/>
        <v>1.0063561409999999</v>
      </c>
      <c r="O658" s="81">
        <f t="shared" si="208"/>
        <v>0</v>
      </c>
      <c r="P658" s="76">
        <f t="shared" ca="1" si="209"/>
        <v>552.98426600000005</v>
      </c>
      <c r="Q658" s="76">
        <f t="shared" si="210"/>
        <v>0</v>
      </c>
      <c r="R658" s="83" t="str">
        <f t="shared" si="211"/>
        <v>A+J=</v>
      </c>
      <c r="S658" s="79">
        <f t="shared" si="212"/>
        <v>44186</v>
      </c>
      <c r="T658" s="84" t="str">
        <f t="shared" si="213"/>
        <v>-</v>
      </c>
      <c r="U658" s="8"/>
      <c r="V658" s="8"/>
      <c r="W658" s="8"/>
      <c r="X658" s="8"/>
      <c r="Y658" s="1"/>
      <c r="Z658" s="8"/>
      <c r="AA658" s="8"/>
      <c r="AB658" s="8"/>
      <c r="AC658" s="8"/>
      <c r="AD658" s="8"/>
      <c r="AE658" s="9"/>
      <c r="AF658" s="8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  <c r="BO658" s="3"/>
      <c r="BP658" s="3"/>
      <c r="BQ658" s="3"/>
      <c r="BR658" s="3"/>
      <c r="BS658" s="3"/>
      <c r="BT658" s="3"/>
      <c r="BU658" s="3"/>
      <c r="BV658" s="3"/>
      <c r="BW658" s="3"/>
      <c r="BX658" s="3"/>
      <c r="BY658" s="3"/>
      <c r="BZ658" s="3"/>
      <c r="CA658" s="3"/>
      <c r="CB658" s="3"/>
      <c r="CC658" s="3"/>
      <c r="CD658" s="3"/>
      <c r="CE658" s="3"/>
      <c r="CF658" s="3"/>
      <c r="CG658" s="3"/>
      <c r="CH658" s="3"/>
      <c r="CI658" s="3"/>
      <c r="CJ658" s="3"/>
      <c r="CK658" s="3"/>
      <c r="CL658" s="3"/>
      <c r="CM658" s="3"/>
      <c r="CN658" s="3"/>
      <c r="CO658" s="3"/>
      <c r="CP658" s="3"/>
      <c r="CQ658" s="3"/>
      <c r="CR658" s="3"/>
      <c r="CS658" s="3"/>
      <c r="CT658" s="3"/>
      <c r="CU658" s="3"/>
      <c r="CV658" s="3"/>
      <c r="CW658" s="3"/>
      <c r="CX658" s="3"/>
      <c r="CY658" s="3"/>
      <c r="CZ658" s="3"/>
      <c r="DA658" s="3"/>
      <c r="DB658" s="3"/>
      <c r="DC658" s="3"/>
      <c r="DD658" s="3"/>
      <c r="DE658" s="3"/>
      <c r="DF658" s="3"/>
      <c r="DG658" s="3"/>
      <c r="DH658" s="3"/>
      <c r="DI658" s="3"/>
      <c r="DJ658" s="3"/>
      <c r="DK658" s="3"/>
      <c r="DL658" s="3"/>
      <c r="DM658" s="3"/>
      <c r="DN658" s="3"/>
      <c r="DO658" s="3"/>
      <c r="DP658" s="3"/>
      <c r="DQ658" s="3"/>
      <c r="DR658" s="3"/>
      <c r="DS658" s="3"/>
      <c r="DT658" s="3"/>
      <c r="DU658" s="3"/>
      <c r="DV658" s="3"/>
      <c r="DW658" s="3"/>
      <c r="DX658" s="3"/>
      <c r="DY658" s="3"/>
      <c r="DZ658" s="3"/>
      <c r="EA658" s="3"/>
      <c r="EB658" s="3"/>
      <c r="EC658" s="3"/>
      <c r="ED658" s="3"/>
      <c r="EE658" s="3"/>
      <c r="EF658" s="3"/>
      <c r="EG658" s="3"/>
      <c r="EH658" s="3"/>
      <c r="EI658" s="3"/>
      <c r="EJ658" s="3"/>
      <c r="EK658" s="3"/>
      <c r="EL658" s="3"/>
      <c r="EM658" s="3"/>
      <c r="EN658" s="3"/>
      <c r="EO658" s="3"/>
      <c r="EP658" s="3"/>
      <c r="EQ658" s="3"/>
      <c r="ER658" s="3"/>
      <c r="ES658" s="3"/>
      <c r="ET658" s="3"/>
      <c r="EU658" s="3"/>
      <c r="EV658" s="3"/>
      <c r="EW658" s="3"/>
      <c r="EX658" s="3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</row>
    <row r="659" spans="1:173" x14ac:dyDescent="0.15">
      <c r="A659" s="74">
        <f t="shared" si="214"/>
        <v>44140</v>
      </c>
      <c r="B659" s="75">
        <f t="shared" ca="1" si="201"/>
        <v>87571.477681999997</v>
      </c>
      <c r="C659" s="78">
        <f t="shared" si="202"/>
        <v>87000</v>
      </c>
      <c r="D659" s="77">
        <f ca="1">IF(A659&lt;$B$1,VLOOKUP(A659,[1]DI!$A$4:$B$15000,2),0)</f>
        <v>1.9000000000000006E-2</v>
      </c>
      <c r="E659" s="78">
        <f t="shared" ca="1" si="216"/>
        <v>1.0000746899999999</v>
      </c>
      <c r="F659" s="78">
        <f ca="1">(TRUNC(PRODUCT($E$12:$E658),16))</f>
        <v>1.08077282324164</v>
      </c>
      <c r="G659" s="78">
        <f t="shared" ca="1" si="217"/>
        <v>1.0782734006797901</v>
      </c>
      <c r="H659" s="78">
        <f t="shared" ca="1" si="218"/>
        <v>1.0023179900000001</v>
      </c>
      <c r="I659" s="77">
        <f t="shared" si="215"/>
        <v>3.5000000000000003E-2</v>
      </c>
      <c r="J659" s="79">
        <f t="shared" si="203"/>
        <v>44095</v>
      </c>
      <c r="K659" s="80">
        <f t="shared" si="204"/>
        <v>31</v>
      </c>
      <c r="L659" s="81">
        <f t="shared" si="205"/>
        <v>31</v>
      </c>
      <c r="M659" s="82">
        <f t="shared" si="206"/>
        <v>1.0042408890000001</v>
      </c>
      <c r="N659" s="82">
        <f t="shared" ca="1" si="207"/>
        <v>1.006568709</v>
      </c>
      <c r="O659" s="81">
        <f t="shared" si="208"/>
        <v>0</v>
      </c>
      <c r="P659" s="76">
        <f t="shared" ca="1" si="209"/>
        <v>571.47768199999996</v>
      </c>
      <c r="Q659" s="76">
        <f t="shared" si="210"/>
        <v>0</v>
      </c>
      <c r="R659" s="83" t="str">
        <f t="shared" si="211"/>
        <v>A+J=</v>
      </c>
      <c r="S659" s="79">
        <f t="shared" si="212"/>
        <v>44186</v>
      </c>
      <c r="T659" s="84" t="str">
        <f t="shared" si="213"/>
        <v>-</v>
      </c>
      <c r="U659" s="8"/>
      <c r="V659" s="8"/>
      <c r="W659" s="8"/>
      <c r="X659" s="8"/>
      <c r="Y659" s="1"/>
      <c r="Z659" s="8"/>
      <c r="AA659" s="8"/>
      <c r="AB659" s="8"/>
      <c r="AC659" s="8"/>
      <c r="AD659" s="8"/>
      <c r="AE659" s="9"/>
      <c r="AF659" s="8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  <c r="BO659" s="3"/>
      <c r="BP659" s="3"/>
      <c r="BQ659" s="3"/>
      <c r="BR659" s="3"/>
      <c r="BS659" s="3"/>
      <c r="BT659" s="3"/>
      <c r="BU659" s="3"/>
      <c r="BV659" s="3"/>
      <c r="BW659" s="3"/>
      <c r="BX659" s="3"/>
      <c r="BY659" s="3"/>
      <c r="BZ659" s="3"/>
      <c r="CA659" s="3"/>
      <c r="CB659" s="3"/>
      <c r="CC659" s="3"/>
      <c r="CD659" s="3"/>
      <c r="CE659" s="3"/>
      <c r="CF659" s="3"/>
      <c r="CG659" s="3"/>
      <c r="CH659" s="3"/>
      <c r="CI659" s="3"/>
      <c r="CJ659" s="3"/>
      <c r="CK659" s="3"/>
      <c r="CL659" s="3"/>
      <c r="CM659" s="3"/>
      <c r="CN659" s="3"/>
      <c r="CO659" s="3"/>
      <c r="CP659" s="3"/>
      <c r="CQ659" s="3"/>
      <c r="CR659" s="3"/>
      <c r="CS659" s="3"/>
      <c r="CT659" s="3"/>
      <c r="CU659" s="3"/>
      <c r="CV659" s="3"/>
      <c r="CW659" s="3"/>
      <c r="CX659" s="3"/>
      <c r="CY659" s="3"/>
      <c r="CZ659" s="3"/>
      <c r="DA659" s="3"/>
      <c r="DB659" s="3"/>
      <c r="DC659" s="3"/>
      <c r="DD659" s="3"/>
      <c r="DE659" s="3"/>
      <c r="DF659" s="3"/>
      <c r="DG659" s="3"/>
      <c r="DH659" s="3"/>
      <c r="DI659" s="3"/>
      <c r="DJ659" s="3"/>
      <c r="DK659" s="3"/>
      <c r="DL659" s="3"/>
      <c r="DM659" s="3"/>
      <c r="DN659" s="3"/>
      <c r="DO659" s="3"/>
      <c r="DP659" s="3"/>
      <c r="DQ659" s="3"/>
      <c r="DR659" s="3"/>
      <c r="DS659" s="3"/>
      <c r="DT659" s="3"/>
      <c r="DU659" s="3"/>
      <c r="DV659" s="3"/>
      <c r="DW659" s="3"/>
      <c r="DX659" s="3"/>
      <c r="DY659" s="3"/>
      <c r="DZ659" s="3"/>
      <c r="EA659" s="3"/>
      <c r="EB659" s="3"/>
      <c r="EC659" s="3"/>
      <c r="ED659" s="3"/>
      <c r="EE659" s="3"/>
      <c r="EF659" s="3"/>
      <c r="EG659" s="3"/>
      <c r="EH659" s="3"/>
      <c r="EI659" s="3"/>
      <c r="EJ659" s="3"/>
      <c r="EK659" s="3"/>
      <c r="EL659" s="3"/>
      <c r="EM659" s="3"/>
      <c r="EN659" s="3"/>
      <c r="EO659" s="3"/>
      <c r="EP659" s="3"/>
      <c r="EQ659" s="3"/>
      <c r="ER659" s="3"/>
      <c r="ES659" s="3"/>
      <c r="ET659" s="3"/>
      <c r="EU659" s="3"/>
      <c r="EV659" s="3"/>
      <c r="EW659" s="3"/>
      <c r="EX659" s="3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</row>
    <row r="660" spans="1:173" x14ac:dyDescent="0.15">
      <c r="A660" s="74">
        <f t="shared" si="214"/>
        <v>44141</v>
      </c>
      <c r="B660" s="75">
        <f t="shared" ca="1" si="201"/>
        <v>87589.974577999994</v>
      </c>
      <c r="C660" s="78">
        <f t="shared" si="202"/>
        <v>87000</v>
      </c>
      <c r="D660" s="77">
        <f ca="1">IF(A660&lt;$B$1,VLOOKUP(A660,[1]DI!$A$4:$B$15000,2),0)</f>
        <v>1.9000000000000006E-2</v>
      </c>
      <c r="E660" s="78">
        <f t="shared" ca="1" si="216"/>
        <v>1.0000746899999999</v>
      </c>
      <c r="F660" s="78">
        <f ca="1">(TRUNC(PRODUCT($E$12:$E659),16))</f>
        <v>1.08085354616381</v>
      </c>
      <c r="G660" s="78">
        <f t="shared" ca="1" si="217"/>
        <v>1.0782734006797901</v>
      </c>
      <c r="H660" s="78">
        <f t="shared" ca="1" si="218"/>
        <v>1.0023928499999999</v>
      </c>
      <c r="I660" s="77">
        <f t="shared" si="215"/>
        <v>3.5000000000000003E-2</v>
      </c>
      <c r="J660" s="79">
        <f t="shared" si="203"/>
        <v>44095</v>
      </c>
      <c r="K660" s="80">
        <f t="shared" si="204"/>
        <v>32</v>
      </c>
      <c r="L660" s="81">
        <f t="shared" si="205"/>
        <v>32</v>
      </c>
      <c r="M660" s="82">
        <f t="shared" si="206"/>
        <v>1.0043779909999999</v>
      </c>
      <c r="N660" s="82">
        <f t="shared" ca="1" si="207"/>
        <v>1.006781317</v>
      </c>
      <c r="O660" s="81">
        <f t="shared" si="208"/>
        <v>0</v>
      </c>
      <c r="P660" s="76">
        <f t="shared" ca="1" si="209"/>
        <v>589.97457799999995</v>
      </c>
      <c r="Q660" s="76">
        <f t="shared" si="210"/>
        <v>0</v>
      </c>
      <c r="R660" s="83" t="str">
        <f t="shared" si="211"/>
        <v>A+J=</v>
      </c>
      <c r="S660" s="79">
        <f t="shared" si="212"/>
        <v>44186</v>
      </c>
      <c r="T660" s="84" t="str">
        <f t="shared" si="213"/>
        <v>-</v>
      </c>
      <c r="U660" s="8"/>
      <c r="V660" s="8"/>
      <c r="W660" s="8"/>
      <c r="X660" s="8"/>
      <c r="Y660" s="1"/>
      <c r="Z660" s="8"/>
      <c r="AA660" s="8"/>
      <c r="AB660" s="8"/>
      <c r="AC660" s="8"/>
      <c r="AD660" s="8"/>
      <c r="AE660" s="9"/>
      <c r="AF660" s="8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  <c r="BO660" s="3"/>
      <c r="BP660" s="3"/>
      <c r="BQ660" s="3"/>
      <c r="BR660" s="3"/>
      <c r="BS660" s="3"/>
      <c r="BT660" s="3"/>
      <c r="BU660" s="3"/>
      <c r="BV660" s="3"/>
      <c r="BW660" s="3"/>
      <c r="BX660" s="3"/>
      <c r="BY660" s="3"/>
      <c r="BZ660" s="3"/>
      <c r="CA660" s="3"/>
      <c r="CB660" s="3"/>
      <c r="CC660" s="3"/>
      <c r="CD660" s="3"/>
      <c r="CE660" s="3"/>
      <c r="CF660" s="3"/>
      <c r="CG660" s="3"/>
      <c r="CH660" s="3"/>
      <c r="CI660" s="3"/>
      <c r="CJ660" s="3"/>
      <c r="CK660" s="3"/>
      <c r="CL660" s="3"/>
      <c r="CM660" s="3"/>
      <c r="CN660" s="3"/>
      <c r="CO660" s="3"/>
      <c r="CP660" s="3"/>
      <c r="CQ660" s="3"/>
      <c r="CR660" s="3"/>
      <c r="CS660" s="3"/>
      <c r="CT660" s="3"/>
      <c r="CU660" s="3"/>
      <c r="CV660" s="3"/>
      <c r="CW660" s="3"/>
      <c r="CX660" s="3"/>
      <c r="CY660" s="3"/>
      <c r="CZ660" s="3"/>
      <c r="DA660" s="3"/>
      <c r="DB660" s="3"/>
      <c r="DC660" s="3"/>
      <c r="DD660" s="3"/>
      <c r="DE660" s="3"/>
      <c r="DF660" s="3"/>
      <c r="DG660" s="3"/>
      <c r="DH660" s="3"/>
      <c r="DI660" s="3"/>
      <c r="DJ660" s="3"/>
      <c r="DK660" s="3"/>
      <c r="DL660" s="3"/>
      <c r="DM660" s="3"/>
      <c r="DN660" s="3"/>
      <c r="DO660" s="3"/>
      <c r="DP660" s="3"/>
      <c r="DQ660" s="3"/>
      <c r="DR660" s="3"/>
      <c r="DS660" s="3"/>
      <c r="DT660" s="3"/>
      <c r="DU660" s="3"/>
      <c r="DV660" s="3"/>
      <c r="DW660" s="3"/>
      <c r="DX660" s="3"/>
      <c r="DY660" s="3"/>
      <c r="DZ660" s="3"/>
      <c r="EA660" s="3"/>
      <c r="EB660" s="3"/>
      <c r="EC660" s="3"/>
      <c r="ED660" s="3"/>
      <c r="EE660" s="3"/>
      <c r="EF660" s="3"/>
      <c r="EG660" s="3"/>
      <c r="EH660" s="3"/>
      <c r="EI660" s="3"/>
      <c r="EJ660" s="3"/>
      <c r="EK660" s="3"/>
      <c r="EL660" s="3"/>
      <c r="EM660" s="3"/>
      <c r="EN660" s="3"/>
      <c r="EO660" s="3"/>
      <c r="EP660" s="3"/>
      <c r="EQ660" s="3"/>
      <c r="ER660" s="3"/>
      <c r="ES660" s="3"/>
      <c r="ET660" s="3"/>
      <c r="EU660" s="3"/>
      <c r="EV660" s="3"/>
      <c r="EW660" s="3"/>
      <c r="EX660" s="3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</row>
    <row r="661" spans="1:173" x14ac:dyDescent="0.15">
      <c r="A661" s="74">
        <f t="shared" si="214"/>
        <v>44142</v>
      </c>
      <c r="B661" s="75">
        <f t="shared" ca="1" si="201"/>
        <v>87608.475649999993</v>
      </c>
      <c r="C661" s="78">
        <f t="shared" si="202"/>
        <v>87000</v>
      </c>
      <c r="D661" s="77">
        <f ca="1">IF(A661&lt;$B$1,VLOOKUP(A661,[1]DI!$A$4:$B$15000,2),0)</f>
        <v>0</v>
      </c>
      <c r="E661" s="78">
        <f t="shared" ca="1" si="216"/>
        <v>1</v>
      </c>
      <c r="F661" s="78">
        <f ca="1">(TRUNC(PRODUCT($E$12:$E660),16))</f>
        <v>1.08093427511517</v>
      </c>
      <c r="G661" s="78">
        <f t="shared" ca="1" si="217"/>
        <v>1.0782734006797901</v>
      </c>
      <c r="H661" s="78">
        <f t="shared" ca="1" si="218"/>
        <v>1.0024677200000001</v>
      </c>
      <c r="I661" s="77">
        <f t="shared" si="215"/>
        <v>3.5000000000000003E-2</v>
      </c>
      <c r="J661" s="79">
        <f t="shared" si="203"/>
        <v>44095</v>
      </c>
      <c r="K661" s="80">
        <f t="shared" si="204"/>
        <v>32</v>
      </c>
      <c r="L661" s="81">
        <f t="shared" si="205"/>
        <v>33</v>
      </c>
      <c r="M661" s="82">
        <f t="shared" si="206"/>
        <v>1.0045151109999999</v>
      </c>
      <c r="N661" s="82">
        <f t="shared" ca="1" si="207"/>
        <v>1.0069939729999999</v>
      </c>
      <c r="O661" s="81">
        <f t="shared" si="208"/>
        <v>0</v>
      </c>
      <c r="P661" s="76">
        <f t="shared" ca="1" si="209"/>
        <v>608.47564999999997</v>
      </c>
      <c r="Q661" s="76">
        <f t="shared" si="210"/>
        <v>0</v>
      </c>
      <c r="R661" s="83" t="str">
        <f t="shared" si="211"/>
        <v>A+J=</v>
      </c>
      <c r="S661" s="79">
        <f t="shared" si="212"/>
        <v>44186</v>
      </c>
      <c r="T661" s="84" t="str">
        <f t="shared" si="213"/>
        <v>-</v>
      </c>
      <c r="U661" s="8"/>
      <c r="V661" s="8"/>
      <c r="W661" s="8"/>
      <c r="X661" s="8"/>
      <c r="Y661" s="1"/>
      <c r="Z661" s="8"/>
      <c r="AA661" s="8"/>
      <c r="AB661" s="8"/>
      <c r="AC661" s="8"/>
      <c r="AD661" s="8"/>
      <c r="AE661" s="9"/>
      <c r="AF661" s="8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  <c r="BO661" s="3"/>
      <c r="BP661" s="3"/>
      <c r="BQ661" s="3"/>
      <c r="BR661" s="3"/>
      <c r="BS661" s="3"/>
      <c r="BT661" s="3"/>
      <c r="BU661" s="3"/>
      <c r="BV661" s="3"/>
      <c r="BW661" s="3"/>
      <c r="BX661" s="3"/>
      <c r="BY661" s="3"/>
      <c r="BZ661" s="3"/>
      <c r="CA661" s="3"/>
      <c r="CB661" s="3"/>
      <c r="CC661" s="3"/>
      <c r="CD661" s="3"/>
      <c r="CE661" s="3"/>
      <c r="CF661" s="3"/>
      <c r="CG661" s="3"/>
      <c r="CH661" s="3"/>
      <c r="CI661" s="3"/>
      <c r="CJ661" s="3"/>
      <c r="CK661" s="3"/>
      <c r="CL661" s="3"/>
      <c r="CM661" s="3"/>
      <c r="CN661" s="3"/>
      <c r="CO661" s="3"/>
      <c r="CP661" s="3"/>
      <c r="CQ661" s="3"/>
      <c r="CR661" s="3"/>
      <c r="CS661" s="3"/>
      <c r="CT661" s="3"/>
      <c r="CU661" s="3"/>
      <c r="CV661" s="3"/>
      <c r="CW661" s="3"/>
      <c r="CX661" s="3"/>
      <c r="CY661" s="3"/>
      <c r="CZ661" s="3"/>
      <c r="DA661" s="3"/>
      <c r="DB661" s="3"/>
      <c r="DC661" s="3"/>
      <c r="DD661" s="3"/>
      <c r="DE661" s="3"/>
      <c r="DF661" s="3"/>
      <c r="DG661" s="3"/>
      <c r="DH661" s="3"/>
      <c r="DI661" s="3"/>
      <c r="DJ661" s="3"/>
      <c r="DK661" s="3"/>
      <c r="DL661" s="3"/>
      <c r="DM661" s="3"/>
      <c r="DN661" s="3"/>
      <c r="DO661" s="3"/>
      <c r="DP661" s="3"/>
      <c r="DQ661" s="3"/>
      <c r="DR661" s="3"/>
      <c r="DS661" s="3"/>
      <c r="DT661" s="3"/>
      <c r="DU661" s="3"/>
      <c r="DV661" s="3"/>
      <c r="DW661" s="3"/>
      <c r="DX661" s="3"/>
      <c r="DY661" s="3"/>
      <c r="DZ661" s="3"/>
      <c r="EA661" s="3"/>
      <c r="EB661" s="3"/>
      <c r="EC661" s="3"/>
      <c r="ED661" s="3"/>
      <c r="EE661" s="3"/>
      <c r="EF661" s="3"/>
      <c r="EG661" s="3"/>
      <c r="EH661" s="3"/>
      <c r="EI661" s="3"/>
      <c r="EJ661" s="3"/>
      <c r="EK661" s="3"/>
      <c r="EL661" s="3"/>
      <c r="EM661" s="3"/>
      <c r="EN661" s="3"/>
      <c r="EO661" s="3"/>
      <c r="EP661" s="3"/>
      <c r="EQ661" s="3"/>
      <c r="ER661" s="3"/>
      <c r="ES661" s="3"/>
      <c r="ET661" s="3"/>
      <c r="EU661" s="3"/>
      <c r="EV661" s="3"/>
      <c r="EW661" s="3"/>
      <c r="EX661" s="3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</row>
    <row r="662" spans="1:173" x14ac:dyDescent="0.15">
      <c r="A662" s="74">
        <f t="shared" si="214"/>
        <v>44143</v>
      </c>
      <c r="B662" s="75">
        <f t="shared" ca="1" si="201"/>
        <v>87608.475649999993</v>
      </c>
      <c r="C662" s="78">
        <f t="shared" si="202"/>
        <v>87000</v>
      </c>
      <c r="D662" s="77">
        <f ca="1">IF(A662&lt;$B$1,VLOOKUP(A662,[1]DI!$A$4:$B$15000,2),0)</f>
        <v>0</v>
      </c>
      <c r="E662" s="78">
        <f t="shared" ca="1" si="216"/>
        <v>1</v>
      </c>
      <c r="F662" s="78">
        <f ca="1">(TRUNC(PRODUCT($E$12:$E661),16))</f>
        <v>1.08093427511517</v>
      </c>
      <c r="G662" s="78">
        <f t="shared" ca="1" si="217"/>
        <v>1.0782734006797901</v>
      </c>
      <c r="H662" s="78">
        <f t="shared" ca="1" si="218"/>
        <v>1.0024677200000001</v>
      </c>
      <c r="I662" s="77">
        <f t="shared" si="215"/>
        <v>3.5000000000000003E-2</v>
      </c>
      <c r="J662" s="79">
        <f t="shared" si="203"/>
        <v>44095</v>
      </c>
      <c r="K662" s="80">
        <f t="shared" si="204"/>
        <v>32</v>
      </c>
      <c r="L662" s="81">
        <f t="shared" si="205"/>
        <v>33</v>
      </c>
      <c r="M662" s="82">
        <f t="shared" si="206"/>
        <v>1.0045151109999999</v>
      </c>
      <c r="N662" s="82">
        <f t="shared" ca="1" si="207"/>
        <v>1.0069939729999999</v>
      </c>
      <c r="O662" s="81">
        <f t="shared" si="208"/>
        <v>0</v>
      </c>
      <c r="P662" s="76">
        <f t="shared" ca="1" si="209"/>
        <v>608.47564999999997</v>
      </c>
      <c r="Q662" s="76">
        <f t="shared" si="210"/>
        <v>0</v>
      </c>
      <c r="R662" s="83" t="str">
        <f t="shared" si="211"/>
        <v>A+J=</v>
      </c>
      <c r="S662" s="79">
        <f t="shared" si="212"/>
        <v>44186</v>
      </c>
      <c r="T662" s="84" t="str">
        <f t="shared" si="213"/>
        <v>-</v>
      </c>
      <c r="U662" s="8"/>
      <c r="V662" s="8"/>
      <c r="W662" s="8"/>
      <c r="X662" s="8"/>
      <c r="Y662" s="1"/>
      <c r="Z662" s="8"/>
      <c r="AA662" s="8"/>
      <c r="AB662" s="8"/>
      <c r="AC662" s="8"/>
      <c r="AD662" s="8"/>
      <c r="AE662" s="9"/>
      <c r="AF662" s="8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  <c r="BO662" s="3"/>
      <c r="BP662" s="3"/>
      <c r="BQ662" s="3"/>
      <c r="BR662" s="3"/>
      <c r="BS662" s="3"/>
      <c r="BT662" s="3"/>
      <c r="BU662" s="3"/>
      <c r="BV662" s="3"/>
      <c r="BW662" s="3"/>
      <c r="BX662" s="3"/>
      <c r="BY662" s="3"/>
      <c r="BZ662" s="3"/>
      <c r="CA662" s="3"/>
      <c r="CB662" s="3"/>
      <c r="CC662" s="3"/>
      <c r="CD662" s="3"/>
      <c r="CE662" s="3"/>
      <c r="CF662" s="3"/>
      <c r="CG662" s="3"/>
      <c r="CH662" s="3"/>
      <c r="CI662" s="3"/>
      <c r="CJ662" s="3"/>
      <c r="CK662" s="3"/>
      <c r="CL662" s="3"/>
      <c r="CM662" s="3"/>
      <c r="CN662" s="3"/>
      <c r="CO662" s="3"/>
      <c r="CP662" s="3"/>
      <c r="CQ662" s="3"/>
      <c r="CR662" s="3"/>
      <c r="CS662" s="3"/>
      <c r="CT662" s="3"/>
      <c r="CU662" s="3"/>
      <c r="CV662" s="3"/>
      <c r="CW662" s="3"/>
      <c r="CX662" s="3"/>
      <c r="CY662" s="3"/>
      <c r="CZ662" s="3"/>
      <c r="DA662" s="3"/>
      <c r="DB662" s="3"/>
      <c r="DC662" s="3"/>
      <c r="DD662" s="3"/>
      <c r="DE662" s="3"/>
      <c r="DF662" s="3"/>
      <c r="DG662" s="3"/>
      <c r="DH662" s="3"/>
      <c r="DI662" s="3"/>
      <c r="DJ662" s="3"/>
      <c r="DK662" s="3"/>
      <c r="DL662" s="3"/>
      <c r="DM662" s="3"/>
      <c r="DN662" s="3"/>
      <c r="DO662" s="3"/>
      <c r="DP662" s="3"/>
      <c r="DQ662" s="3"/>
      <c r="DR662" s="3"/>
      <c r="DS662" s="3"/>
      <c r="DT662" s="3"/>
      <c r="DU662" s="3"/>
      <c r="DV662" s="3"/>
      <c r="DW662" s="3"/>
      <c r="DX662" s="3"/>
      <c r="DY662" s="3"/>
      <c r="DZ662" s="3"/>
      <c r="EA662" s="3"/>
      <c r="EB662" s="3"/>
      <c r="EC662" s="3"/>
      <c r="ED662" s="3"/>
      <c r="EE662" s="3"/>
      <c r="EF662" s="3"/>
      <c r="EG662" s="3"/>
      <c r="EH662" s="3"/>
      <c r="EI662" s="3"/>
      <c r="EJ662" s="3"/>
      <c r="EK662" s="3"/>
      <c r="EL662" s="3"/>
      <c r="EM662" s="3"/>
      <c r="EN662" s="3"/>
      <c r="EO662" s="3"/>
      <c r="EP662" s="3"/>
      <c r="EQ662" s="3"/>
      <c r="ER662" s="3"/>
      <c r="ES662" s="3"/>
      <c r="ET662" s="3"/>
      <c r="EU662" s="3"/>
      <c r="EV662" s="3"/>
      <c r="EW662" s="3"/>
      <c r="EX662" s="3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</row>
    <row r="663" spans="1:173" x14ac:dyDescent="0.15">
      <c r="A663" s="74">
        <f t="shared" si="214"/>
        <v>44144</v>
      </c>
      <c r="B663" s="75">
        <f t="shared" ca="1" si="201"/>
        <v>87608.475649999993</v>
      </c>
      <c r="C663" s="78">
        <f t="shared" si="202"/>
        <v>87000</v>
      </c>
      <c r="D663" s="77">
        <f ca="1">IF(A663&lt;$B$1,VLOOKUP(A663,[1]DI!$A$4:$B$15000,2),0)</f>
        <v>1.9000000000000006E-2</v>
      </c>
      <c r="E663" s="78">
        <f t="shared" ca="1" si="216"/>
        <v>1.0000746899999999</v>
      </c>
      <c r="F663" s="78">
        <f ca="1">(TRUNC(PRODUCT($E$12:$E662),16))</f>
        <v>1.08093427511517</v>
      </c>
      <c r="G663" s="78">
        <f t="shared" ca="1" si="217"/>
        <v>1.0782734006797901</v>
      </c>
      <c r="H663" s="78">
        <f t="shared" ca="1" si="218"/>
        <v>1.0024677200000001</v>
      </c>
      <c r="I663" s="77">
        <f t="shared" si="215"/>
        <v>3.5000000000000003E-2</v>
      </c>
      <c r="J663" s="79">
        <f t="shared" si="203"/>
        <v>44095</v>
      </c>
      <c r="K663" s="80">
        <f t="shared" si="204"/>
        <v>33</v>
      </c>
      <c r="L663" s="81">
        <f t="shared" si="205"/>
        <v>33</v>
      </c>
      <c r="M663" s="82">
        <f t="shared" si="206"/>
        <v>1.0045151109999999</v>
      </c>
      <c r="N663" s="82">
        <f t="shared" ca="1" si="207"/>
        <v>1.0069939729999999</v>
      </c>
      <c r="O663" s="81">
        <f t="shared" si="208"/>
        <v>0</v>
      </c>
      <c r="P663" s="76">
        <f t="shared" ca="1" si="209"/>
        <v>608.47564999999997</v>
      </c>
      <c r="Q663" s="76">
        <f t="shared" si="210"/>
        <v>0</v>
      </c>
      <c r="R663" s="83" t="str">
        <f t="shared" si="211"/>
        <v>A+J=</v>
      </c>
      <c r="S663" s="79">
        <f t="shared" si="212"/>
        <v>44186</v>
      </c>
      <c r="T663" s="84" t="str">
        <f t="shared" si="213"/>
        <v>-</v>
      </c>
      <c r="U663" s="8"/>
      <c r="V663" s="8"/>
      <c r="W663" s="8"/>
      <c r="X663" s="8"/>
      <c r="Y663" s="1"/>
      <c r="Z663" s="8"/>
      <c r="AA663" s="8"/>
      <c r="AB663" s="8"/>
      <c r="AC663" s="8"/>
      <c r="AD663" s="8"/>
      <c r="AE663" s="9"/>
      <c r="AF663" s="8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  <c r="BO663" s="3"/>
      <c r="BP663" s="3"/>
      <c r="BQ663" s="3"/>
      <c r="BR663" s="3"/>
      <c r="BS663" s="3"/>
      <c r="BT663" s="3"/>
      <c r="BU663" s="3"/>
      <c r="BV663" s="3"/>
      <c r="BW663" s="3"/>
      <c r="BX663" s="3"/>
      <c r="BY663" s="3"/>
      <c r="BZ663" s="3"/>
      <c r="CA663" s="3"/>
      <c r="CB663" s="3"/>
      <c r="CC663" s="3"/>
      <c r="CD663" s="3"/>
      <c r="CE663" s="3"/>
      <c r="CF663" s="3"/>
      <c r="CG663" s="3"/>
      <c r="CH663" s="3"/>
      <c r="CI663" s="3"/>
      <c r="CJ663" s="3"/>
      <c r="CK663" s="3"/>
      <c r="CL663" s="3"/>
      <c r="CM663" s="3"/>
      <c r="CN663" s="3"/>
      <c r="CO663" s="3"/>
      <c r="CP663" s="3"/>
      <c r="CQ663" s="3"/>
      <c r="CR663" s="3"/>
      <c r="CS663" s="3"/>
      <c r="CT663" s="3"/>
      <c r="CU663" s="3"/>
      <c r="CV663" s="3"/>
      <c r="CW663" s="3"/>
      <c r="CX663" s="3"/>
      <c r="CY663" s="3"/>
      <c r="CZ663" s="3"/>
      <c r="DA663" s="3"/>
      <c r="DB663" s="3"/>
      <c r="DC663" s="3"/>
      <c r="DD663" s="3"/>
      <c r="DE663" s="3"/>
      <c r="DF663" s="3"/>
      <c r="DG663" s="3"/>
      <c r="DH663" s="3"/>
      <c r="DI663" s="3"/>
      <c r="DJ663" s="3"/>
      <c r="DK663" s="3"/>
      <c r="DL663" s="3"/>
      <c r="DM663" s="3"/>
      <c r="DN663" s="3"/>
      <c r="DO663" s="3"/>
      <c r="DP663" s="3"/>
      <c r="DQ663" s="3"/>
      <c r="DR663" s="3"/>
      <c r="DS663" s="3"/>
      <c r="DT663" s="3"/>
      <c r="DU663" s="3"/>
      <c r="DV663" s="3"/>
      <c r="DW663" s="3"/>
      <c r="DX663" s="3"/>
      <c r="DY663" s="3"/>
      <c r="DZ663" s="3"/>
      <c r="EA663" s="3"/>
      <c r="EB663" s="3"/>
      <c r="EC663" s="3"/>
      <c r="ED663" s="3"/>
      <c r="EE663" s="3"/>
      <c r="EF663" s="3"/>
      <c r="EG663" s="3"/>
      <c r="EH663" s="3"/>
      <c r="EI663" s="3"/>
      <c r="EJ663" s="3"/>
      <c r="EK663" s="3"/>
      <c r="EL663" s="3"/>
      <c r="EM663" s="3"/>
      <c r="EN663" s="3"/>
      <c r="EO663" s="3"/>
      <c r="EP663" s="3"/>
      <c r="EQ663" s="3"/>
      <c r="ER663" s="3"/>
      <c r="ES663" s="3"/>
      <c r="ET663" s="3"/>
      <c r="EU663" s="3"/>
      <c r="EV663" s="3"/>
      <c r="EW663" s="3"/>
      <c r="EX663" s="3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</row>
    <row r="664" spans="1:173" x14ac:dyDescent="0.15">
      <c r="A664" s="74">
        <f t="shared" si="214"/>
        <v>44145</v>
      </c>
      <c r="B664" s="75">
        <f t="shared" ca="1" si="201"/>
        <v>87626.980288999999</v>
      </c>
      <c r="C664" s="78">
        <f t="shared" si="202"/>
        <v>87000</v>
      </c>
      <c r="D664" s="77">
        <f ca="1">IF(A664&lt;$B$1,VLOOKUP(A664,[1]DI!$A$4:$B$15000,2),0)</f>
        <v>1.9000000000000006E-2</v>
      </c>
      <c r="E664" s="78">
        <f t="shared" ca="1" si="216"/>
        <v>1.0000746899999999</v>
      </c>
      <c r="F664" s="78">
        <f ca="1">(TRUNC(PRODUCT($E$12:$E663),16))</f>
        <v>1.08101501009618</v>
      </c>
      <c r="G664" s="78">
        <f t="shared" ca="1" si="217"/>
        <v>1.0782734006797901</v>
      </c>
      <c r="H664" s="78">
        <f t="shared" ca="1" si="218"/>
        <v>1.00254259</v>
      </c>
      <c r="I664" s="77">
        <f t="shared" si="215"/>
        <v>3.5000000000000003E-2</v>
      </c>
      <c r="J664" s="79">
        <f t="shared" si="203"/>
        <v>44095</v>
      </c>
      <c r="K664" s="80">
        <f t="shared" si="204"/>
        <v>34</v>
      </c>
      <c r="L664" s="81">
        <f t="shared" si="205"/>
        <v>34</v>
      </c>
      <c r="M664" s="82">
        <f t="shared" si="206"/>
        <v>1.004652251</v>
      </c>
      <c r="N664" s="82">
        <f t="shared" ca="1" si="207"/>
        <v>1.00720667</v>
      </c>
      <c r="O664" s="81">
        <f t="shared" si="208"/>
        <v>0</v>
      </c>
      <c r="P664" s="76">
        <f t="shared" ca="1" si="209"/>
        <v>626.98028899999997</v>
      </c>
      <c r="Q664" s="76">
        <f t="shared" si="210"/>
        <v>0</v>
      </c>
      <c r="R664" s="83" t="str">
        <f t="shared" si="211"/>
        <v>A+J=</v>
      </c>
      <c r="S664" s="79">
        <f t="shared" si="212"/>
        <v>44186</v>
      </c>
      <c r="T664" s="84" t="str">
        <f t="shared" si="213"/>
        <v>-</v>
      </c>
      <c r="U664" s="8"/>
      <c r="V664" s="8"/>
      <c r="W664" s="8"/>
      <c r="X664" s="8"/>
      <c r="Y664" s="1"/>
      <c r="Z664" s="8"/>
      <c r="AA664" s="8"/>
      <c r="AB664" s="8"/>
      <c r="AC664" s="8"/>
      <c r="AD664" s="8"/>
      <c r="AE664" s="9"/>
      <c r="AF664" s="8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  <c r="BO664" s="3"/>
      <c r="BP664" s="3"/>
      <c r="BQ664" s="3"/>
      <c r="BR664" s="3"/>
      <c r="BS664" s="3"/>
      <c r="BT664" s="3"/>
      <c r="BU664" s="3"/>
      <c r="BV664" s="3"/>
      <c r="BW664" s="3"/>
      <c r="BX664" s="3"/>
      <c r="BY664" s="3"/>
      <c r="BZ664" s="3"/>
      <c r="CA664" s="3"/>
      <c r="CB664" s="3"/>
      <c r="CC664" s="3"/>
      <c r="CD664" s="3"/>
      <c r="CE664" s="3"/>
      <c r="CF664" s="3"/>
      <c r="CG664" s="3"/>
      <c r="CH664" s="3"/>
      <c r="CI664" s="3"/>
      <c r="CJ664" s="3"/>
      <c r="CK664" s="3"/>
      <c r="CL664" s="3"/>
      <c r="CM664" s="3"/>
      <c r="CN664" s="3"/>
      <c r="CO664" s="3"/>
      <c r="CP664" s="3"/>
      <c r="CQ664" s="3"/>
      <c r="CR664" s="3"/>
      <c r="CS664" s="3"/>
      <c r="CT664" s="3"/>
      <c r="CU664" s="3"/>
      <c r="CV664" s="3"/>
      <c r="CW664" s="3"/>
      <c r="CX664" s="3"/>
      <c r="CY664" s="3"/>
      <c r="CZ664" s="3"/>
      <c r="DA664" s="3"/>
      <c r="DB664" s="3"/>
      <c r="DC664" s="3"/>
      <c r="DD664" s="3"/>
      <c r="DE664" s="3"/>
      <c r="DF664" s="3"/>
      <c r="DG664" s="3"/>
      <c r="DH664" s="3"/>
      <c r="DI664" s="3"/>
      <c r="DJ664" s="3"/>
      <c r="DK664" s="3"/>
      <c r="DL664" s="3"/>
      <c r="DM664" s="3"/>
      <c r="DN664" s="3"/>
      <c r="DO664" s="3"/>
      <c r="DP664" s="3"/>
      <c r="DQ664" s="3"/>
      <c r="DR664" s="3"/>
      <c r="DS664" s="3"/>
      <c r="DT664" s="3"/>
      <c r="DU664" s="3"/>
      <c r="DV664" s="3"/>
      <c r="DW664" s="3"/>
      <c r="DX664" s="3"/>
      <c r="DY664" s="3"/>
      <c r="DZ664" s="3"/>
      <c r="EA664" s="3"/>
      <c r="EB664" s="3"/>
      <c r="EC664" s="3"/>
      <c r="ED664" s="3"/>
      <c r="EE664" s="3"/>
      <c r="EF664" s="3"/>
      <c r="EG664" s="3"/>
      <c r="EH664" s="3"/>
      <c r="EI664" s="3"/>
      <c r="EJ664" s="3"/>
      <c r="EK664" s="3"/>
      <c r="EL664" s="3"/>
      <c r="EM664" s="3"/>
      <c r="EN664" s="3"/>
      <c r="EO664" s="3"/>
      <c r="EP664" s="3"/>
      <c r="EQ664" s="3"/>
      <c r="ER664" s="3"/>
      <c r="ES664" s="3"/>
      <c r="ET664" s="3"/>
      <c r="EU664" s="3"/>
      <c r="EV664" s="3"/>
      <c r="EW664" s="3"/>
      <c r="EX664" s="3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</row>
    <row r="665" spans="1:173" x14ac:dyDescent="0.15">
      <c r="A665" s="74">
        <f t="shared" si="214"/>
        <v>44146</v>
      </c>
      <c r="B665" s="75">
        <f t="shared" ca="1" si="201"/>
        <v>87645.489103999993</v>
      </c>
      <c r="C665" s="78">
        <f t="shared" si="202"/>
        <v>87000</v>
      </c>
      <c r="D665" s="77">
        <f ca="1">IF(A665&lt;$B$1,VLOOKUP(A665,[1]DI!$A$4:$B$15000,2),0)</f>
        <v>1.9000000000000006E-2</v>
      </c>
      <c r="E665" s="78">
        <f t="shared" ca="1" si="216"/>
        <v>1.0000746899999999</v>
      </c>
      <c r="F665" s="78">
        <f ca="1">(TRUNC(PRODUCT($E$12:$E664),16))</f>
        <v>1.0810957511072801</v>
      </c>
      <c r="G665" s="78">
        <f t="shared" ca="1" si="217"/>
        <v>1.0782734006797901</v>
      </c>
      <c r="H665" s="78">
        <f t="shared" ca="1" si="218"/>
        <v>1.0026174699999999</v>
      </c>
      <c r="I665" s="77">
        <f t="shared" si="215"/>
        <v>3.5000000000000003E-2</v>
      </c>
      <c r="J665" s="79">
        <f t="shared" si="203"/>
        <v>44095</v>
      </c>
      <c r="K665" s="80">
        <f t="shared" si="204"/>
        <v>35</v>
      </c>
      <c r="L665" s="81">
        <f t="shared" si="205"/>
        <v>35</v>
      </c>
      <c r="M665" s="82">
        <f t="shared" si="206"/>
        <v>1.004789409</v>
      </c>
      <c r="N665" s="82">
        <f t="shared" ca="1" si="207"/>
        <v>1.007419415</v>
      </c>
      <c r="O665" s="81">
        <f t="shared" si="208"/>
        <v>0</v>
      </c>
      <c r="P665" s="76">
        <f t="shared" ca="1" si="209"/>
        <v>645.489104</v>
      </c>
      <c r="Q665" s="76">
        <f t="shared" si="210"/>
        <v>0</v>
      </c>
      <c r="R665" s="83" t="str">
        <f t="shared" si="211"/>
        <v>A+J=</v>
      </c>
      <c r="S665" s="79">
        <f t="shared" si="212"/>
        <v>44186</v>
      </c>
      <c r="T665" s="84" t="str">
        <f t="shared" si="213"/>
        <v>-</v>
      </c>
      <c r="U665" s="8"/>
      <c r="V665" s="8"/>
      <c r="W665" s="8"/>
      <c r="X665" s="8"/>
      <c r="Y665" s="1"/>
      <c r="Z665" s="8"/>
      <c r="AA665" s="8"/>
      <c r="AB665" s="8"/>
      <c r="AC665" s="8"/>
      <c r="AD665" s="8"/>
      <c r="AE665" s="9"/>
      <c r="AF665" s="8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  <c r="BO665" s="3"/>
      <c r="BP665" s="3"/>
      <c r="BQ665" s="3"/>
      <c r="BR665" s="3"/>
      <c r="BS665" s="3"/>
      <c r="BT665" s="3"/>
      <c r="BU665" s="3"/>
      <c r="BV665" s="3"/>
      <c r="BW665" s="3"/>
      <c r="BX665" s="3"/>
      <c r="BY665" s="3"/>
      <c r="BZ665" s="3"/>
      <c r="CA665" s="3"/>
      <c r="CB665" s="3"/>
      <c r="CC665" s="3"/>
      <c r="CD665" s="3"/>
      <c r="CE665" s="3"/>
      <c r="CF665" s="3"/>
      <c r="CG665" s="3"/>
      <c r="CH665" s="3"/>
      <c r="CI665" s="3"/>
      <c r="CJ665" s="3"/>
      <c r="CK665" s="3"/>
      <c r="CL665" s="3"/>
      <c r="CM665" s="3"/>
      <c r="CN665" s="3"/>
      <c r="CO665" s="3"/>
      <c r="CP665" s="3"/>
      <c r="CQ665" s="3"/>
      <c r="CR665" s="3"/>
      <c r="CS665" s="3"/>
      <c r="CT665" s="3"/>
      <c r="CU665" s="3"/>
      <c r="CV665" s="3"/>
      <c r="CW665" s="3"/>
      <c r="CX665" s="3"/>
      <c r="CY665" s="3"/>
      <c r="CZ665" s="3"/>
      <c r="DA665" s="3"/>
      <c r="DB665" s="3"/>
      <c r="DC665" s="3"/>
      <c r="DD665" s="3"/>
      <c r="DE665" s="3"/>
      <c r="DF665" s="3"/>
      <c r="DG665" s="3"/>
      <c r="DH665" s="3"/>
      <c r="DI665" s="3"/>
      <c r="DJ665" s="3"/>
      <c r="DK665" s="3"/>
      <c r="DL665" s="3"/>
      <c r="DM665" s="3"/>
      <c r="DN665" s="3"/>
      <c r="DO665" s="3"/>
      <c r="DP665" s="3"/>
      <c r="DQ665" s="3"/>
      <c r="DR665" s="3"/>
      <c r="DS665" s="3"/>
      <c r="DT665" s="3"/>
      <c r="DU665" s="3"/>
      <c r="DV665" s="3"/>
      <c r="DW665" s="3"/>
      <c r="DX665" s="3"/>
      <c r="DY665" s="3"/>
      <c r="DZ665" s="3"/>
      <c r="EA665" s="3"/>
      <c r="EB665" s="3"/>
      <c r="EC665" s="3"/>
      <c r="ED665" s="3"/>
      <c r="EE665" s="3"/>
      <c r="EF665" s="3"/>
      <c r="EG665" s="3"/>
      <c r="EH665" s="3"/>
      <c r="EI665" s="3"/>
      <c r="EJ665" s="3"/>
      <c r="EK665" s="3"/>
      <c r="EL665" s="3"/>
      <c r="EM665" s="3"/>
      <c r="EN665" s="3"/>
      <c r="EO665" s="3"/>
      <c r="EP665" s="3"/>
      <c r="EQ665" s="3"/>
      <c r="ER665" s="3"/>
      <c r="ES665" s="3"/>
      <c r="ET665" s="3"/>
      <c r="EU665" s="3"/>
      <c r="EV665" s="3"/>
      <c r="EW665" s="3"/>
      <c r="EX665" s="3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</row>
    <row r="666" spans="1:173" x14ac:dyDescent="0.15">
      <c r="A666" s="74">
        <f t="shared" si="214"/>
        <v>44147</v>
      </c>
      <c r="B666" s="75">
        <f t="shared" ca="1" si="201"/>
        <v>87664.002183000004</v>
      </c>
      <c r="C666" s="78">
        <f t="shared" si="202"/>
        <v>87000</v>
      </c>
      <c r="D666" s="77">
        <f ca="1">IF(A666&lt;$B$1,VLOOKUP(A666,[1]DI!$A$4:$B$15000,2),0)</f>
        <v>1.9000000000000006E-2</v>
      </c>
      <c r="E666" s="78">
        <f t="shared" ca="1" si="216"/>
        <v>1.0000746899999999</v>
      </c>
      <c r="F666" s="78">
        <f ca="1">(TRUNC(PRODUCT($E$12:$E665),16))</f>
        <v>1.08117649814893</v>
      </c>
      <c r="G666" s="78">
        <f t="shared" ca="1" si="217"/>
        <v>1.0782734006797901</v>
      </c>
      <c r="H666" s="78">
        <f t="shared" ca="1" si="218"/>
        <v>1.0026923599999999</v>
      </c>
      <c r="I666" s="77">
        <f t="shared" si="215"/>
        <v>3.5000000000000003E-2</v>
      </c>
      <c r="J666" s="79">
        <f t="shared" si="203"/>
        <v>44095</v>
      </c>
      <c r="K666" s="80">
        <f t="shared" si="204"/>
        <v>36</v>
      </c>
      <c r="L666" s="81">
        <f t="shared" si="205"/>
        <v>36</v>
      </c>
      <c r="M666" s="82">
        <f t="shared" si="206"/>
        <v>1.004926585</v>
      </c>
      <c r="N666" s="82">
        <f t="shared" ca="1" si="207"/>
        <v>1.0076322090000001</v>
      </c>
      <c r="O666" s="81">
        <f t="shared" si="208"/>
        <v>0</v>
      </c>
      <c r="P666" s="76">
        <f t="shared" ca="1" si="209"/>
        <v>664.00218299999995</v>
      </c>
      <c r="Q666" s="76">
        <f t="shared" si="210"/>
        <v>0</v>
      </c>
      <c r="R666" s="83" t="str">
        <f t="shared" si="211"/>
        <v>A+J=</v>
      </c>
      <c r="S666" s="79">
        <f t="shared" si="212"/>
        <v>44186</v>
      </c>
      <c r="T666" s="84" t="str">
        <f t="shared" si="213"/>
        <v>-</v>
      </c>
      <c r="U666" s="8"/>
      <c r="V666" s="8"/>
      <c r="W666" s="8"/>
      <c r="X666" s="8"/>
      <c r="Y666" s="1"/>
      <c r="Z666" s="8"/>
      <c r="AA666" s="8"/>
      <c r="AB666" s="8"/>
      <c r="AC666" s="8"/>
      <c r="AD666" s="8"/>
      <c r="AE666" s="9"/>
      <c r="AF666" s="8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  <c r="BO666" s="3"/>
      <c r="BP666" s="3"/>
      <c r="BQ666" s="3"/>
      <c r="BR666" s="3"/>
      <c r="BS666" s="3"/>
      <c r="BT666" s="3"/>
      <c r="BU666" s="3"/>
      <c r="BV666" s="3"/>
      <c r="BW666" s="3"/>
      <c r="BX666" s="3"/>
      <c r="BY666" s="3"/>
      <c r="BZ666" s="3"/>
      <c r="CA666" s="3"/>
      <c r="CB666" s="3"/>
      <c r="CC666" s="3"/>
      <c r="CD666" s="3"/>
      <c r="CE666" s="3"/>
      <c r="CF666" s="3"/>
      <c r="CG666" s="3"/>
      <c r="CH666" s="3"/>
      <c r="CI666" s="3"/>
      <c r="CJ666" s="3"/>
      <c r="CK666" s="3"/>
      <c r="CL666" s="3"/>
      <c r="CM666" s="3"/>
      <c r="CN666" s="3"/>
      <c r="CO666" s="3"/>
      <c r="CP666" s="3"/>
      <c r="CQ666" s="3"/>
      <c r="CR666" s="3"/>
      <c r="CS666" s="3"/>
      <c r="CT666" s="3"/>
      <c r="CU666" s="3"/>
      <c r="CV666" s="3"/>
      <c r="CW666" s="3"/>
      <c r="CX666" s="3"/>
      <c r="CY666" s="3"/>
      <c r="CZ666" s="3"/>
      <c r="DA666" s="3"/>
      <c r="DB666" s="3"/>
      <c r="DC666" s="3"/>
      <c r="DD666" s="3"/>
      <c r="DE666" s="3"/>
      <c r="DF666" s="3"/>
      <c r="DG666" s="3"/>
      <c r="DH666" s="3"/>
      <c r="DI666" s="3"/>
      <c r="DJ666" s="3"/>
      <c r="DK666" s="3"/>
      <c r="DL666" s="3"/>
      <c r="DM666" s="3"/>
      <c r="DN666" s="3"/>
      <c r="DO666" s="3"/>
      <c r="DP666" s="3"/>
      <c r="DQ666" s="3"/>
      <c r="DR666" s="3"/>
      <c r="DS666" s="3"/>
      <c r="DT666" s="3"/>
      <c r="DU666" s="3"/>
      <c r="DV666" s="3"/>
      <c r="DW666" s="3"/>
      <c r="DX666" s="3"/>
      <c r="DY666" s="3"/>
      <c r="DZ666" s="3"/>
      <c r="EA666" s="3"/>
      <c r="EB666" s="3"/>
      <c r="EC666" s="3"/>
      <c r="ED666" s="3"/>
      <c r="EE666" s="3"/>
      <c r="EF666" s="3"/>
      <c r="EG666" s="3"/>
      <c r="EH666" s="3"/>
      <c r="EI666" s="3"/>
      <c r="EJ666" s="3"/>
      <c r="EK666" s="3"/>
      <c r="EL666" s="3"/>
      <c r="EM666" s="3"/>
      <c r="EN666" s="3"/>
      <c r="EO666" s="3"/>
      <c r="EP666" s="3"/>
      <c r="EQ666" s="3"/>
      <c r="ER666" s="3"/>
      <c r="ES666" s="3"/>
      <c r="ET666" s="3"/>
      <c r="EU666" s="3"/>
      <c r="EV666" s="3"/>
      <c r="EW666" s="3"/>
      <c r="EX666" s="3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</row>
    <row r="667" spans="1:173" x14ac:dyDescent="0.15">
      <c r="A667" s="74">
        <f t="shared" si="214"/>
        <v>44148</v>
      </c>
      <c r="B667" s="75">
        <f t="shared" ca="1" si="201"/>
        <v>87682.518827000007</v>
      </c>
      <c r="C667" s="78">
        <f t="shared" si="202"/>
        <v>87000</v>
      </c>
      <c r="D667" s="77">
        <f ca="1">IF(A667&lt;$B$1,VLOOKUP(A667,[1]DI!$A$4:$B$15000,2),0)</f>
        <v>1.9000000000000006E-2</v>
      </c>
      <c r="E667" s="78">
        <f t="shared" ca="1" si="216"/>
        <v>1.0000746899999999</v>
      </c>
      <c r="F667" s="78">
        <f ca="1">(TRUNC(PRODUCT($E$12:$E666),16))</f>
        <v>1.0812572512215799</v>
      </c>
      <c r="G667" s="78">
        <f t="shared" ca="1" si="217"/>
        <v>1.0782734006797901</v>
      </c>
      <c r="H667" s="78">
        <f t="shared" ca="1" si="218"/>
        <v>1.00276725</v>
      </c>
      <c r="I667" s="77">
        <f t="shared" si="215"/>
        <v>3.5000000000000003E-2</v>
      </c>
      <c r="J667" s="79">
        <f t="shared" si="203"/>
        <v>44095</v>
      </c>
      <c r="K667" s="80">
        <f t="shared" si="204"/>
        <v>37</v>
      </c>
      <c r="L667" s="81">
        <f t="shared" si="205"/>
        <v>37</v>
      </c>
      <c r="M667" s="82">
        <f t="shared" si="206"/>
        <v>1.005063781</v>
      </c>
      <c r="N667" s="82">
        <f t="shared" ca="1" si="207"/>
        <v>1.007845044</v>
      </c>
      <c r="O667" s="81">
        <f t="shared" si="208"/>
        <v>0</v>
      </c>
      <c r="P667" s="76">
        <f t="shared" ca="1" si="209"/>
        <v>682.51882699999999</v>
      </c>
      <c r="Q667" s="76">
        <f t="shared" si="210"/>
        <v>0</v>
      </c>
      <c r="R667" s="83" t="str">
        <f t="shared" si="211"/>
        <v>A+J=</v>
      </c>
      <c r="S667" s="79">
        <f t="shared" si="212"/>
        <v>44186</v>
      </c>
      <c r="T667" s="84" t="str">
        <f t="shared" si="213"/>
        <v>-</v>
      </c>
      <c r="U667" s="8"/>
      <c r="V667" s="8"/>
      <c r="W667" s="8"/>
      <c r="X667" s="8"/>
      <c r="Y667" s="1"/>
      <c r="Z667" s="8"/>
      <c r="AA667" s="8"/>
      <c r="AB667" s="8"/>
      <c r="AC667" s="8"/>
      <c r="AD667" s="8"/>
      <c r="AE667" s="9"/>
      <c r="AF667" s="8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  <c r="BO667" s="3"/>
      <c r="BP667" s="3"/>
      <c r="BQ667" s="3"/>
      <c r="BR667" s="3"/>
      <c r="BS667" s="3"/>
      <c r="BT667" s="3"/>
      <c r="BU667" s="3"/>
      <c r="BV667" s="3"/>
      <c r="BW667" s="3"/>
      <c r="BX667" s="3"/>
      <c r="BY667" s="3"/>
      <c r="BZ667" s="3"/>
      <c r="CA667" s="3"/>
      <c r="CB667" s="3"/>
      <c r="CC667" s="3"/>
      <c r="CD667" s="3"/>
      <c r="CE667" s="3"/>
      <c r="CF667" s="3"/>
      <c r="CG667" s="3"/>
      <c r="CH667" s="3"/>
      <c r="CI667" s="3"/>
      <c r="CJ667" s="3"/>
      <c r="CK667" s="3"/>
      <c r="CL667" s="3"/>
      <c r="CM667" s="3"/>
      <c r="CN667" s="3"/>
      <c r="CO667" s="3"/>
      <c r="CP667" s="3"/>
      <c r="CQ667" s="3"/>
      <c r="CR667" s="3"/>
      <c r="CS667" s="3"/>
      <c r="CT667" s="3"/>
      <c r="CU667" s="3"/>
      <c r="CV667" s="3"/>
      <c r="CW667" s="3"/>
      <c r="CX667" s="3"/>
      <c r="CY667" s="3"/>
      <c r="CZ667" s="3"/>
      <c r="DA667" s="3"/>
      <c r="DB667" s="3"/>
      <c r="DC667" s="3"/>
      <c r="DD667" s="3"/>
      <c r="DE667" s="3"/>
      <c r="DF667" s="3"/>
      <c r="DG667" s="3"/>
      <c r="DH667" s="3"/>
      <c r="DI667" s="3"/>
      <c r="DJ667" s="3"/>
      <c r="DK667" s="3"/>
      <c r="DL667" s="3"/>
      <c r="DM667" s="3"/>
      <c r="DN667" s="3"/>
      <c r="DO667" s="3"/>
      <c r="DP667" s="3"/>
      <c r="DQ667" s="3"/>
      <c r="DR667" s="3"/>
      <c r="DS667" s="3"/>
      <c r="DT667" s="3"/>
      <c r="DU667" s="3"/>
      <c r="DV667" s="3"/>
      <c r="DW667" s="3"/>
      <c r="DX667" s="3"/>
      <c r="DY667" s="3"/>
      <c r="DZ667" s="3"/>
      <c r="EA667" s="3"/>
      <c r="EB667" s="3"/>
      <c r="EC667" s="3"/>
      <c r="ED667" s="3"/>
      <c r="EE667" s="3"/>
      <c r="EF667" s="3"/>
      <c r="EG667" s="3"/>
      <c r="EH667" s="3"/>
      <c r="EI667" s="3"/>
      <c r="EJ667" s="3"/>
      <c r="EK667" s="3"/>
      <c r="EL667" s="3"/>
      <c r="EM667" s="3"/>
      <c r="EN667" s="3"/>
      <c r="EO667" s="3"/>
      <c r="EP667" s="3"/>
      <c r="EQ667" s="3"/>
      <c r="ER667" s="3"/>
      <c r="ES667" s="3"/>
      <c r="ET667" s="3"/>
      <c r="EU667" s="3"/>
      <c r="EV667" s="3"/>
      <c r="EW667" s="3"/>
      <c r="EX667" s="3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</row>
    <row r="668" spans="1:173" x14ac:dyDescent="0.15">
      <c r="A668" s="74">
        <f t="shared" si="214"/>
        <v>44149</v>
      </c>
      <c r="B668" s="75">
        <f t="shared" ca="1" si="201"/>
        <v>87701.039648999998</v>
      </c>
      <c r="C668" s="78">
        <f t="shared" si="202"/>
        <v>87000</v>
      </c>
      <c r="D668" s="77">
        <f ca="1">IF(A668&lt;$B$1,VLOOKUP(A668,[1]DI!$A$4:$B$15000,2),0)</f>
        <v>0</v>
      </c>
      <c r="E668" s="78">
        <f t="shared" ca="1" si="216"/>
        <v>1</v>
      </c>
      <c r="F668" s="78">
        <f ca="1">(TRUNC(PRODUCT($E$12:$E667),16))</f>
        <v>1.08133801032567</v>
      </c>
      <c r="G668" s="78">
        <f t="shared" ca="1" si="217"/>
        <v>1.0782734006797901</v>
      </c>
      <c r="H668" s="78">
        <f t="shared" ca="1" si="218"/>
        <v>1.00284215</v>
      </c>
      <c r="I668" s="77">
        <f t="shared" si="215"/>
        <v>3.5000000000000003E-2</v>
      </c>
      <c r="J668" s="79">
        <f t="shared" si="203"/>
        <v>44095</v>
      </c>
      <c r="K668" s="80">
        <f t="shared" si="204"/>
        <v>37</v>
      </c>
      <c r="L668" s="81">
        <f t="shared" si="205"/>
        <v>38</v>
      </c>
      <c r="M668" s="82">
        <f t="shared" si="206"/>
        <v>1.005200995</v>
      </c>
      <c r="N668" s="82">
        <f t="shared" ca="1" si="207"/>
        <v>1.0080579270000001</v>
      </c>
      <c r="O668" s="81">
        <f t="shared" si="208"/>
        <v>0</v>
      </c>
      <c r="P668" s="76">
        <f t="shared" ca="1" si="209"/>
        <v>701.03964900000005</v>
      </c>
      <c r="Q668" s="76">
        <f t="shared" si="210"/>
        <v>0</v>
      </c>
      <c r="R668" s="83" t="str">
        <f t="shared" si="211"/>
        <v>A+J=</v>
      </c>
      <c r="S668" s="79">
        <f t="shared" si="212"/>
        <v>44186</v>
      </c>
      <c r="T668" s="84" t="str">
        <f t="shared" si="213"/>
        <v>-</v>
      </c>
      <c r="U668" s="8"/>
      <c r="V668" s="8"/>
      <c r="W668" s="8"/>
      <c r="X668" s="8"/>
      <c r="Y668" s="1"/>
      <c r="Z668" s="8"/>
      <c r="AA668" s="8"/>
      <c r="AB668" s="8"/>
      <c r="AC668" s="8"/>
      <c r="AD668" s="8"/>
      <c r="AE668" s="9"/>
      <c r="AF668" s="8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  <c r="BO668" s="3"/>
      <c r="BP668" s="3"/>
      <c r="BQ668" s="3"/>
      <c r="BR668" s="3"/>
      <c r="BS668" s="3"/>
      <c r="BT668" s="3"/>
      <c r="BU668" s="3"/>
      <c r="BV668" s="3"/>
      <c r="BW668" s="3"/>
      <c r="BX668" s="3"/>
      <c r="BY668" s="3"/>
      <c r="BZ668" s="3"/>
      <c r="CA668" s="3"/>
      <c r="CB668" s="3"/>
      <c r="CC668" s="3"/>
      <c r="CD668" s="3"/>
      <c r="CE668" s="3"/>
      <c r="CF668" s="3"/>
      <c r="CG668" s="3"/>
      <c r="CH668" s="3"/>
      <c r="CI668" s="3"/>
      <c r="CJ668" s="3"/>
      <c r="CK668" s="3"/>
      <c r="CL668" s="3"/>
      <c r="CM668" s="3"/>
      <c r="CN668" s="3"/>
      <c r="CO668" s="3"/>
      <c r="CP668" s="3"/>
      <c r="CQ668" s="3"/>
      <c r="CR668" s="3"/>
      <c r="CS668" s="3"/>
      <c r="CT668" s="3"/>
      <c r="CU668" s="3"/>
      <c r="CV668" s="3"/>
      <c r="CW668" s="3"/>
      <c r="CX668" s="3"/>
      <c r="CY668" s="3"/>
      <c r="CZ668" s="3"/>
      <c r="DA668" s="3"/>
      <c r="DB668" s="3"/>
      <c r="DC668" s="3"/>
      <c r="DD668" s="3"/>
      <c r="DE668" s="3"/>
      <c r="DF668" s="3"/>
      <c r="DG668" s="3"/>
      <c r="DH668" s="3"/>
      <c r="DI668" s="3"/>
      <c r="DJ668" s="3"/>
      <c r="DK668" s="3"/>
      <c r="DL668" s="3"/>
      <c r="DM668" s="3"/>
      <c r="DN668" s="3"/>
      <c r="DO668" s="3"/>
      <c r="DP668" s="3"/>
      <c r="DQ668" s="3"/>
      <c r="DR668" s="3"/>
      <c r="DS668" s="3"/>
      <c r="DT668" s="3"/>
      <c r="DU668" s="3"/>
      <c r="DV668" s="3"/>
      <c r="DW668" s="3"/>
      <c r="DX668" s="3"/>
      <c r="DY668" s="3"/>
      <c r="DZ668" s="3"/>
      <c r="EA668" s="3"/>
      <c r="EB668" s="3"/>
      <c r="EC668" s="3"/>
      <c r="ED668" s="3"/>
      <c r="EE668" s="3"/>
      <c r="EF668" s="3"/>
      <c r="EG668" s="3"/>
      <c r="EH668" s="3"/>
      <c r="EI668" s="3"/>
      <c r="EJ668" s="3"/>
      <c r="EK668" s="3"/>
      <c r="EL668" s="3"/>
      <c r="EM668" s="3"/>
      <c r="EN668" s="3"/>
      <c r="EO668" s="3"/>
      <c r="EP668" s="3"/>
      <c r="EQ668" s="3"/>
      <c r="ER668" s="3"/>
      <c r="ES668" s="3"/>
      <c r="ET668" s="3"/>
      <c r="EU668" s="3"/>
      <c r="EV668" s="3"/>
      <c r="EW668" s="3"/>
      <c r="EX668" s="3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</row>
    <row r="669" spans="1:173" x14ac:dyDescent="0.15">
      <c r="A669" s="74">
        <f t="shared" si="214"/>
        <v>44150</v>
      </c>
      <c r="B669" s="75">
        <f t="shared" ca="1" si="201"/>
        <v>87701.039648999998</v>
      </c>
      <c r="C669" s="78">
        <f t="shared" si="202"/>
        <v>87000</v>
      </c>
      <c r="D669" s="77">
        <f ca="1">IF(A669&lt;$B$1,VLOOKUP(A669,[1]DI!$A$4:$B$15000,2),0)</f>
        <v>0</v>
      </c>
      <c r="E669" s="78">
        <f t="shared" ca="1" si="216"/>
        <v>1</v>
      </c>
      <c r="F669" s="78">
        <f ca="1">(TRUNC(PRODUCT($E$12:$E668),16))</f>
        <v>1.08133801032567</v>
      </c>
      <c r="G669" s="78">
        <f t="shared" ca="1" si="217"/>
        <v>1.0782734006797901</v>
      </c>
      <c r="H669" s="78">
        <f t="shared" ca="1" si="218"/>
        <v>1.00284215</v>
      </c>
      <c r="I669" s="77">
        <f t="shared" si="215"/>
        <v>3.5000000000000003E-2</v>
      </c>
      <c r="J669" s="79">
        <f t="shared" si="203"/>
        <v>44095</v>
      </c>
      <c r="K669" s="80">
        <f t="shared" si="204"/>
        <v>37</v>
      </c>
      <c r="L669" s="81">
        <f t="shared" si="205"/>
        <v>38</v>
      </c>
      <c r="M669" s="82">
        <f t="shared" si="206"/>
        <v>1.005200995</v>
      </c>
      <c r="N669" s="82">
        <f t="shared" ca="1" si="207"/>
        <v>1.0080579270000001</v>
      </c>
      <c r="O669" s="81">
        <f t="shared" si="208"/>
        <v>0</v>
      </c>
      <c r="P669" s="76">
        <f t="shared" ca="1" si="209"/>
        <v>701.03964900000005</v>
      </c>
      <c r="Q669" s="76">
        <f t="shared" si="210"/>
        <v>0</v>
      </c>
      <c r="R669" s="83" t="str">
        <f t="shared" si="211"/>
        <v>A+J=</v>
      </c>
      <c r="S669" s="79">
        <f t="shared" si="212"/>
        <v>44186</v>
      </c>
      <c r="T669" s="84" t="str">
        <f t="shared" si="213"/>
        <v>-</v>
      </c>
      <c r="U669" s="8"/>
      <c r="V669" s="8"/>
      <c r="W669" s="8"/>
      <c r="X669" s="8"/>
      <c r="Y669" s="1"/>
      <c r="Z669" s="8"/>
      <c r="AA669" s="8"/>
      <c r="AB669" s="8"/>
      <c r="AC669" s="8"/>
      <c r="AD669" s="8"/>
      <c r="AE669" s="9"/>
      <c r="AF669" s="8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  <c r="BO669" s="3"/>
      <c r="BP669" s="3"/>
      <c r="BQ669" s="3"/>
      <c r="BR669" s="3"/>
      <c r="BS669" s="3"/>
      <c r="BT669" s="3"/>
      <c r="BU669" s="3"/>
      <c r="BV669" s="3"/>
      <c r="BW669" s="3"/>
      <c r="BX669" s="3"/>
      <c r="BY669" s="3"/>
      <c r="BZ669" s="3"/>
      <c r="CA669" s="3"/>
      <c r="CB669" s="3"/>
      <c r="CC669" s="3"/>
      <c r="CD669" s="3"/>
      <c r="CE669" s="3"/>
      <c r="CF669" s="3"/>
      <c r="CG669" s="3"/>
      <c r="CH669" s="3"/>
      <c r="CI669" s="3"/>
      <c r="CJ669" s="3"/>
      <c r="CK669" s="3"/>
      <c r="CL669" s="3"/>
      <c r="CM669" s="3"/>
      <c r="CN669" s="3"/>
      <c r="CO669" s="3"/>
      <c r="CP669" s="3"/>
      <c r="CQ669" s="3"/>
      <c r="CR669" s="3"/>
      <c r="CS669" s="3"/>
      <c r="CT669" s="3"/>
      <c r="CU669" s="3"/>
      <c r="CV669" s="3"/>
      <c r="CW669" s="3"/>
      <c r="CX669" s="3"/>
      <c r="CY669" s="3"/>
      <c r="CZ669" s="3"/>
      <c r="DA669" s="3"/>
      <c r="DB669" s="3"/>
      <c r="DC669" s="3"/>
      <c r="DD669" s="3"/>
      <c r="DE669" s="3"/>
      <c r="DF669" s="3"/>
      <c r="DG669" s="3"/>
      <c r="DH669" s="3"/>
      <c r="DI669" s="3"/>
      <c r="DJ669" s="3"/>
      <c r="DK669" s="3"/>
      <c r="DL669" s="3"/>
      <c r="DM669" s="3"/>
      <c r="DN669" s="3"/>
      <c r="DO669" s="3"/>
      <c r="DP669" s="3"/>
      <c r="DQ669" s="3"/>
      <c r="DR669" s="3"/>
      <c r="DS669" s="3"/>
      <c r="DT669" s="3"/>
      <c r="DU669" s="3"/>
      <c r="DV669" s="3"/>
      <c r="DW669" s="3"/>
      <c r="DX669" s="3"/>
      <c r="DY669" s="3"/>
      <c r="DZ669" s="3"/>
      <c r="EA669" s="3"/>
      <c r="EB669" s="3"/>
      <c r="EC669" s="3"/>
      <c r="ED669" s="3"/>
      <c r="EE669" s="3"/>
      <c r="EF669" s="3"/>
      <c r="EG669" s="3"/>
      <c r="EH669" s="3"/>
      <c r="EI669" s="3"/>
      <c r="EJ669" s="3"/>
      <c r="EK669" s="3"/>
      <c r="EL669" s="3"/>
      <c r="EM669" s="3"/>
      <c r="EN669" s="3"/>
      <c r="EO669" s="3"/>
      <c r="EP669" s="3"/>
      <c r="EQ669" s="3"/>
      <c r="ER669" s="3"/>
      <c r="ES669" s="3"/>
      <c r="ET669" s="3"/>
      <c r="EU669" s="3"/>
      <c r="EV669" s="3"/>
      <c r="EW669" s="3"/>
      <c r="EX669" s="3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</row>
    <row r="670" spans="1:173" x14ac:dyDescent="0.15">
      <c r="A670" s="74">
        <f t="shared" si="214"/>
        <v>44151</v>
      </c>
      <c r="B670" s="75">
        <f t="shared" ca="1" si="201"/>
        <v>87701.039648999998</v>
      </c>
      <c r="C670" s="78">
        <f t="shared" si="202"/>
        <v>87000</v>
      </c>
      <c r="D670" s="77">
        <f ca="1">IF(A670&lt;$B$1,VLOOKUP(A670,[1]DI!$A$4:$B$15000,2),0)</f>
        <v>1.9000000000000006E-2</v>
      </c>
      <c r="E670" s="78">
        <f t="shared" ca="1" si="216"/>
        <v>1.0000746899999999</v>
      </c>
      <c r="F670" s="78">
        <f ca="1">(TRUNC(PRODUCT($E$12:$E669),16))</f>
        <v>1.08133801032567</v>
      </c>
      <c r="G670" s="78">
        <f t="shared" ca="1" si="217"/>
        <v>1.0782734006797901</v>
      </c>
      <c r="H670" s="78">
        <f t="shared" ca="1" si="218"/>
        <v>1.00284215</v>
      </c>
      <c r="I670" s="77">
        <f t="shared" si="215"/>
        <v>3.5000000000000003E-2</v>
      </c>
      <c r="J670" s="79">
        <f t="shared" si="203"/>
        <v>44095</v>
      </c>
      <c r="K670" s="80">
        <f t="shared" si="204"/>
        <v>38</v>
      </c>
      <c r="L670" s="81">
        <f t="shared" si="205"/>
        <v>38</v>
      </c>
      <c r="M670" s="82">
        <f t="shared" si="206"/>
        <v>1.005200995</v>
      </c>
      <c r="N670" s="82">
        <f t="shared" ca="1" si="207"/>
        <v>1.0080579270000001</v>
      </c>
      <c r="O670" s="81">
        <f t="shared" si="208"/>
        <v>0</v>
      </c>
      <c r="P670" s="76">
        <f t="shared" ca="1" si="209"/>
        <v>701.03964900000005</v>
      </c>
      <c r="Q670" s="76">
        <f t="shared" si="210"/>
        <v>0</v>
      </c>
      <c r="R670" s="83" t="str">
        <f t="shared" si="211"/>
        <v>A+J=</v>
      </c>
      <c r="S670" s="79">
        <f t="shared" si="212"/>
        <v>44186</v>
      </c>
      <c r="T670" s="84" t="str">
        <f t="shared" si="213"/>
        <v>-</v>
      </c>
      <c r="U670" s="8"/>
      <c r="V670" s="8"/>
      <c r="W670" s="8"/>
      <c r="X670" s="8"/>
      <c r="Y670" s="1"/>
      <c r="Z670" s="8"/>
      <c r="AA670" s="8"/>
      <c r="AB670" s="8"/>
      <c r="AC670" s="8"/>
      <c r="AD670" s="8"/>
      <c r="AE670" s="9"/>
      <c r="AF670" s="8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  <c r="BO670" s="3"/>
      <c r="BP670" s="3"/>
      <c r="BQ670" s="3"/>
      <c r="BR670" s="3"/>
      <c r="BS670" s="3"/>
      <c r="BT670" s="3"/>
      <c r="BU670" s="3"/>
      <c r="BV670" s="3"/>
      <c r="BW670" s="3"/>
      <c r="BX670" s="3"/>
      <c r="BY670" s="3"/>
      <c r="BZ670" s="3"/>
      <c r="CA670" s="3"/>
      <c r="CB670" s="3"/>
      <c r="CC670" s="3"/>
      <c r="CD670" s="3"/>
      <c r="CE670" s="3"/>
      <c r="CF670" s="3"/>
      <c r="CG670" s="3"/>
      <c r="CH670" s="3"/>
      <c r="CI670" s="3"/>
      <c r="CJ670" s="3"/>
      <c r="CK670" s="3"/>
      <c r="CL670" s="3"/>
      <c r="CM670" s="3"/>
      <c r="CN670" s="3"/>
      <c r="CO670" s="3"/>
      <c r="CP670" s="3"/>
      <c r="CQ670" s="3"/>
      <c r="CR670" s="3"/>
      <c r="CS670" s="3"/>
      <c r="CT670" s="3"/>
      <c r="CU670" s="3"/>
      <c r="CV670" s="3"/>
      <c r="CW670" s="3"/>
      <c r="CX670" s="3"/>
      <c r="CY670" s="3"/>
      <c r="CZ670" s="3"/>
      <c r="DA670" s="3"/>
      <c r="DB670" s="3"/>
      <c r="DC670" s="3"/>
      <c r="DD670" s="3"/>
      <c r="DE670" s="3"/>
      <c r="DF670" s="3"/>
      <c r="DG670" s="3"/>
      <c r="DH670" s="3"/>
      <c r="DI670" s="3"/>
      <c r="DJ670" s="3"/>
      <c r="DK670" s="3"/>
      <c r="DL670" s="3"/>
      <c r="DM670" s="3"/>
      <c r="DN670" s="3"/>
      <c r="DO670" s="3"/>
      <c r="DP670" s="3"/>
      <c r="DQ670" s="3"/>
      <c r="DR670" s="3"/>
      <c r="DS670" s="3"/>
      <c r="DT670" s="3"/>
      <c r="DU670" s="3"/>
      <c r="DV670" s="3"/>
      <c r="DW670" s="3"/>
      <c r="DX670" s="3"/>
      <c r="DY670" s="3"/>
      <c r="DZ670" s="3"/>
      <c r="EA670" s="3"/>
      <c r="EB670" s="3"/>
      <c r="EC670" s="3"/>
      <c r="ED670" s="3"/>
      <c r="EE670" s="3"/>
      <c r="EF670" s="3"/>
      <c r="EG670" s="3"/>
      <c r="EH670" s="3"/>
      <c r="EI670" s="3"/>
      <c r="EJ670" s="3"/>
      <c r="EK670" s="3"/>
      <c r="EL670" s="3"/>
      <c r="EM670" s="3"/>
      <c r="EN670" s="3"/>
      <c r="EO670" s="3"/>
      <c r="EP670" s="3"/>
      <c r="EQ670" s="3"/>
      <c r="ER670" s="3"/>
      <c r="ES670" s="3"/>
      <c r="ET670" s="3"/>
      <c r="EU670" s="3"/>
      <c r="EV670" s="3"/>
      <c r="EW670" s="3"/>
      <c r="EX670" s="3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</row>
    <row r="671" spans="1:173" x14ac:dyDescent="0.15">
      <c r="A671" s="74">
        <f t="shared" si="214"/>
        <v>44152</v>
      </c>
      <c r="B671" s="75">
        <f t="shared" ca="1" si="201"/>
        <v>87719.563949000003</v>
      </c>
      <c r="C671" s="78">
        <f t="shared" si="202"/>
        <v>87000</v>
      </c>
      <c r="D671" s="77">
        <f ca="1">IF(A671&lt;$B$1,VLOOKUP(A671,[1]DI!$A$4:$B$15000,2),0)</f>
        <v>1.9000000000000006E-2</v>
      </c>
      <c r="E671" s="78">
        <f t="shared" ca="1" si="216"/>
        <v>1.0000746899999999</v>
      </c>
      <c r="F671" s="78">
        <f ca="1">(TRUNC(PRODUCT($E$12:$E670),16))</f>
        <v>1.08141877546166</v>
      </c>
      <c r="G671" s="78">
        <f t="shared" ca="1" si="217"/>
        <v>1.0782734006797901</v>
      </c>
      <c r="H671" s="78">
        <f t="shared" ca="1" si="218"/>
        <v>1.00291705</v>
      </c>
      <c r="I671" s="77">
        <f t="shared" si="215"/>
        <v>3.5000000000000003E-2</v>
      </c>
      <c r="J671" s="79">
        <f t="shared" si="203"/>
        <v>44095</v>
      </c>
      <c r="K671" s="80">
        <f t="shared" si="204"/>
        <v>39</v>
      </c>
      <c r="L671" s="81">
        <f t="shared" si="205"/>
        <v>39</v>
      </c>
      <c r="M671" s="82">
        <f t="shared" si="206"/>
        <v>1.0053382280000001</v>
      </c>
      <c r="N671" s="82">
        <f t="shared" ca="1" si="207"/>
        <v>1.0082708499999999</v>
      </c>
      <c r="O671" s="81">
        <f t="shared" si="208"/>
        <v>0</v>
      </c>
      <c r="P671" s="76">
        <f t="shared" ca="1" si="209"/>
        <v>719.56394899999998</v>
      </c>
      <c r="Q671" s="76">
        <f t="shared" si="210"/>
        <v>0</v>
      </c>
      <c r="R671" s="83" t="str">
        <f t="shared" si="211"/>
        <v>A+J=</v>
      </c>
      <c r="S671" s="79">
        <f t="shared" si="212"/>
        <v>44186</v>
      </c>
      <c r="T671" s="84" t="str">
        <f t="shared" si="213"/>
        <v>-</v>
      </c>
      <c r="U671" s="8"/>
      <c r="V671" s="8"/>
      <c r="W671" s="8"/>
      <c r="X671" s="8"/>
      <c r="Y671" s="1"/>
      <c r="Z671" s="8"/>
      <c r="AA671" s="8"/>
      <c r="AB671" s="8"/>
      <c r="AC671" s="8"/>
      <c r="AD671" s="8"/>
      <c r="AE671" s="9"/>
      <c r="AF671" s="8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  <c r="BO671" s="3"/>
      <c r="BP671" s="3"/>
      <c r="BQ671" s="3"/>
      <c r="BR671" s="3"/>
      <c r="BS671" s="3"/>
      <c r="BT671" s="3"/>
      <c r="BU671" s="3"/>
      <c r="BV671" s="3"/>
      <c r="BW671" s="3"/>
      <c r="BX671" s="3"/>
      <c r="BY671" s="3"/>
      <c r="BZ671" s="3"/>
      <c r="CA671" s="3"/>
      <c r="CB671" s="3"/>
      <c r="CC671" s="3"/>
      <c r="CD671" s="3"/>
      <c r="CE671" s="3"/>
      <c r="CF671" s="3"/>
      <c r="CG671" s="3"/>
      <c r="CH671" s="3"/>
      <c r="CI671" s="3"/>
      <c r="CJ671" s="3"/>
      <c r="CK671" s="3"/>
      <c r="CL671" s="3"/>
      <c r="CM671" s="3"/>
      <c r="CN671" s="3"/>
      <c r="CO671" s="3"/>
      <c r="CP671" s="3"/>
      <c r="CQ671" s="3"/>
      <c r="CR671" s="3"/>
      <c r="CS671" s="3"/>
      <c r="CT671" s="3"/>
      <c r="CU671" s="3"/>
      <c r="CV671" s="3"/>
      <c r="CW671" s="3"/>
      <c r="CX671" s="3"/>
      <c r="CY671" s="3"/>
      <c r="CZ671" s="3"/>
      <c r="DA671" s="3"/>
      <c r="DB671" s="3"/>
      <c r="DC671" s="3"/>
      <c r="DD671" s="3"/>
      <c r="DE671" s="3"/>
      <c r="DF671" s="3"/>
      <c r="DG671" s="3"/>
      <c r="DH671" s="3"/>
      <c r="DI671" s="3"/>
      <c r="DJ671" s="3"/>
      <c r="DK671" s="3"/>
      <c r="DL671" s="3"/>
      <c r="DM671" s="3"/>
      <c r="DN671" s="3"/>
      <c r="DO671" s="3"/>
      <c r="DP671" s="3"/>
      <c r="DQ671" s="3"/>
      <c r="DR671" s="3"/>
      <c r="DS671" s="3"/>
      <c r="DT671" s="3"/>
      <c r="DU671" s="3"/>
      <c r="DV671" s="3"/>
      <c r="DW671" s="3"/>
      <c r="DX671" s="3"/>
      <c r="DY671" s="3"/>
      <c r="DZ671" s="3"/>
      <c r="EA671" s="3"/>
      <c r="EB671" s="3"/>
      <c r="EC671" s="3"/>
      <c r="ED671" s="3"/>
      <c r="EE671" s="3"/>
      <c r="EF671" s="3"/>
      <c r="EG671" s="3"/>
      <c r="EH671" s="3"/>
      <c r="EI671" s="3"/>
      <c r="EJ671" s="3"/>
      <c r="EK671" s="3"/>
      <c r="EL671" s="3"/>
      <c r="EM671" s="3"/>
      <c r="EN671" s="3"/>
      <c r="EO671" s="3"/>
      <c r="EP671" s="3"/>
      <c r="EQ671" s="3"/>
      <c r="ER671" s="3"/>
      <c r="ES671" s="3"/>
      <c r="ET671" s="3"/>
      <c r="EU671" s="3"/>
      <c r="EV671" s="3"/>
      <c r="EW671" s="3"/>
      <c r="EX671" s="3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</row>
    <row r="672" spans="1:173" x14ac:dyDescent="0.15">
      <c r="A672" s="74">
        <f t="shared" si="214"/>
        <v>44153</v>
      </c>
      <c r="B672" s="75">
        <f t="shared" ca="1" si="201"/>
        <v>87738.092514000004</v>
      </c>
      <c r="C672" s="78">
        <f t="shared" si="202"/>
        <v>87000</v>
      </c>
      <c r="D672" s="77">
        <f ca="1">IF(A672&lt;$B$1,VLOOKUP(A672,[1]DI!$A$4:$B$15000,2),0)</f>
        <v>1.9000000000000006E-2</v>
      </c>
      <c r="E672" s="78">
        <f t="shared" ca="1" si="216"/>
        <v>1.0000746899999999</v>
      </c>
      <c r="F672" s="78">
        <f ca="1">(TRUNC(PRODUCT($E$12:$E671),16))</f>
        <v>1.0814995466299999</v>
      </c>
      <c r="G672" s="78">
        <f t="shared" ca="1" si="217"/>
        <v>1.0782734006797901</v>
      </c>
      <c r="H672" s="78">
        <f t="shared" ca="1" si="218"/>
        <v>1.0029919599999999</v>
      </c>
      <c r="I672" s="77">
        <f t="shared" si="215"/>
        <v>3.5000000000000003E-2</v>
      </c>
      <c r="J672" s="79">
        <f t="shared" si="203"/>
        <v>44095</v>
      </c>
      <c r="K672" s="80">
        <f t="shared" si="204"/>
        <v>40</v>
      </c>
      <c r="L672" s="81">
        <f t="shared" si="205"/>
        <v>40</v>
      </c>
      <c r="M672" s="82">
        <f t="shared" si="206"/>
        <v>1.0054754800000001</v>
      </c>
      <c r="N672" s="82">
        <f t="shared" ca="1" si="207"/>
        <v>1.0084838220000001</v>
      </c>
      <c r="O672" s="81">
        <f t="shared" si="208"/>
        <v>0</v>
      </c>
      <c r="P672" s="76">
        <f t="shared" ca="1" si="209"/>
        <v>738.09251400000005</v>
      </c>
      <c r="Q672" s="76">
        <f t="shared" si="210"/>
        <v>0</v>
      </c>
      <c r="R672" s="83" t="str">
        <f t="shared" si="211"/>
        <v>A+J=</v>
      </c>
      <c r="S672" s="79">
        <f t="shared" si="212"/>
        <v>44186</v>
      </c>
      <c r="T672" s="84" t="str">
        <f t="shared" si="213"/>
        <v>-</v>
      </c>
      <c r="U672" s="8"/>
      <c r="V672" s="8"/>
      <c r="W672" s="8"/>
      <c r="X672" s="8"/>
      <c r="Y672" s="1"/>
      <c r="Z672" s="8"/>
      <c r="AA672" s="8"/>
      <c r="AB672" s="8"/>
      <c r="AC672" s="8"/>
      <c r="AD672" s="8"/>
      <c r="AE672" s="9"/>
      <c r="AF672" s="8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  <c r="BO672" s="3"/>
      <c r="BP672" s="3"/>
      <c r="BQ672" s="3"/>
      <c r="BR672" s="3"/>
      <c r="BS672" s="3"/>
      <c r="BT672" s="3"/>
      <c r="BU672" s="3"/>
      <c r="BV672" s="3"/>
      <c r="BW672" s="3"/>
      <c r="BX672" s="3"/>
      <c r="BY672" s="3"/>
      <c r="BZ672" s="3"/>
      <c r="CA672" s="3"/>
      <c r="CB672" s="3"/>
      <c r="CC672" s="3"/>
      <c r="CD672" s="3"/>
      <c r="CE672" s="3"/>
      <c r="CF672" s="3"/>
      <c r="CG672" s="3"/>
      <c r="CH672" s="3"/>
      <c r="CI672" s="3"/>
      <c r="CJ672" s="3"/>
      <c r="CK672" s="3"/>
      <c r="CL672" s="3"/>
      <c r="CM672" s="3"/>
      <c r="CN672" s="3"/>
      <c r="CO672" s="3"/>
      <c r="CP672" s="3"/>
      <c r="CQ672" s="3"/>
      <c r="CR672" s="3"/>
      <c r="CS672" s="3"/>
      <c r="CT672" s="3"/>
      <c r="CU672" s="3"/>
      <c r="CV672" s="3"/>
      <c r="CW672" s="3"/>
      <c r="CX672" s="3"/>
      <c r="CY672" s="3"/>
      <c r="CZ672" s="3"/>
      <c r="DA672" s="3"/>
      <c r="DB672" s="3"/>
      <c r="DC672" s="3"/>
      <c r="DD672" s="3"/>
      <c r="DE672" s="3"/>
      <c r="DF672" s="3"/>
      <c r="DG672" s="3"/>
      <c r="DH672" s="3"/>
      <c r="DI672" s="3"/>
      <c r="DJ672" s="3"/>
      <c r="DK672" s="3"/>
      <c r="DL672" s="3"/>
      <c r="DM672" s="3"/>
      <c r="DN672" s="3"/>
      <c r="DO672" s="3"/>
      <c r="DP672" s="3"/>
      <c r="DQ672" s="3"/>
      <c r="DR672" s="3"/>
      <c r="DS672" s="3"/>
      <c r="DT672" s="3"/>
      <c r="DU672" s="3"/>
      <c r="DV672" s="3"/>
      <c r="DW672" s="3"/>
      <c r="DX672" s="3"/>
      <c r="DY672" s="3"/>
      <c r="DZ672" s="3"/>
      <c r="EA672" s="3"/>
      <c r="EB672" s="3"/>
      <c r="EC672" s="3"/>
      <c r="ED672" s="3"/>
      <c r="EE672" s="3"/>
      <c r="EF672" s="3"/>
      <c r="EG672" s="3"/>
      <c r="EH672" s="3"/>
      <c r="EI672" s="3"/>
      <c r="EJ672" s="3"/>
      <c r="EK672" s="3"/>
      <c r="EL672" s="3"/>
      <c r="EM672" s="3"/>
      <c r="EN672" s="3"/>
      <c r="EO672" s="3"/>
      <c r="EP672" s="3"/>
      <c r="EQ672" s="3"/>
      <c r="ER672" s="3"/>
      <c r="ES672" s="3"/>
      <c r="ET672" s="3"/>
      <c r="EU672" s="3"/>
      <c r="EV672" s="3"/>
      <c r="EW672" s="3"/>
      <c r="EX672" s="3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</row>
    <row r="673" spans="1:173" x14ac:dyDescent="0.15">
      <c r="A673" s="74">
        <f t="shared" si="214"/>
        <v>44154</v>
      </c>
      <c r="B673" s="75">
        <f t="shared" ca="1" si="201"/>
        <v>87756.624557000003</v>
      </c>
      <c r="C673" s="78">
        <f t="shared" si="202"/>
        <v>87000</v>
      </c>
      <c r="D673" s="77">
        <f ca="1">IF(A673&lt;$B$1,VLOOKUP(A673,[1]DI!$A$4:$B$15000,2),0)</f>
        <v>1.9000000000000006E-2</v>
      </c>
      <c r="E673" s="78">
        <f t="shared" ca="1" si="216"/>
        <v>1.0000746899999999</v>
      </c>
      <c r="F673" s="78">
        <f ca="1">(TRUNC(PRODUCT($E$12:$E672),16))</f>
        <v>1.0815803238311399</v>
      </c>
      <c r="G673" s="78">
        <f t="shared" ca="1" si="217"/>
        <v>1.0782734006797901</v>
      </c>
      <c r="H673" s="78">
        <f t="shared" ca="1" si="218"/>
        <v>1.0030668700000001</v>
      </c>
      <c r="I673" s="77">
        <f t="shared" si="215"/>
        <v>3.5000000000000003E-2</v>
      </c>
      <c r="J673" s="79">
        <f t="shared" si="203"/>
        <v>44095</v>
      </c>
      <c r="K673" s="80">
        <f t="shared" si="204"/>
        <v>41</v>
      </c>
      <c r="L673" s="81">
        <f t="shared" si="205"/>
        <v>41</v>
      </c>
      <c r="M673" s="82">
        <f t="shared" si="206"/>
        <v>1.0056127500000001</v>
      </c>
      <c r="N673" s="82">
        <f t="shared" ca="1" si="207"/>
        <v>1.008696834</v>
      </c>
      <c r="O673" s="81">
        <f t="shared" si="208"/>
        <v>0</v>
      </c>
      <c r="P673" s="76">
        <f t="shared" ca="1" si="209"/>
        <v>756.62455699999998</v>
      </c>
      <c r="Q673" s="76">
        <f t="shared" si="210"/>
        <v>0</v>
      </c>
      <c r="R673" s="83" t="str">
        <f t="shared" si="211"/>
        <v>A+J=</v>
      </c>
      <c r="S673" s="79">
        <f t="shared" si="212"/>
        <v>44186</v>
      </c>
      <c r="T673" s="84" t="str">
        <f t="shared" si="213"/>
        <v>-</v>
      </c>
      <c r="U673" s="8"/>
      <c r="V673" s="8"/>
      <c r="W673" s="8"/>
      <c r="X673" s="8"/>
      <c r="Y673" s="1"/>
      <c r="Z673" s="8"/>
      <c r="AA673" s="8"/>
      <c r="AB673" s="8"/>
      <c r="AC673" s="8"/>
      <c r="AD673" s="8"/>
      <c r="AE673" s="9"/>
      <c r="AF673" s="8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  <c r="BO673" s="3"/>
      <c r="BP673" s="3"/>
      <c r="BQ673" s="3"/>
      <c r="BR673" s="3"/>
      <c r="BS673" s="3"/>
      <c r="BT673" s="3"/>
      <c r="BU673" s="3"/>
      <c r="BV673" s="3"/>
      <c r="BW673" s="3"/>
      <c r="BX673" s="3"/>
      <c r="BY673" s="3"/>
      <c r="BZ673" s="3"/>
      <c r="CA673" s="3"/>
      <c r="CB673" s="3"/>
      <c r="CC673" s="3"/>
      <c r="CD673" s="3"/>
      <c r="CE673" s="3"/>
      <c r="CF673" s="3"/>
      <c r="CG673" s="3"/>
      <c r="CH673" s="3"/>
      <c r="CI673" s="3"/>
      <c r="CJ673" s="3"/>
      <c r="CK673" s="3"/>
      <c r="CL673" s="3"/>
      <c r="CM673" s="3"/>
      <c r="CN673" s="3"/>
      <c r="CO673" s="3"/>
      <c r="CP673" s="3"/>
      <c r="CQ673" s="3"/>
      <c r="CR673" s="3"/>
      <c r="CS673" s="3"/>
      <c r="CT673" s="3"/>
      <c r="CU673" s="3"/>
      <c r="CV673" s="3"/>
      <c r="CW673" s="3"/>
      <c r="CX673" s="3"/>
      <c r="CY673" s="3"/>
      <c r="CZ673" s="3"/>
      <c r="DA673" s="3"/>
      <c r="DB673" s="3"/>
      <c r="DC673" s="3"/>
      <c r="DD673" s="3"/>
      <c r="DE673" s="3"/>
      <c r="DF673" s="3"/>
      <c r="DG673" s="3"/>
      <c r="DH673" s="3"/>
      <c r="DI673" s="3"/>
      <c r="DJ673" s="3"/>
      <c r="DK673" s="3"/>
      <c r="DL673" s="3"/>
      <c r="DM673" s="3"/>
      <c r="DN673" s="3"/>
      <c r="DO673" s="3"/>
      <c r="DP673" s="3"/>
      <c r="DQ673" s="3"/>
      <c r="DR673" s="3"/>
      <c r="DS673" s="3"/>
      <c r="DT673" s="3"/>
      <c r="DU673" s="3"/>
      <c r="DV673" s="3"/>
      <c r="DW673" s="3"/>
      <c r="DX673" s="3"/>
      <c r="DY673" s="3"/>
      <c r="DZ673" s="3"/>
      <c r="EA673" s="3"/>
      <c r="EB673" s="3"/>
      <c r="EC673" s="3"/>
      <c r="ED673" s="3"/>
      <c r="EE673" s="3"/>
      <c r="EF673" s="3"/>
      <c r="EG673" s="3"/>
      <c r="EH673" s="3"/>
      <c r="EI673" s="3"/>
      <c r="EJ673" s="3"/>
      <c r="EK673" s="3"/>
      <c r="EL673" s="3"/>
      <c r="EM673" s="3"/>
      <c r="EN673" s="3"/>
      <c r="EO673" s="3"/>
      <c r="EP673" s="3"/>
      <c r="EQ673" s="3"/>
      <c r="ER673" s="3"/>
      <c r="ES673" s="3"/>
      <c r="ET673" s="3"/>
      <c r="EU673" s="3"/>
      <c r="EV673" s="3"/>
      <c r="EW673" s="3"/>
      <c r="EX673" s="3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</row>
    <row r="674" spans="1:173" x14ac:dyDescent="0.15">
      <c r="A674" s="74">
        <f t="shared" si="214"/>
        <v>44155</v>
      </c>
      <c r="B674" s="75">
        <f t="shared" ca="1" si="201"/>
        <v>87775.160778000005</v>
      </c>
      <c r="C674" s="78">
        <f t="shared" si="202"/>
        <v>87000</v>
      </c>
      <c r="D674" s="77">
        <f ca="1">IF(A674&lt;$B$1,VLOOKUP(A674,[1]DI!$A$4:$B$15000,2),0)</f>
        <v>1.9000000000000006E-2</v>
      </c>
      <c r="E674" s="78">
        <f t="shared" ca="1" si="216"/>
        <v>1.0000746899999999</v>
      </c>
      <c r="F674" s="78">
        <f ca="1">(TRUNC(PRODUCT($E$12:$E673),16))</f>
        <v>1.08166110706553</v>
      </c>
      <c r="G674" s="78">
        <f t="shared" ca="1" si="217"/>
        <v>1.0782734006797901</v>
      </c>
      <c r="H674" s="78">
        <f t="shared" ca="1" si="218"/>
        <v>1.0031417899999999</v>
      </c>
      <c r="I674" s="77">
        <f t="shared" si="215"/>
        <v>3.5000000000000003E-2</v>
      </c>
      <c r="J674" s="79">
        <f t="shared" si="203"/>
        <v>44095</v>
      </c>
      <c r="K674" s="80">
        <f t="shared" si="204"/>
        <v>42</v>
      </c>
      <c r="L674" s="81">
        <f t="shared" si="205"/>
        <v>42</v>
      </c>
      <c r="M674" s="82">
        <f t="shared" si="206"/>
        <v>1.005750039</v>
      </c>
      <c r="N674" s="82">
        <f t="shared" ca="1" si="207"/>
        <v>1.0089098940000001</v>
      </c>
      <c r="O674" s="81">
        <f t="shared" si="208"/>
        <v>0</v>
      </c>
      <c r="P674" s="76">
        <f t="shared" ca="1" si="209"/>
        <v>775.16077800000005</v>
      </c>
      <c r="Q674" s="76">
        <f t="shared" si="210"/>
        <v>0</v>
      </c>
      <c r="R674" s="83" t="str">
        <f t="shared" si="211"/>
        <v>A+J=</v>
      </c>
      <c r="S674" s="79">
        <f t="shared" si="212"/>
        <v>44186</v>
      </c>
      <c r="T674" s="84" t="str">
        <f t="shared" si="213"/>
        <v>-</v>
      </c>
      <c r="U674" s="8"/>
      <c r="V674" s="8"/>
      <c r="W674" s="8"/>
      <c r="X674" s="8"/>
      <c r="Y674" s="1"/>
      <c r="Z674" s="8"/>
      <c r="AA674" s="8"/>
      <c r="AB674" s="8"/>
      <c r="AC674" s="8"/>
      <c r="AD674" s="8"/>
      <c r="AE674" s="9"/>
      <c r="AF674" s="8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  <c r="BO674" s="3"/>
      <c r="BP674" s="3"/>
      <c r="BQ674" s="3"/>
      <c r="BR674" s="3"/>
      <c r="BS674" s="3"/>
      <c r="BT674" s="3"/>
      <c r="BU674" s="3"/>
      <c r="BV674" s="3"/>
      <c r="BW674" s="3"/>
      <c r="BX674" s="3"/>
      <c r="BY674" s="3"/>
      <c r="BZ674" s="3"/>
      <c r="CA674" s="3"/>
      <c r="CB674" s="3"/>
      <c r="CC674" s="3"/>
      <c r="CD674" s="3"/>
      <c r="CE674" s="3"/>
      <c r="CF674" s="3"/>
      <c r="CG674" s="3"/>
      <c r="CH674" s="3"/>
      <c r="CI674" s="3"/>
      <c r="CJ674" s="3"/>
      <c r="CK674" s="3"/>
      <c r="CL674" s="3"/>
      <c r="CM674" s="3"/>
      <c r="CN674" s="3"/>
      <c r="CO674" s="3"/>
      <c r="CP674" s="3"/>
      <c r="CQ674" s="3"/>
      <c r="CR674" s="3"/>
      <c r="CS674" s="3"/>
      <c r="CT674" s="3"/>
      <c r="CU674" s="3"/>
      <c r="CV674" s="3"/>
      <c r="CW674" s="3"/>
      <c r="CX674" s="3"/>
      <c r="CY674" s="3"/>
      <c r="CZ674" s="3"/>
      <c r="DA674" s="3"/>
      <c r="DB674" s="3"/>
      <c r="DC674" s="3"/>
      <c r="DD674" s="3"/>
      <c r="DE674" s="3"/>
      <c r="DF674" s="3"/>
      <c r="DG674" s="3"/>
      <c r="DH674" s="3"/>
      <c r="DI674" s="3"/>
      <c r="DJ674" s="3"/>
      <c r="DK674" s="3"/>
      <c r="DL674" s="3"/>
      <c r="DM674" s="3"/>
      <c r="DN674" s="3"/>
      <c r="DO674" s="3"/>
      <c r="DP674" s="3"/>
      <c r="DQ674" s="3"/>
      <c r="DR674" s="3"/>
      <c r="DS674" s="3"/>
      <c r="DT674" s="3"/>
      <c r="DU674" s="3"/>
      <c r="DV674" s="3"/>
      <c r="DW674" s="3"/>
      <c r="DX674" s="3"/>
      <c r="DY674" s="3"/>
      <c r="DZ674" s="3"/>
      <c r="EA674" s="3"/>
      <c r="EB674" s="3"/>
      <c r="EC674" s="3"/>
      <c r="ED674" s="3"/>
      <c r="EE674" s="3"/>
      <c r="EF674" s="3"/>
      <c r="EG674" s="3"/>
      <c r="EH674" s="3"/>
      <c r="EI674" s="3"/>
      <c r="EJ674" s="3"/>
      <c r="EK674" s="3"/>
      <c r="EL674" s="3"/>
      <c r="EM674" s="3"/>
      <c r="EN674" s="3"/>
      <c r="EO674" s="3"/>
      <c r="EP674" s="3"/>
      <c r="EQ674" s="3"/>
      <c r="ER674" s="3"/>
      <c r="ES674" s="3"/>
      <c r="ET674" s="3"/>
      <c r="EU674" s="3"/>
      <c r="EV674" s="3"/>
      <c r="EW674" s="3"/>
      <c r="EX674" s="3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</row>
    <row r="675" spans="1:173" x14ac:dyDescent="0.15">
      <c r="A675" s="74">
        <f t="shared" si="214"/>
        <v>44156</v>
      </c>
      <c r="B675" s="75">
        <f t="shared" ca="1" si="201"/>
        <v>87793.700565000006</v>
      </c>
      <c r="C675" s="78">
        <f t="shared" si="202"/>
        <v>87000</v>
      </c>
      <c r="D675" s="77">
        <f ca="1">IF(A675&lt;$B$1,VLOOKUP(A675,[1]DI!$A$4:$B$15000,2),0)</f>
        <v>0</v>
      </c>
      <c r="E675" s="78">
        <f t="shared" ca="1" si="216"/>
        <v>1</v>
      </c>
      <c r="F675" s="78">
        <f ca="1">(TRUNC(PRODUCT($E$12:$E674),16))</f>
        <v>1.0817418963336101</v>
      </c>
      <c r="G675" s="78">
        <f t="shared" ca="1" si="217"/>
        <v>1.0782734006797901</v>
      </c>
      <c r="H675" s="78">
        <f t="shared" ca="1" si="218"/>
        <v>1.00321671</v>
      </c>
      <c r="I675" s="77">
        <f t="shared" si="215"/>
        <v>3.5000000000000003E-2</v>
      </c>
      <c r="J675" s="79">
        <f t="shared" si="203"/>
        <v>44095</v>
      </c>
      <c r="K675" s="80">
        <f t="shared" si="204"/>
        <v>42</v>
      </c>
      <c r="L675" s="81">
        <f t="shared" si="205"/>
        <v>43</v>
      </c>
      <c r="M675" s="82">
        <f t="shared" si="206"/>
        <v>1.005887347</v>
      </c>
      <c r="N675" s="82">
        <f t="shared" ca="1" si="207"/>
        <v>1.009122995</v>
      </c>
      <c r="O675" s="81">
        <f t="shared" si="208"/>
        <v>0</v>
      </c>
      <c r="P675" s="76">
        <f t="shared" ca="1" si="209"/>
        <v>793.70056499999998</v>
      </c>
      <c r="Q675" s="76">
        <f t="shared" si="210"/>
        <v>0</v>
      </c>
      <c r="R675" s="83" t="str">
        <f t="shared" si="211"/>
        <v>A+J=</v>
      </c>
      <c r="S675" s="79">
        <f t="shared" si="212"/>
        <v>44186</v>
      </c>
      <c r="T675" s="84" t="str">
        <f t="shared" si="213"/>
        <v>-</v>
      </c>
      <c r="U675" s="8"/>
      <c r="V675" s="8"/>
      <c r="W675" s="8"/>
      <c r="X675" s="8"/>
      <c r="Y675" s="1"/>
      <c r="Z675" s="8"/>
      <c r="AA675" s="8"/>
      <c r="AB675" s="8"/>
      <c r="AC675" s="8"/>
      <c r="AD675" s="8"/>
      <c r="AE675" s="9"/>
      <c r="AF675" s="8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  <c r="BO675" s="3"/>
      <c r="BP675" s="3"/>
      <c r="BQ675" s="3"/>
      <c r="BR675" s="3"/>
      <c r="BS675" s="3"/>
      <c r="BT675" s="3"/>
      <c r="BU675" s="3"/>
      <c r="BV675" s="3"/>
      <c r="BW675" s="3"/>
      <c r="BX675" s="3"/>
      <c r="BY675" s="3"/>
      <c r="BZ675" s="3"/>
      <c r="CA675" s="3"/>
      <c r="CB675" s="3"/>
      <c r="CC675" s="3"/>
      <c r="CD675" s="3"/>
      <c r="CE675" s="3"/>
      <c r="CF675" s="3"/>
      <c r="CG675" s="3"/>
      <c r="CH675" s="3"/>
      <c r="CI675" s="3"/>
      <c r="CJ675" s="3"/>
      <c r="CK675" s="3"/>
      <c r="CL675" s="3"/>
      <c r="CM675" s="3"/>
      <c r="CN675" s="3"/>
      <c r="CO675" s="3"/>
      <c r="CP675" s="3"/>
      <c r="CQ675" s="3"/>
      <c r="CR675" s="3"/>
      <c r="CS675" s="3"/>
      <c r="CT675" s="3"/>
      <c r="CU675" s="3"/>
      <c r="CV675" s="3"/>
      <c r="CW675" s="3"/>
      <c r="CX675" s="3"/>
      <c r="CY675" s="3"/>
      <c r="CZ675" s="3"/>
      <c r="DA675" s="3"/>
      <c r="DB675" s="3"/>
      <c r="DC675" s="3"/>
      <c r="DD675" s="3"/>
      <c r="DE675" s="3"/>
      <c r="DF675" s="3"/>
      <c r="DG675" s="3"/>
      <c r="DH675" s="3"/>
      <c r="DI675" s="3"/>
      <c r="DJ675" s="3"/>
      <c r="DK675" s="3"/>
      <c r="DL675" s="3"/>
      <c r="DM675" s="3"/>
      <c r="DN675" s="3"/>
      <c r="DO675" s="3"/>
      <c r="DP675" s="3"/>
      <c r="DQ675" s="3"/>
      <c r="DR675" s="3"/>
      <c r="DS675" s="3"/>
      <c r="DT675" s="3"/>
      <c r="DU675" s="3"/>
      <c r="DV675" s="3"/>
      <c r="DW675" s="3"/>
      <c r="DX675" s="3"/>
      <c r="DY675" s="3"/>
      <c r="DZ675" s="3"/>
      <c r="EA675" s="3"/>
      <c r="EB675" s="3"/>
      <c r="EC675" s="3"/>
      <c r="ED675" s="3"/>
      <c r="EE675" s="3"/>
      <c r="EF675" s="3"/>
      <c r="EG675" s="3"/>
      <c r="EH675" s="3"/>
      <c r="EI675" s="3"/>
      <c r="EJ675" s="3"/>
      <c r="EK675" s="3"/>
      <c r="EL675" s="3"/>
      <c r="EM675" s="3"/>
      <c r="EN675" s="3"/>
      <c r="EO675" s="3"/>
      <c r="EP675" s="3"/>
      <c r="EQ675" s="3"/>
      <c r="ER675" s="3"/>
      <c r="ES675" s="3"/>
      <c r="ET675" s="3"/>
      <c r="EU675" s="3"/>
      <c r="EV675" s="3"/>
      <c r="EW675" s="3"/>
      <c r="EX675" s="3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</row>
    <row r="676" spans="1:173" x14ac:dyDescent="0.15">
      <c r="A676" s="74">
        <f t="shared" si="214"/>
        <v>44157</v>
      </c>
      <c r="B676" s="75">
        <f t="shared" ca="1" si="201"/>
        <v>87793.700565000006</v>
      </c>
      <c r="C676" s="78">
        <f t="shared" si="202"/>
        <v>87000</v>
      </c>
      <c r="D676" s="77">
        <f ca="1">IF(A676&lt;$B$1,VLOOKUP(A676,[1]DI!$A$4:$B$15000,2),0)</f>
        <v>0</v>
      </c>
      <c r="E676" s="78">
        <f t="shared" ca="1" si="216"/>
        <v>1</v>
      </c>
      <c r="F676" s="78">
        <f ca="1">(TRUNC(PRODUCT($E$12:$E675),16))</f>
        <v>1.0817418963336101</v>
      </c>
      <c r="G676" s="78">
        <f t="shared" ca="1" si="217"/>
        <v>1.0782734006797901</v>
      </c>
      <c r="H676" s="78">
        <f t="shared" ca="1" si="218"/>
        <v>1.00321671</v>
      </c>
      <c r="I676" s="77">
        <f t="shared" si="215"/>
        <v>3.5000000000000003E-2</v>
      </c>
      <c r="J676" s="79">
        <f t="shared" si="203"/>
        <v>44095</v>
      </c>
      <c r="K676" s="80">
        <f t="shared" si="204"/>
        <v>42</v>
      </c>
      <c r="L676" s="81">
        <f t="shared" si="205"/>
        <v>43</v>
      </c>
      <c r="M676" s="82">
        <f t="shared" si="206"/>
        <v>1.005887347</v>
      </c>
      <c r="N676" s="82">
        <f t="shared" ca="1" si="207"/>
        <v>1.009122995</v>
      </c>
      <c r="O676" s="81">
        <f t="shared" si="208"/>
        <v>0</v>
      </c>
      <c r="P676" s="76">
        <f t="shared" ca="1" si="209"/>
        <v>793.70056499999998</v>
      </c>
      <c r="Q676" s="76">
        <f t="shared" si="210"/>
        <v>0</v>
      </c>
      <c r="R676" s="83" t="str">
        <f t="shared" si="211"/>
        <v>A+J=</v>
      </c>
      <c r="S676" s="79">
        <f t="shared" si="212"/>
        <v>44186</v>
      </c>
      <c r="T676" s="84" t="str">
        <f t="shared" si="213"/>
        <v>-</v>
      </c>
      <c r="U676" s="8"/>
      <c r="V676" s="8"/>
      <c r="W676" s="8"/>
      <c r="X676" s="8"/>
      <c r="Y676" s="1"/>
      <c r="Z676" s="8"/>
      <c r="AA676" s="8"/>
      <c r="AB676" s="8"/>
      <c r="AC676" s="8"/>
      <c r="AD676" s="8"/>
      <c r="AE676" s="9"/>
      <c r="AF676" s="8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  <c r="BO676" s="3"/>
      <c r="BP676" s="3"/>
      <c r="BQ676" s="3"/>
      <c r="BR676" s="3"/>
      <c r="BS676" s="3"/>
      <c r="BT676" s="3"/>
      <c r="BU676" s="3"/>
      <c r="BV676" s="3"/>
      <c r="BW676" s="3"/>
      <c r="BX676" s="3"/>
      <c r="BY676" s="3"/>
      <c r="BZ676" s="3"/>
      <c r="CA676" s="3"/>
      <c r="CB676" s="3"/>
      <c r="CC676" s="3"/>
      <c r="CD676" s="3"/>
      <c r="CE676" s="3"/>
      <c r="CF676" s="3"/>
      <c r="CG676" s="3"/>
      <c r="CH676" s="3"/>
      <c r="CI676" s="3"/>
      <c r="CJ676" s="3"/>
      <c r="CK676" s="3"/>
      <c r="CL676" s="3"/>
      <c r="CM676" s="3"/>
      <c r="CN676" s="3"/>
      <c r="CO676" s="3"/>
      <c r="CP676" s="3"/>
      <c r="CQ676" s="3"/>
      <c r="CR676" s="3"/>
      <c r="CS676" s="3"/>
      <c r="CT676" s="3"/>
      <c r="CU676" s="3"/>
      <c r="CV676" s="3"/>
      <c r="CW676" s="3"/>
      <c r="CX676" s="3"/>
      <c r="CY676" s="3"/>
      <c r="CZ676" s="3"/>
      <c r="DA676" s="3"/>
      <c r="DB676" s="3"/>
      <c r="DC676" s="3"/>
      <c r="DD676" s="3"/>
      <c r="DE676" s="3"/>
      <c r="DF676" s="3"/>
      <c r="DG676" s="3"/>
      <c r="DH676" s="3"/>
      <c r="DI676" s="3"/>
      <c r="DJ676" s="3"/>
      <c r="DK676" s="3"/>
      <c r="DL676" s="3"/>
      <c r="DM676" s="3"/>
      <c r="DN676" s="3"/>
      <c r="DO676" s="3"/>
      <c r="DP676" s="3"/>
      <c r="DQ676" s="3"/>
      <c r="DR676" s="3"/>
      <c r="DS676" s="3"/>
      <c r="DT676" s="3"/>
      <c r="DU676" s="3"/>
      <c r="DV676" s="3"/>
      <c r="DW676" s="3"/>
      <c r="DX676" s="3"/>
      <c r="DY676" s="3"/>
      <c r="DZ676" s="3"/>
      <c r="EA676" s="3"/>
      <c r="EB676" s="3"/>
      <c r="EC676" s="3"/>
      <c r="ED676" s="3"/>
      <c r="EE676" s="3"/>
      <c r="EF676" s="3"/>
      <c r="EG676" s="3"/>
      <c r="EH676" s="3"/>
      <c r="EI676" s="3"/>
      <c r="EJ676" s="3"/>
      <c r="EK676" s="3"/>
      <c r="EL676" s="3"/>
      <c r="EM676" s="3"/>
      <c r="EN676" s="3"/>
      <c r="EO676" s="3"/>
      <c r="EP676" s="3"/>
      <c r="EQ676" s="3"/>
      <c r="ER676" s="3"/>
      <c r="ES676" s="3"/>
      <c r="ET676" s="3"/>
      <c r="EU676" s="3"/>
      <c r="EV676" s="3"/>
      <c r="EW676" s="3"/>
      <c r="EX676" s="3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</row>
    <row r="677" spans="1:173" x14ac:dyDescent="0.15">
      <c r="A677" s="74">
        <f t="shared" si="214"/>
        <v>44158</v>
      </c>
      <c r="B677" s="75">
        <f t="shared" ca="1" si="201"/>
        <v>87793.700565000006</v>
      </c>
      <c r="C677" s="78">
        <f t="shared" si="202"/>
        <v>87000</v>
      </c>
      <c r="D677" s="77">
        <f ca="1">IF(A677&lt;$B$1,VLOOKUP(A677,[1]DI!$A$4:$B$15000,2),0)</f>
        <v>1.9000000000000006E-2</v>
      </c>
      <c r="E677" s="78">
        <f t="shared" ca="1" si="216"/>
        <v>1.0000746899999999</v>
      </c>
      <c r="F677" s="78">
        <f ca="1">(TRUNC(PRODUCT($E$12:$E676),16))</f>
        <v>1.0817418963336101</v>
      </c>
      <c r="G677" s="78">
        <f t="shared" ca="1" si="217"/>
        <v>1.0782734006797901</v>
      </c>
      <c r="H677" s="78">
        <f t="shared" ca="1" si="218"/>
        <v>1.00321671</v>
      </c>
      <c r="I677" s="77">
        <f t="shared" si="215"/>
        <v>3.5000000000000003E-2</v>
      </c>
      <c r="J677" s="79">
        <f t="shared" si="203"/>
        <v>44095</v>
      </c>
      <c r="K677" s="80">
        <f t="shared" si="204"/>
        <v>43</v>
      </c>
      <c r="L677" s="81">
        <f t="shared" si="205"/>
        <v>43</v>
      </c>
      <c r="M677" s="82">
        <f t="shared" si="206"/>
        <v>1.005887347</v>
      </c>
      <c r="N677" s="82">
        <f t="shared" ca="1" si="207"/>
        <v>1.009122995</v>
      </c>
      <c r="O677" s="81">
        <f t="shared" si="208"/>
        <v>0</v>
      </c>
      <c r="P677" s="76">
        <f t="shared" ca="1" si="209"/>
        <v>793.70056499999998</v>
      </c>
      <c r="Q677" s="76">
        <f t="shared" si="210"/>
        <v>0</v>
      </c>
      <c r="R677" s="83" t="str">
        <f t="shared" si="211"/>
        <v>A+J=</v>
      </c>
      <c r="S677" s="79">
        <f t="shared" si="212"/>
        <v>44186</v>
      </c>
      <c r="T677" s="84" t="str">
        <f t="shared" si="213"/>
        <v>-</v>
      </c>
      <c r="U677" s="8"/>
      <c r="V677" s="8"/>
      <c r="W677" s="8"/>
      <c r="X677" s="8"/>
      <c r="Y677" s="1"/>
      <c r="Z677" s="8"/>
      <c r="AA677" s="8"/>
      <c r="AB677" s="8"/>
      <c r="AC677" s="8"/>
      <c r="AD677" s="8"/>
      <c r="AE677" s="9"/>
      <c r="AF677" s="8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  <c r="BO677" s="3"/>
      <c r="BP677" s="3"/>
      <c r="BQ677" s="3"/>
      <c r="BR677" s="3"/>
      <c r="BS677" s="3"/>
      <c r="BT677" s="3"/>
      <c r="BU677" s="3"/>
      <c r="BV677" s="3"/>
      <c r="BW677" s="3"/>
      <c r="BX677" s="3"/>
      <c r="BY677" s="3"/>
      <c r="BZ677" s="3"/>
      <c r="CA677" s="3"/>
      <c r="CB677" s="3"/>
      <c r="CC677" s="3"/>
      <c r="CD677" s="3"/>
      <c r="CE677" s="3"/>
      <c r="CF677" s="3"/>
      <c r="CG677" s="3"/>
      <c r="CH677" s="3"/>
      <c r="CI677" s="3"/>
      <c r="CJ677" s="3"/>
      <c r="CK677" s="3"/>
      <c r="CL677" s="3"/>
      <c r="CM677" s="3"/>
      <c r="CN677" s="3"/>
      <c r="CO677" s="3"/>
      <c r="CP677" s="3"/>
      <c r="CQ677" s="3"/>
      <c r="CR677" s="3"/>
      <c r="CS677" s="3"/>
      <c r="CT677" s="3"/>
      <c r="CU677" s="3"/>
      <c r="CV677" s="3"/>
      <c r="CW677" s="3"/>
      <c r="CX677" s="3"/>
      <c r="CY677" s="3"/>
      <c r="CZ677" s="3"/>
      <c r="DA677" s="3"/>
      <c r="DB677" s="3"/>
      <c r="DC677" s="3"/>
      <c r="DD677" s="3"/>
      <c r="DE677" s="3"/>
      <c r="DF677" s="3"/>
      <c r="DG677" s="3"/>
      <c r="DH677" s="3"/>
      <c r="DI677" s="3"/>
      <c r="DJ677" s="3"/>
      <c r="DK677" s="3"/>
      <c r="DL677" s="3"/>
      <c r="DM677" s="3"/>
      <c r="DN677" s="3"/>
      <c r="DO677" s="3"/>
      <c r="DP677" s="3"/>
      <c r="DQ677" s="3"/>
      <c r="DR677" s="3"/>
      <c r="DS677" s="3"/>
      <c r="DT677" s="3"/>
      <c r="DU677" s="3"/>
      <c r="DV677" s="3"/>
      <c r="DW677" s="3"/>
      <c r="DX677" s="3"/>
      <c r="DY677" s="3"/>
      <c r="DZ677" s="3"/>
      <c r="EA677" s="3"/>
      <c r="EB677" s="3"/>
      <c r="EC677" s="3"/>
      <c r="ED677" s="3"/>
      <c r="EE677" s="3"/>
      <c r="EF677" s="3"/>
      <c r="EG677" s="3"/>
      <c r="EH677" s="3"/>
      <c r="EI677" s="3"/>
      <c r="EJ677" s="3"/>
      <c r="EK677" s="3"/>
      <c r="EL677" s="3"/>
      <c r="EM677" s="3"/>
      <c r="EN677" s="3"/>
      <c r="EO677" s="3"/>
      <c r="EP677" s="3"/>
      <c r="EQ677" s="3"/>
      <c r="ER677" s="3"/>
      <c r="ES677" s="3"/>
      <c r="ET677" s="3"/>
      <c r="EU677" s="3"/>
      <c r="EV677" s="3"/>
      <c r="EW677" s="3"/>
      <c r="EX677" s="3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</row>
    <row r="678" spans="1:173" x14ac:dyDescent="0.15">
      <c r="A678" s="74">
        <f t="shared" si="214"/>
        <v>44159</v>
      </c>
      <c r="B678" s="75">
        <f t="shared" ca="1" si="201"/>
        <v>87812.244615000003</v>
      </c>
      <c r="C678" s="78">
        <f t="shared" si="202"/>
        <v>87000</v>
      </c>
      <c r="D678" s="77">
        <f ca="1">IF(A678&lt;$B$1,VLOOKUP(A678,[1]DI!$A$4:$B$15000,2),0)</f>
        <v>1.9000000000000006E-2</v>
      </c>
      <c r="E678" s="78">
        <f t="shared" ca="1" si="216"/>
        <v>1.0000746899999999</v>
      </c>
      <c r="F678" s="78">
        <f ca="1">(TRUNC(PRODUCT($E$12:$E677),16))</f>
        <v>1.08182269163585</v>
      </c>
      <c r="G678" s="78">
        <f t="shared" ca="1" si="217"/>
        <v>1.0782734006797901</v>
      </c>
      <c r="H678" s="78">
        <f t="shared" ca="1" si="218"/>
        <v>1.00329164</v>
      </c>
      <c r="I678" s="77">
        <f t="shared" si="215"/>
        <v>3.5000000000000003E-2</v>
      </c>
      <c r="J678" s="79">
        <f t="shared" si="203"/>
        <v>44095</v>
      </c>
      <c r="K678" s="80">
        <f t="shared" si="204"/>
        <v>44</v>
      </c>
      <c r="L678" s="81">
        <f t="shared" si="205"/>
        <v>44</v>
      </c>
      <c r="M678" s="82">
        <f t="shared" si="206"/>
        <v>1.0060246740000001</v>
      </c>
      <c r="N678" s="82">
        <f t="shared" ca="1" si="207"/>
        <v>1.009336145</v>
      </c>
      <c r="O678" s="81">
        <f t="shared" si="208"/>
        <v>0</v>
      </c>
      <c r="P678" s="76">
        <f t="shared" ca="1" si="209"/>
        <v>812.24461499999995</v>
      </c>
      <c r="Q678" s="76">
        <f t="shared" si="210"/>
        <v>0</v>
      </c>
      <c r="R678" s="83" t="str">
        <f t="shared" si="211"/>
        <v>A+J=</v>
      </c>
      <c r="S678" s="79">
        <f t="shared" si="212"/>
        <v>44186</v>
      </c>
      <c r="T678" s="84" t="str">
        <f t="shared" si="213"/>
        <v>-</v>
      </c>
      <c r="U678" s="8"/>
      <c r="V678" s="8"/>
      <c r="W678" s="8"/>
      <c r="X678" s="8"/>
      <c r="Y678" s="1"/>
      <c r="Z678" s="8"/>
      <c r="AA678" s="8"/>
      <c r="AB678" s="8"/>
      <c r="AC678" s="8"/>
      <c r="AD678" s="8"/>
      <c r="AE678" s="9"/>
      <c r="AF678" s="8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  <c r="BO678" s="3"/>
      <c r="BP678" s="3"/>
      <c r="BQ678" s="3"/>
      <c r="BR678" s="3"/>
      <c r="BS678" s="3"/>
      <c r="BT678" s="3"/>
      <c r="BU678" s="3"/>
      <c r="BV678" s="3"/>
      <c r="BW678" s="3"/>
      <c r="BX678" s="3"/>
      <c r="BY678" s="3"/>
      <c r="BZ678" s="3"/>
      <c r="CA678" s="3"/>
      <c r="CB678" s="3"/>
      <c r="CC678" s="3"/>
      <c r="CD678" s="3"/>
      <c r="CE678" s="3"/>
      <c r="CF678" s="3"/>
      <c r="CG678" s="3"/>
      <c r="CH678" s="3"/>
      <c r="CI678" s="3"/>
      <c r="CJ678" s="3"/>
      <c r="CK678" s="3"/>
      <c r="CL678" s="3"/>
      <c r="CM678" s="3"/>
      <c r="CN678" s="3"/>
      <c r="CO678" s="3"/>
      <c r="CP678" s="3"/>
      <c r="CQ678" s="3"/>
      <c r="CR678" s="3"/>
      <c r="CS678" s="3"/>
      <c r="CT678" s="3"/>
      <c r="CU678" s="3"/>
      <c r="CV678" s="3"/>
      <c r="CW678" s="3"/>
      <c r="CX678" s="3"/>
      <c r="CY678" s="3"/>
      <c r="CZ678" s="3"/>
      <c r="DA678" s="3"/>
      <c r="DB678" s="3"/>
      <c r="DC678" s="3"/>
      <c r="DD678" s="3"/>
      <c r="DE678" s="3"/>
      <c r="DF678" s="3"/>
      <c r="DG678" s="3"/>
      <c r="DH678" s="3"/>
      <c r="DI678" s="3"/>
      <c r="DJ678" s="3"/>
      <c r="DK678" s="3"/>
      <c r="DL678" s="3"/>
      <c r="DM678" s="3"/>
      <c r="DN678" s="3"/>
      <c r="DO678" s="3"/>
      <c r="DP678" s="3"/>
      <c r="DQ678" s="3"/>
      <c r="DR678" s="3"/>
      <c r="DS678" s="3"/>
      <c r="DT678" s="3"/>
      <c r="DU678" s="3"/>
      <c r="DV678" s="3"/>
      <c r="DW678" s="3"/>
      <c r="DX678" s="3"/>
      <c r="DY678" s="3"/>
      <c r="DZ678" s="3"/>
      <c r="EA678" s="3"/>
      <c r="EB678" s="3"/>
      <c r="EC678" s="3"/>
      <c r="ED678" s="3"/>
      <c r="EE678" s="3"/>
      <c r="EF678" s="3"/>
      <c r="EG678" s="3"/>
      <c r="EH678" s="3"/>
      <c r="EI678" s="3"/>
      <c r="EJ678" s="3"/>
      <c r="EK678" s="3"/>
      <c r="EL678" s="3"/>
      <c r="EM678" s="3"/>
      <c r="EN678" s="3"/>
      <c r="EO678" s="3"/>
      <c r="EP678" s="3"/>
      <c r="EQ678" s="3"/>
      <c r="ER678" s="3"/>
      <c r="ES678" s="3"/>
      <c r="ET678" s="3"/>
      <c r="EU678" s="3"/>
      <c r="EV678" s="3"/>
      <c r="EW678" s="3"/>
      <c r="EX678" s="3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</row>
    <row r="679" spans="1:173" x14ac:dyDescent="0.15">
      <c r="A679" s="74">
        <f t="shared" si="214"/>
        <v>44160</v>
      </c>
      <c r="B679" s="75">
        <f t="shared" ca="1" si="201"/>
        <v>87830.793013999995</v>
      </c>
      <c r="C679" s="78">
        <f t="shared" si="202"/>
        <v>87000</v>
      </c>
      <c r="D679" s="77">
        <f ca="1">IF(A679&lt;$B$1,VLOOKUP(A679,[1]DI!$A$4:$B$15000,2),0)</f>
        <v>1.9000000000000006E-2</v>
      </c>
      <c r="E679" s="78">
        <f t="shared" ca="1" si="216"/>
        <v>1.0000746899999999</v>
      </c>
      <c r="F679" s="78">
        <f ca="1">(TRUNC(PRODUCT($E$12:$E678),16))</f>
        <v>1.0819034929726901</v>
      </c>
      <c r="G679" s="78">
        <f t="shared" ca="1" si="217"/>
        <v>1.0782734006797901</v>
      </c>
      <c r="H679" s="78">
        <f t="shared" ca="1" si="218"/>
        <v>1.00336658</v>
      </c>
      <c r="I679" s="77">
        <f t="shared" si="215"/>
        <v>3.5000000000000003E-2</v>
      </c>
      <c r="J679" s="79">
        <f t="shared" si="203"/>
        <v>44095</v>
      </c>
      <c r="K679" s="80">
        <f t="shared" si="204"/>
        <v>45</v>
      </c>
      <c r="L679" s="81">
        <f t="shared" si="205"/>
        <v>45</v>
      </c>
      <c r="M679" s="82">
        <f t="shared" si="206"/>
        <v>1.0061620200000001</v>
      </c>
      <c r="N679" s="82">
        <f t="shared" ca="1" si="207"/>
        <v>1.0095493449999999</v>
      </c>
      <c r="O679" s="81">
        <f t="shared" si="208"/>
        <v>0</v>
      </c>
      <c r="P679" s="76">
        <f t="shared" ca="1" si="209"/>
        <v>830.79301399999997</v>
      </c>
      <c r="Q679" s="76">
        <f t="shared" si="210"/>
        <v>0</v>
      </c>
      <c r="R679" s="83" t="str">
        <f t="shared" si="211"/>
        <v>A+J=</v>
      </c>
      <c r="S679" s="79">
        <f t="shared" si="212"/>
        <v>44186</v>
      </c>
      <c r="T679" s="84" t="str">
        <f t="shared" si="213"/>
        <v>-</v>
      </c>
      <c r="U679" s="8"/>
      <c r="V679" s="8"/>
      <c r="W679" s="8"/>
      <c r="X679" s="8"/>
      <c r="Y679" s="1"/>
      <c r="Z679" s="8"/>
      <c r="AA679" s="8"/>
      <c r="AB679" s="8"/>
      <c r="AC679" s="8"/>
      <c r="AD679" s="8"/>
      <c r="AE679" s="9"/>
      <c r="AF679" s="8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  <c r="BO679" s="3"/>
      <c r="BP679" s="3"/>
      <c r="BQ679" s="3"/>
      <c r="BR679" s="3"/>
      <c r="BS679" s="3"/>
      <c r="BT679" s="3"/>
      <c r="BU679" s="3"/>
      <c r="BV679" s="3"/>
      <c r="BW679" s="3"/>
      <c r="BX679" s="3"/>
      <c r="BY679" s="3"/>
      <c r="BZ679" s="3"/>
      <c r="CA679" s="3"/>
      <c r="CB679" s="3"/>
      <c r="CC679" s="3"/>
      <c r="CD679" s="3"/>
      <c r="CE679" s="3"/>
      <c r="CF679" s="3"/>
      <c r="CG679" s="3"/>
      <c r="CH679" s="3"/>
      <c r="CI679" s="3"/>
      <c r="CJ679" s="3"/>
      <c r="CK679" s="3"/>
      <c r="CL679" s="3"/>
      <c r="CM679" s="3"/>
      <c r="CN679" s="3"/>
      <c r="CO679" s="3"/>
      <c r="CP679" s="3"/>
      <c r="CQ679" s="3"/>
      <c r="CR679" s="3"/>
      <c r="CS679" s="3"/>
      <c r="CT679" s="3"/>
      <c r="CU679" s="3"/>
      <c r="CV679" s="3"/>
      <c r="CW679" s="3"/>
      <c r="CX679" s="3"/>
      <c r="CY679" s="3"/>
      <c r="CZ679" s="3"/>
      <c r="DA679" s="3"/>
      <c r="DB679" s="3"/>
      <c r="DC679" s="3"/>
      <c r="DD679" s="3"/>
      <c r="DE679" s="3"/>
      <c r="DF679" s="3"/>
      <c r="DG679" s="3"/>
      <c r="DH679" s="3"/>
      <c r="DI679" s="3"/>
      <c r="DJ679" s="3"/>
      <c r="DK679" s="3"/>
      <c r="DL679" s="3"/>
      <c r="DM679" s="3"/>
      <c r="DN679" s="3"/>
      <c r="DO679" s="3"/>
      <c r="DP679" s="3"/>
      <c r="DQ679" s="3"/>
      <c r="DR679" s="3"/>
      <c r="DS679" s="3"/>
      <c r="DT679" s="3"/>
      <c r="DU679" s="3"/>
      <c r="DV679" s="3"/>
      <c r="DW679" s="3"/>
      <c r="DX679" s="3"/>
      <c r="DY679" s="3"/>
      <c r="DZ679" s="3"/>
      <c r="EA679" s="3"/>
      <c r="EB679" s="3"/>
      <c r="EC679" s="3"/>
      <c r="ED679" s="3"/>
      <c r="EE679" s="3"/>
      <c r="EF679" s="3"/>
      <c r="EG679" s="3"/>
      <c r="EH679" s="3"/>
      <c r="EI679" s="3"/>
      <c r="EJ679" s="3"/>
      <c r="EK679" s="3"/>
      <c r="EL679" s="3"/>
      <c r="EM679" s="3"/>
      <c r="EN679" s="3"/>
      <c r="EO679" s="3"/>
      <c r="EP679" s="3"/>
      <c r="EQ679" s="3"/>
      <c r="ER679" s="3"/>
      <c r="ES679" s="3"/>
      <c r="ET679" s="3"/>
      <c r="EU679" s="3"/>
      <c r="EV679" s="3"/>
      <c r="EW679" s="3"/>
      <c r="EX679" s="3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</row>
    <row r="680" spans="1:173" x14ac:dyDescent="0.15">
      <c r="A680" s="74">
        <f t="shared" si="214"/>
        <v>44161</v>
      </c>
      <c r="B680" s="75">
        <f t="shared" ca="1" si="201"/>
        <v>87849.344721000001</v>
      </c>
      <c r="C680" s="78">
        <f t="shared" si="202"/>
        <v>87000</v>
      </c>
      <c r="D680" s="77">
        <f ca="1">IF(A680&lt;$B$1,VLOOKUP(A680,[1]DI!$A$4:$B$15000,2),0)</f>
        <v>1.9000000000000006E-2</v>
      </c>
      <c r="E680" s="78">
        <f t="shared" ca="1" si="216"/>
        <v>1.0000746899999999</v>
      </c>
      <c r="F680" s="78">
        <f ca="1">(TRUNC(PRODUCT($E$12:$E679),16))</f>
        <v>1.0819843003445799</v>
      </c>
      <c r="G680" s="78">
        <f t="shared" ca="1" si="217"/>
        <v>1.0782734006797901</v>
      </c>
      <c r="H680" s="78">
        <f t="shared" ca="1" si="218"/>
        <v>1.00344152</v>
      </c>
      <c r="I680" s="77">
        <f t="shared" si="215"/>
        <v>3.5000000000000003E-2</v>
      </c>
      <c r="J680" s="79">
        <f t="shared" si="203"/>
        <v>44095</v>
      </c>
      <c r="K680" s="80">
        <f t="shared" si="204"/>
        <v>46</v>
      </c>
      <c r="L680" s="81">
        <f t="shared" si="205"/>
        <v>46</v>
      </c>
      <c r="M680" s="82">
        <f t="shared" si="206"/>
        <v>1.0062993840000001</v>
      </c>
      <c r="N680" s="82">
        <f t="shared" ca="1" si="207"/>
        <v>1.0097625830000001</v>
      </c>
      <c r="O680" s="81">
        <f t="shared" si="208"/>
        <v>0</v>
      </c>
      <c r="P680" s="76">
        <f t="shared" ca="1" si="209"/>
        <v>849.34472100000005</v>
      </c>
      <c r="Q680" s="76">
        <f t="shared" si="210"/>
        <v>0</v>
      </c>
      <c r="R680" s="83" t="str">
        <f t="shared" si="211"/>
        <v>A+J=</v>
      </c>
      <c r="S680" s="79">
        <f t="shared" si="212"/>
        <v>44186</v>
      </c>
      <c r="T680" s="84" t="str">
        <f t="shared" si="213"/>
        <v>-</v>
      </c>
      <c r="U680" s="8"/>
      <c r="V680" s="8"/>
      <c r="W680" s="8"/>
      <c r="X680" s="8"/>
      <c r="Y680" s="1"/>
      <c r="Z680" s="8"/>
      <c r="AA680" s="8"/>
      <c r="AB680" s="8"/>
      <c r="AC680" s="8"/>
      <c r="AD680" s="8"/>
      <c r="AE680" s="9"/>
      <c r="AF680" s="8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  <c r="BO680" s="3"/>
      <c r="BP680" s="3"/>
      <c r="BQ680" s="3"/>
      <c r="BR680" s="3"/>
      <c r="BS680" s="3"/>
      <c r="BT680" s="3"/>
      <c r="BU680" s="3"/>
      <c r="BV680" s="3"/>
      <c r="BW680" s="3"/>
      <c r="BX680" s="3"/>
      <c r="BY680" s="3"/>
      <c r="BZ680" s="3"/>
      <c r="CA680" s="3"/>
      <c r="CB680" s="3"/>
      <c r="CC680" s="3"/>
      <c r="CD680" s="3"/>
      <c r="CE680" s="3"/>
      <c r="CF680" s="3"/>
      <c r="CG680" s="3"/>
      <c r="CH680" s="3"/>
      <c r="CI680" s="3"/>
      <c r="CJ680" s="3"/>
      <c r="CK680" s="3"/>
      <c r="CL680" s="3"/>
      <c r="CM680" s="3"/>
      <c r="CN680" s="3"/>
      <c r="CO680" s="3"/>
      <c r="CP680" s="3"/>
      <c r="CQ680" s="3"/>
      <c r="CR680" s="3"/>
      <c r="CS680" s="3"/>
      <c r="CT680" s="3"/>
      <c r="CU680" s="3"/>
      <c r="CV680" s="3"/>
      <c r="CW680" s="3"/>
      <c r="CX680" s="3"/>
      <c r="CY680" s="3"/>
      <c r="CZ680" s="3"/>
      <c r="DA680" s="3"/>
      <c r="DB680" s="3"/>
      <c r="DC680" s="3"/>
      <c r="DD680" s="3"/>
      <c r="DE680" s="3"/>
      <c r="DF680" s="3"/>
      <c r="DG680" s="3"/>
      <c r="DH680" s="3"/>
      <c r="DI680" s="3"/>
      <c r="DJ680" s="3"/>
      <c r="DK680" s="3"/>
      <c r="DL680" s="3"/>
      <c r="DM680" s="3"/>
      <c r="DN680" s="3"/>
      <c r="DO680" s="3"/>
      <c r="DP680" s="3"/>
      <c r="DQ680" s="3"/>
      <c r="DR680" s="3"/>
      <c r="DS680" s="3"/>
      <c r="DT680" s="3"/>
      <c r="DU680" s="3"/>
      <c r="DV680" s="3"/>
      <c r="DW680" s="3"/>
      <c r="DX680" s="3"/>
      <c r="DY680" s="3"/>
      <c r="DZ680" s="3"/>
      <c r="EA680" s="3"/>
      <c r="EB680" s="3"/>
      <c r="EC680" s="3"/>
      <c r="ED680" s="3"/>
      <c r="EE680" s="3"/>
      <c r="EF680" s="3"/>
      <c r="EG680" s="3"/>
      <c r="EH680" s="3"/>
      <c r="EI680" s="3"/>
      <c r="EJ680" s="3"/>
      <c r="EK680" s="3"/>
      <c r="EL680" s="3"/>
      <c r="EM680" s="3"/>
      <c r="EN680" s="3"/>
      <c r="EO680" s="3"/>
      <c r="EP680" s="3"/>
      <c r="EQ680" s="3"/>
      <c r="ER680" s="3"/>
      <c r="ES680" s="3"/>
      <c r="ET680" s="3"/>
      <c r="EU680" s="3"/>
      <c r="EV680" s="3"/>
      <c r="EW680" s="3"/>
      <c r="EX680" s="3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</row>
    <row r="681" spans="1:173" x14ac:dyDescent="0.15">
      <c r="A681" s="74">
        <f t="shared" si="214"/>
        <v>44162</v>
      </c>
      <c r="B681" s="75">
        <f t="shared" ca="1" si="201"/>
        <v>87867.900863999996</v>
      </c>
      <c r="C681" s="78">
        <f t="shared" si="202"/>
        <v>87000</v>
      </c>
      <c r="D681" s="77">
        <f ca="1">IF(A681&lt;$B$1,VLOOKUP(A681,[1]DI!$A$4:$B$15000,2),0)</f>
        <v>1.9000000000000006E-2</v>
      </c>
      <c r="E681" s="78">
        <f t="shared" ca="1" si="216"/>
        <v>1.0000746899999999</v>
      </c>
      <c r="F681" s="78">
        <f ca="1">(TRUNC(PRODUCT($E$12:$E680),16))</f>
        <v>1.0820651137519699</v>
      </c>
      <c r="G681" s="78">
        <f t="shared" ca="1" si="217"/>
        <v>1.0782734006797901</v>
      </c>
      <c r="H681" s="78">
        <f t="shared" ca="1" si="218"/>
        <v>1.0035164700000001</v>
      </c>
      <c r="I681" s="77">
        <f t="shared" si="215"/>
        <v>3.5000000000000003E-2</v>
      </c>
      <c r="J681" s="79">
        <f t="shared" si="203"/>
        <v>44095</v>
      </c>
      <c r="K681" s="80">
        <f t="shared" si="204"/>
        <v>47</v>
      </c>
      <c r="L681" s="81">
        <f t="shared" si="205"/>
        <v>47</v>
      </c>
      <c r="M681" s="82">
        <f t="shared" si="206"/>
        <v>1.0064367670000001</v>
      </c>
      <c r="N681" s="82">
        <f t="shared" ca="1" si="207"/>
        <v>1.0099758720000001</v>
      </c>
      <c r="O681" s="81">
        <f t="shared" si="208"/>
        <v>0</v>
      </c>
      <c r="P681" s="76">
        <f t="shared" ca="1" si="209"/>
        <v>867.90086399999996</v>
      </c>
      <c r="Q681" s="76">
        <f t="shared" si="210"/>
        <v>0</v>
      </c>
      <c r="R681" s="83" t="str">
        <f t="shared" si="211"/>
        <v>A+J=</v>
      </c>
      <c r="S681" s="79">
        <f t="shared" si="212"/>
        <v>44186</v>
      </c>
      <c r="T681" s="84" t="str">
        <f t="shared" si="213"/>
        <v>-</v>
      </c>
      <c r="U681" s="8"/>
      <c r="V681" s="8"/>
      <c r="W681" s="8"/>
      <c r="X681" s="8"/>
      <c r="Y681" s="1"/>
      <c r="Z681" s="8"/>
      <c r="AA681" s="8"/>
      <c r="AB681" s="8"/>
      <c r="AC681" s="8"/>
      <c r="AD681" s="8"/>
      <c r="AE681" s="9"/>
      <c r="AF681" s="8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  <c r="BO681" s="3"/>
      <c r="BP681" s="3"/>
      <c r="BQ681" s="3"/>
      <c r="BR681" s="3"/>
      <c r="BS681" s="3"/>
      <c r="BT681" s="3"/>
      <c r="BU681" s="3"/>
      <c r="BV681" s="3"/>
      <c r="BW681" s="3"/>
      <c r="BX681" s="3"/>
      <c r="BY681" s="3"/>
      <c r="BZ681" s="3"/>
      <c r="CA681" s="3"/>
      <c r="CB681" s="3"/>
      <c r="CC681" s="3"/>
      <c r="CD681" s="3"/>
      <c r="CE681" s="3"/>
      <c r="CF681" s="3"/>
      <c r="CG681" s="3"/>
      <c r="CH681" s="3"/>
      <c r="CI681" s="3"/>
      <c r="CJ681" s="3"/>
      <c r="CK681" s="3"/>
      <c r="CL681" s="3"/>
      <c r="CM681" s="3"/>
      <c r="CN681" s="3"/>
      <c r="CO681" s="3"/>
      <c r="CP681" s="3"/>
      <c r="CQ681" s="3"/>
      <c r="CR681" s="3"/>
      <c r="CS681" s="3"/>
      <c r="CT681" s="3"/>
      <c r="CU681" s="3"/>
      <c r="CV681" s="3"/>
      <c r="CW681" s="3"/>
      <c r="CX681" s="3"/>
      <c r="CY681" s="3"/>
      <c r="CZ681" s="3"/>
      <c r="DA681" s="3"/>
      <c r="DB681" s="3"/>
      <c r="DC681" s="3"/>
      <c r="DD681" s="3"/>
      <c r="DE681" s="3"/>
      <c r="DF681" s="3"/>
      <c r="DG681" s="3"/>
      <c r="DH681" s="3"/>
      <c r="DI681" s="3"/>
      <c r="DJ681" s="3"/>
      <c r="DK681" s="3"/>
      <c r="DL681" s="3"/>
      <c r="DM681" s="3"/>
      <c r="DN681" s="3"/>
      <c r="DO681" s="3"/>
      <c r="DP681" s="3"/>
      <c r="DQ681" s="3"/>
      <c r="DR681" s="3"/>
      <c r="DS681" s="3"/>
      <c r="DT681" s="3"/>
      <c r="DU681" s="3"/>
      <c r="DV681" s="3"/>
      <c r="DW681" s="3"/>
      <c r="DX681" s="3"/>
      <c r="DY681" s="3"/>
      <c r="DZ681" s="3"/>
      <c r="EA681" s="3"/>
      <c r="EB681" s="3"/>
      <c r="EC681" s="3"/>
      <c r="ED681" s="3"/>
      <c r="EE681" s="3"/>
      <c r="EF681" s="3"/>
      <c r="EG681" s="3"/>
      <c r="EH681" s="3"/>
      <c r="EI681" s="3"/>
      <c r="EJ681" s="3"/>
      <c r="EK681" s="3"/>
      <c r="EL681" s="3"/>
      <c r="EM681" s="3"/>
      <c r="EN681" s="3"/>
      <c r="EO681" s="3"/>
      <c r="EP681" s="3"/>
      <c r="EQ681" s="3"/>
      <c r="ER681" s="3"/>
      <c r="ES681" s="3"/>
      <c r="ET681" s="3"/>
      <c r="EU681" s="3"/>
      <c r="EV681" s="3"/>
      <c r="EW681" s="3"/>
      <c r="EX681" s="3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</row>
    <row r="682" spans="1:173" x14ac:dyDescent="0.15">
      <c r="A682" s="74">
        <f t="shared" si="214"/>
        <v>44163</v>
      </c>
      <c r="B682" s="75">
        <f t="shared" ca="1" si="201"/>
        <v>87886.460313000003</v>
      </c>
      <c r="C682" s="78">
        <f t="shared" si="202"/>
        <v>87000</v>
      </c>
      <c r="D682" s="77">
        <f ca="1">IF(A682&lt;$B$1,VLOOKUP(A682,[1]DI!$A$4:$B$15000,2),0)</f>
        <v>0</v>
      </c>
      <c r="E682" s="78">
        <f t="shared" ca="1" si="216"/>
        <v>1</v>
      </c>
      <c r="F682" s="78">
        <f ca="1">(TRUNC(PRODUCT($E$12:$E681),16))</f>
        <v>1.08214593319532</v>
      </c>
      <c r="G682" s="78">
        <f t="shared" ca="1" si="217"/>
        <v>1.0782734006797901</v>
      </c>
      <c r="H682" s="78">
        <f t="shared" ca="1" si="218"/>
        <v>1.00359142</v>
      </c>
      <c r="I682" s="77">
        <f t="shared" si="215"/>
        <v>3.5000000000000003E-2</v>
      </c>
      <c r="J682" s="79">
        <f t="shared" si="203"/>
        <v>44095</v>
      </c>
      <c r="K682" s="80">
        <f t="shared" si="204"/>
        <v>47</v>
      </c>
      <c r="L682" s="81">
        <f t="shared" si="205"/>
        <v>48</v>
      </c>
      <c r="M682" s="82">
        <f t="shared" si="206"/>
        <v>1.006574168</v>
      </c>
      <c r="N682" s="82">
        <f t="shared" ca="1" si="207"/>
        <v>1.010189199</v>
      </c>
      <c r="O682" s="81">
        <f t="shared" si="208"/>
        <v>0</v>
      </c>
      <c r="P682" s="76">
        <f t="shared" ca="1" si="209"/>
        <v>886.46031300000004</v>
      </c>
      <c r="Q682" s="76">
        <f t="shared" si="210"/>
        <v>0</v>
      </c>
      <c r="R682" s="83" t="str">
        <f t="shared" si="211"/>
        <v>A+J=</v>
      </c>
      <c r="S682" s="79">
        <f t="shared" si="212"/>
        <v>44186</v>
      </c>
      <c r="T682" s="84" t="str">
        <f t="shared" si="213"/>
        <v>-</v>
      </c>
      <c r="U682" s="8"/>
      <c r="V682" s="8"/>
      <c r="W682" s="8"/>
      <c r="X682" s="8"/>
      <c r="Y682" s="1"/>
      <c r="Z682" s="8"/>
      <c r="AA682" s="8"/>
      <c r="AB682" s="8"/>
      <c r="AC682" s="8"/>
      <c r="AD682" s="8"/>
      <c r="AE682" s="9"/>
      <c r="AF682" s="8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  <c r="BO682" s="3"/>
      <c r="BP682" s="3"/>
      <c r="BQ682" s="3"/>
      <c r="BR682" s="3"/>
      <c r="BS682" s="3"/>
      <c r="BT682" s="3"/>
      <c r="BU682" s="3"/>
      <c r="BV682" s="3"/>
      <c r="BW682" s="3"/>
      <c r="BX682" s="3"/>
      <c r="BY682" s="3"/>
      <c r="BZ682" s="3"/>
      <c r="CA682" s="3"/>
      <c r="CB682" s="3"/>
      <c r="CC682" s="3"/>
      <c r="CD682" s="3"/>
      <c r="CE682" s="3"/>
      <c r="CF682" s="3"/>
      <c r="CG682" s="3"/>
      <c r="CH682" s="3"/>
      <c r="CI682" s="3"/>
      <c r="CJ682" s="3"/>
      <c r="CK682" s="3"/>
      <c r="CL682" s="3"/>
      <c r="CM682" s="3"/>
      <c r="CN682" s="3"/>
      <c r="CO682" s="3"/>
      <c r="CP682" s="3"/>
      <c r="CQ682" s="3"/>
      <c r="CR682" s="3"/>
      <c r="CS682" s="3"/>
      <c r="CT682" s="3"/>
      <c r="CU682" s="3"/>
      <c r="CV682" s="3"/>
      <c r="CW682" s="3"/>
      <c r="CX682" s="3"/>
      <c r="CY682" s="3"/>
      <c r="CZ682" s="3"/>
      <c r="DA682" s="3"/>
      <c r="DB682" s="3"/>
      <c r="DC682" s="3"/>
      <c r="DD682" s="3"/>
      <c r="DE682" s="3"/>
      <c r="DF682" s="3"/>
      <c r="DG682" s="3"/>
      <c r="DH682" s="3"/>
      <c r="DI682" s="3"/>
      <c r="DJ682" s="3"/>
      <c r="DK682" s="3"/>
      <c r="DL682" s="3"/>
      <c r="DM682" s="3"/>
      <c r="DN682" s="3"/>
      <c r="DO682" s="3"/>
      <c r="DP682" s="3"/>
      <c r="DQ682" s="3"/>
      <c r="DR682" s="3"/>
      <c r="DS682" s="3"/>
      <c r="DT682" s="3"/>
      <c r="DU682" s="3"/>
      <c r="DV682" s="3"/>
      <c r="DW682" s="3"/>
      <c r="DX682" s="3"/>
      <c r="DY682" s="3"/>
      <c r="DZ682" s="3"/>
      <c r="EA682" s="3"/>
      <c r="EB682" s="3"/>
      <c r="EC682" s="3"/>
      <c r="ED682" s="3"/>
      <c r="EE682" s="3"/>
      <c r="EF682" s="3"/>
      <c r="EG682" s="3"/>
      <c r="EH682" s="3"/>
      <c r="EI682" s="3"/>
      <c r="EJ682" s="3"/>
      <c r="EK682" s="3"/>
      <c r="EL682" s="3"/>
      <c r="EM682" s="3"/>
      <c r="EN682" s="3"/>
      <c r="EO682" s="3"/>
      <c r="EP682" s="3"/>
      <c r="EQ682" s="3"/>
      <c r="ER682" s="3"/>
      <c r="ES682" s="3"/>
      <c r="ET682" s="3"/>
      <c r="EU682" s="3"/>
      <c r="EV682" s="3"/>
      <c r="EW682" s="3"/>
      <c r="EX682" s="3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</row>
    <row r="683" spans="1:173" x14ac:dyDescent="0.15">
      <c r="A683" s="74">
        <f t="shared" si="214"/>
        <v>44164</v>
      </c>
      <c r="B683" s="75">
        <f t="shared" ca="1" si="201"/>
        <v>87886.460313000003</v>
      </c>
      <c r="C683" s="78">
        <f t="shared" si="202"/>
        <v>87000</v>
      </c>
      <c r="D683" s="77">
        <f ca="1">IF(A683&lt;$B$1,VLOOKUP(A683,[1]DI!$A$4:$B$15000,2),0)</f>
        <v>0</v>
      </c>
      <c r="E683" s="78">
        <f t="shared" ca="1" si="216"/>
        <v>1</v>
      </c>
      <c r="F683" s="78">
        <f ca="1">(TRUNC(PRODUCT($E$12:$E682),16))</f>
        <v>1.08214593319532</v>
      </c>
      <c r="G683" s="78">
        <f t="shared" ca="1" si="217"/>
        <v>1.0782734006797901</v>
      </c>
      <c r="H683" s="78">
        <f t="shared" ca="1" si="218"/>
        <v>1.00359142</v>
      </c>
      <c r="I683" s="77">
        <f t="shared" si="215"/>
        <v>3.5000000000000003E-2</v>
      </c>
      <c r="J683" s="79">
        <f t="shared" si="203"/>
        <v>44095</v>
      </c>
      <c r="K683" s="80">
        <f t="shared" si="204"/>
        <v>47</v>
      </c>
      <c r="L683" s="81">
        <f t="shared" si="205"/>
        <v>48</v>
      </c>
      <c r="M683" s="82">
        <f t="shared" si="206"/>
        <v>1.006574168</v>
      </c>
      <c r="N683" s="82">
        <f t="shared" ca="1" si="207"/>
        <v>1.010189199</v>
      </c>
      <c r="O683" s="81">
        <f t="shared" si="208"/>
        <v>0</v>
      </c>
      <c r="P683" s="76">
        <f t="shared" ca="1" si="209"/>
        <v>886.46031300000004</v>
      </c>
      <c r="Q683" s="76">
        <f t="shared" si="210"/>
        <v>0</v>
      </c>
      <c r="R683" s="83" t="str">
        <f t="shared" si="211"/>
        <v>A+J=</v>
      </c>
      <c r="S683" s="79">
        <f t="shared" si="212"/>
        <v>44186</v>
      </c>
      <c r="T683" s="84" t="str">
        <f t="shared" si="213"/>
        <v>-</v>
      </c>
      <c r="U683" s="8"/>
      <c r="V683" s="8"/>
      <c r="W683" s="8"/>
      <c r="X683" s="8"/>
      <c r="Y683" s="1"/>
      <c r="Z683" s="8"/>
      <c r="AA683" s="8"/>
      <c r="AB683" s="8"/>
      <c r="AC683" s="8"/>
      <c r="AD683" s="8"/>
      <c r="AE683" s="9"/>
      <c r="AF683" s="8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  <c r="BO683" s="3"/>
      <c r="BP683" s="3"/>
      <c r="BQ683" s="3"/>
      <c r="BR683" s="3"/>
      <c r="BS683" s="3"/>
      <c r="BT683" s="3"/>
      <c r="BU683" s="3"/>
      <c r="BV683" s="3"/>
      <c r="BW683" s="3"/>
      <c r="BX683" s="3"/>
      <c r="BY683" s="3"/>
      <c r="BZ683" s="3"/>
      <c r="CA683" s="3"/>
      <c r="CB683" s="3"/>
      <c r="CC683" s="3"/>
      <c r="CD683" s="3"/>
      <c r="CE683" s="3"/>
      <c r="CF683" s="3"/>
      <c r="CG683" s="3"/>
      <c r="CH683" s="3"/>
      <c r="CI683" s="3"/>
      <c r="CJ683" s="3"/>
      <c r="CK683" s="3"/>
      <c r="CL683" s="3"/>
      <c r="CM683" s="3"/>
      <c r="CN683" s="3"/>
      <c r="CO683" s="3"/>
      <c r="CP683" s="3"/>
      <c r="CQ683" s="3"/>
      <c r="CR683" s="3"/>
      <c r="CS683" s="3"/>
      <c r="CT683" s="3"/>
      <c r="CU683" s="3"/>
      <c r="CV683" s="3"/>
      <c r="CW683" s="3"/>
      <c r="CX683" s="3"/>
      <c r="CY683" s="3"/>
      <c r="CZ683" s="3"/>
      <c r="DA683" s="3"/>
      <c r="DB683" s="3"/>
      <c r="DC683" s="3"/>
      <c r="DD683" s="3"/>
      <c r="DE683" s="3"/>
      <c r="DF683" s="3"/>
      <c r="DG683" s="3"/>
      <c r="DH683" s="3"/>
      <c r="DI683" s="3"/>
      <c r="DJ683" s="3"/>
      <c r="DK683" s="3"/>
      <c r="DL683" s="3"/>
      <c r="DM683" s="3"/>
      <c r="DN683" s="3"/>
      <c r="DO683" s="3"/>
      <c r="DP683" s="3"/>
      <c r="DQ683" s="3"/>
      <c r="DR683" s="3"/>
      <c r="DS683" s="3"/>
      <c r="DT683" s="3"/>
      <c r="DU683" s="3"/>
      <c r="DV683" s="3"/>
      <c r="DW683" s="3"/>
      <c r="DX683" s="3"/>
      <c r="DY683" s="3"/>
      <c r="DZ683" s="3"/>
      <c r="EA683" s="3"/>
      <c r="EB683" s="3"/>
      <c r="EC683" s="3"/>
      <c r="ED683" s="3"/>
      <c r="EE683" s="3"/>
      <c r="EF683" s="3"/>
      <c r="EG683" s="3"/>
      <c r="EH683" s="3"/>
      <c r="EI683" s="3"/>
      <c r="EJ683" s="3"/>
      <c r="EK683" s="3"/>
      <c r="EL683" s="3"/>
      <c r="EM683" s="3"/>
      <c r="EN683" s="3"/>
      <c r="EO683" s="3"/>
      <c r="EP683" s="3"/>
      <c r="EQ683" s="3"/>
      <c r="ER683" s="3"/>
      <c r="ES683" s="3"/>
      <c r="ET683" s="3"/>
      <c r="EU683" s="3"/>
      <c r="EV683" s="3"/>
      <c r="EW683" s="3"/>
      <c r="EX683" s="3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</row>
    <row r="684" spans="1:173" x14ac:dyDescent="0.15">
      <c r="A684" s="74">
        <f t="shared" si="214"/>
        <v>44165</v>
      </c>
      <c r="B684" s="75">
        <f t="shared" ca="1" si="201"/>
        <v>87886.460313000003</v>
      </c>
      <c r="C684" s="78">
        <f t="shared" si="202"/>
        <v>87000</v>
      </c>
      <c r="D684" s="77">
        <f ca="1">IF(A684&lt;$B$1,VLOOKUP(A684,[1]DI!$A$4:$B$15000,2),0)</f>
        <v>1.9000000000000006E-2</v>
      </c>
      <c r="E684" s="78">
        <f t="shared" ca="1" si="216"/>
        <v>1.0000746899999999</v>
      </c>
      <c r="F684" s="78">
        <f ca="1">(TRUNC(PRODUCT($E$12:$E683),16))</f>
        <v>1.08214593319532</v>
      </c>
      <c r="G684" s="78">
        <f t="shared" ca="1" si="217"/>
        <v>1.0782734006797901</v>
      </c>
      <c r="H684" s="78">
        <f t="shared" ca="1" si="218"/>
        <v>1.00359142</v>
      </c>
      <c r="I684" s="77">
        <f t="shared" si="215"/>
        <v>3.5000000000000003E-2</v>
      </c>
      <c r="J684" s="79">
        <f t="shared" si="203"/>
        <v>44095</v>
      </c>
      <c r="K684" s="80">
        <f t="shared" si="204"/>
        <v>48</v>
      </c>
      <c r="L684" s="81">
        <f t="shared" si="205"/>
        <v>48</v>
      </c>
      <c r="M684" s="82">
        <f t="shared" si="206"/>
        <v>1.006574168</v>
      </c>
      <c r="N684" s="82">
        <f t="shared" ca="1" si="207"/>
        <v>1.010189199</v>
      </c>
      <c r="O684" s="81">
        <f t="shared" si="208"/>
        <v>0</v>
      </c>
      <c r="P684" s="76">
        <f t="shared" ca="1" si="209"/>
        <v>886.46031300000004</v>
      </c>
      <c r="Q684" s="76">
        <f t="shared" si="210"/>
        <v>0</v>
      </c>
      <c r="R684" s="83" t="str">
        <f t="shared" si="211"/>
        <v>A+J=</v>
      </c>
      <c r="S684" s="79">
        <f t="shared" si="212"/>
        <v>44186</v>
      </c>
      <c r="T684" s="84" t="str">
        <f t="shared" si="213"/>
        <v>-</v>
      </c>
      <c r="U684" s="8"/>
      <c r="V684" s="8"/>
      <c r="W684" s="8"/>
      <c r="X684" s="8"/>
      <c r="Y684" s="1"/>
      <c r="Z684" s="8"/>
      <c r="AA684" s="8"/>
      <c r="AB684" s="8"/>
      <c r="AC684" s="8"/>
      <c r="AD684" s="8"/>
      <c r="AE684" s="9"/>
      <c r="AF684" s="8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  <c r="BO684" s="3"/>
      <c r="BP684" s="3"/>
      <c r="BQ684" s="3"/>
      <c r="BR684" s="3"/>
      <c r="BS684" s="3"/>
      <c r="BT684" s="3"/>
      <c r="BU684" s="3"/>
      <c r="BV684" s="3"/>
      <c r="BW684" s="3"/>
      <c r="BX684" s="3"/>
      <c r="BY684" s="3"/>
      <c r="BZ684" s="3"/>
      <c r="CA684" s="3"/>
      <c r="CB684" s="3"/>
      <c r="CC684" s="3"/>
      <c r="CD684" s="3"/>
      <c r="CE684" s="3"/>
      <c r="CF684" s="3"/>
      <c r="CG684" s="3"/>
      <c r="CH684" s="3"/>
      <c r="CI684" s="3"/>
      <c r="CJ684" s="3"/>
      <c r="CK684" s="3"/>
      <c r="CL684" s="3"/>
      <c r="CM684" s="3"/>
      <c r="CN684" s="3"/>
      <c r="CO684" s="3"/>
      <c r="CP684" s="3"/>
      <c r="CQ684" s="3"/>
      <c r="CR684" s="3"/>
      <c r="CS684" s="3"/>
      <c r="CT684" s="3"/>
      <c r="CU684" s="3"/>
      <c r="CV684" s="3"/>
      <c r="CW684" s="3"/>
      <c r="CX684" s="3"/>
      <c r="CY684" s="3"/>
      <c r="CZ684" s="3"/>
      <c r="DA684" s="3"/>
      <c r="DB684" s="3"/>
      <c r="DC684" s="3"/>
      <c r="DD684" s="3"/>
      <c r="DE684" s="3"/>
      <c r="DF684" s="3"/>
      <c r="DG684" s="3"/>
      <c r="DH684" s="3"/>
      <c r="DI684" s="3"/>
      <c r="DJ684" s="3"/>
      <c r="DK684" s="3"/>
      <c r="DL684" s="3"/>
      <c r="DM684" s="3"/>
      <c r="DN684" s="3"/>
      <c r="DO684" s="3"/>
      <c r="DP684" s="3"/>
      <c r="DQ684" s="3"/>
      <c r="DR684" s="3"/>
      <c r="DS684" s="3"/>
      <c r="DT684" s="3"/>
      <c r="DU684" s="3"/>
      <c r="DV684" s="3"/>
      <c r="DW684" s="3"/>
      <c r="DX684" s="3"/>
      <c r="DY684" s="3"/>
      <c r="DZ684" s="3"/>
      <c r="EA684" s="3"/>
      <c r="EB684" s="3"/>
      <c r="EC684" s="3"/>
      <c r="ED684" s="3"/>
      <c r="EE684" s="3"/>
      <c r="EF684" s="3"/>
      <c r="EG684" s="3"/>
      <c r="EH684" s="3"/>
      <c r="EI684" s="3"/>
      <c r="EJ684" s="3"/>
      <c r="EK684" s="3"/>
      <c r="EL684" s="3"/>
      <c r="EM684" s="3"/>
      <c r="EN684" s="3"/>
      <c r="EO684" s="3"/>
      <c r="EP684" s="3"/>
      <c r="EQ684" s="3"/>
      <c r="ER684" s="3"/>
      <c r="ES684" s="3"/>
      <c r="ET684" s="3"/>
      <c r="EU684" s="3"/>
      <c r="EV684" s="3"/>
      <c r="EW684" s="3"/>
      <c r="EX684" s="3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</row>
    <row r="685" spans="1:173" x14ac:dyDescent="0.15">
      <c r="A685" s="74">
        <f t="shared" si="214"/>
        <v>44166</v>
      </c>
      <c r="B685" s="75">
        <f t="shared" ca="1" si="201"/>
        <v>87905.024111000006</v>
      </c>
      <c r="C685" s="78">
        <f t="shared" si="202"/>
        <v>87000</v>
      </c>
      <c r="D685" s="77">
        <f ca="1">IF(A685&lt;$B$1,VLOOKUP(A685,[1]DI!$A$4:$B$15000,2),0)</f>
        <v>1.9000000000000006E-2</v>
      </c>
      <c r="E685" s="78">
        <f t="shared" ca="1" si="216"/>
        <v>1.0000746899999999</v>
      </c>
      <c r="F685" s="78">
        <f ca="1">(TRUNC(PRODUCT($E$12:$E684),16))</f>
        <v>1.08222675867507</v>
      </c>
      <c r="G685" s="78">
        <f t="shared" ca="1" si="217"/>
        <v>1.0782734006797901</v>
      </c>
      <c r="H685" s="78">
        <f t="shared" ca="1" si="218"/>
        <v>1.0036663800000001</v>
      </c>
      <c r="I685" s="77">
        <f t="shared" si="215"/>
        <v>3.5000000000000003E-2</v>
      </c>
      <c r="J685" s="79">
        <f t="shared" si="203"/>
        <v>44095</v>
      </c>
      <c r="K685" s="80">
        <f t="shared" si="204"/>
        <v>49</v>
      </c>
      <c r="L685" s="81">
        <f t="shared" si="205"/>
        <v>49</v>
      </c>
      <c r="M685" s="82">
        <f t="shared" si="206"/>
        <v>1.006711589</v>
      </c>
      <c r="N685" s="82">
        <f t="shared" ca="1" si="207"/>
        <v>1.0104025759999999</v>
      </c>
      <c r="O685" s="81">
        <f t="shared" si="208"/>
        <v>0</v>
      </c>
      <c r="P685" s="76">
        <f t="shared" ca="1" si="209"/>
        <v>905.02411099999995</v>
      </c>
      <c r="Q685" s="76">
        <f t="shared" si="210"/>
        <v>0</v>
      </c>
      <c r="R685" s="83" t="str">
        <f t="shared" si="211"/>
        <v>A+J=</v>
      </c>
      <c r="S685" s="79">
        <f t="shared" si="212"/>
        <v>44186</v>
      </c>
      <c r="T685" s="84" t="str">
        <f t="shared" si="213"/>
        <v>-</v>
      </c>
      <c r="U685" s="8"/>
      <c r="V685" s="8"/>
      <c r="W685" s="8"/>
      <c r="X685" s="8"/>
      <c r="Y685" s="1"/>
      <c r="Z685" s="8"/>
      <c r="AA685" s="8"/>
      <c r="AB685" s="8"/>
      <c r="AC685" s="8"/>
      <c r="AD685" s="8"/>
      <c r="AE685" s="9"/>
      <c r="AF685" s="8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  <c r="BO685" s="3"/>
      <c r="BP685" s="3"/>
      <c r="BQ685" s="3"/>
      <c r="BR685" s="3"/>
      <c r="BS685" s="3"/>
      <c r="BT685" s="3"/>
      <c r="BU685" s="3"/>
      <c r="BV685" s="3"/>
      <c r="BW685" s="3"/>
      <c r="BX685" s="3"/>
      <c r="BY685" s="3"/>
      <c r="BZ685" s="3"/>
      <c r="CA685" s="3"/>
      <c r="CB685" s="3"/>
      <c r="CC685" s="3"/>
      <c r="CD685" s="3"/>
      <c r="CE685" s="3"/>
      <c r="CF685" s="3"/>
      <c r="CG685" s="3"/>
      <c r="CH685" s="3"/>
      <c r="CI685" s="3"/>
      <c r="CJ685" s="3"/>
      <c r="CK685" s="3"/>
      <c r="CL685" s="3"/>
      <c r="CM685" s="3"/>
      <c r="CN685" s="3"/>
      <c r="CO685" s="3"/>
      <c r="CP685" s="3"/>
      <c r="CQ685" s="3"/>
      <c r="CR685" s="3"/>
      <c r="CS685" s="3"/>
      <c r="CT685" s="3"/>
      <c r="CU685" s="3"/>
      <c r="CV685" s="3"/>
      <c r="CW685" s="3"/>
      <c r="CX685" s="3"/>
      <c r="CY685" s="3"/>
      <c r="CZ685" s="3"/>
      <c r="DA685" s="3"/>
      <c r="DB685" s="3"/>
      <c r="DC685" s="3"/>
      <c r="DD685" s="3"/>
      <c r="DE685" s="3"/>
      <c r="DF685" s="3"/>
      <c r="DG685" s="3"/>
      <c r="DH685" s="3"/>
      <c r="DI685" s="3"/>
      <c r="DJ685" s="3"/>
      <c r="DK685" s="3"/>
      <c r="DL685" s="3"/>
      <c r="DM685" s="3"/>
      <c r="DN685" s="3"/>
      <c r="DO685" s="3"/>
      <c r="DP685" s="3"/>
      <c r="DQ685" s="3"/>
      <c r="DR685" s="3"/>
      <c r="DS685" s="3"/>
      <c r="DT685" s="3"/>
      <c r="DU685" s="3"/>
      <c r="DV685" s="3"/>
      <c r="DW685" s="3"/>
      <c r="DX685" s="3"/>
      <c r="DY685" s="3"/>
      <c r="DZ685" s="3"/>
      <c r="EA685" s="3"/>
      <c r="EB685" s="3"/>
      <c r="EC685" s="3"/>
      <c r="ED685" s="3"/>
      <c r="EE685" s="3"/>
      <c r="EF685" s="3"/>
      <c r="EG685" s="3"/>
      <c r="EH685" s="3"/>
      <c r="EI685" s="3"/>
      <c r="EJ685" s="3"/>
      <c r="EK685" s="3"/>
      <c r="EL685" s="3"/>
      <c r="EM685" s="3"/>
      <c r="EN685" s="3"/>
      <c r="EO685" s="3"/>
      <c r="EP685" s="3"/>
      <c r="EQ685" s="3"/>
      <c r="ER685" s="3"/>
      <c r="ES685" s="3"/>
      <c r="ET685" s="3"/>
      <c r="EU685" s="3"/>
      <c r="EV685" s="3"/>
      <c r="EW685" s="3"/>
      <c r="EX685" s="3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</row>
    <row r="686" spans="1:173" x14ac:dyDescent="0.15">
      <c r="A686" s="74">
        <f t="shared" si="214"/>
        <v>44167</v>
      </c>
      <c r="B686" s="75">
        <f t="shared" ca="1" si="201"/>
        <v>87923.591390999994</v>
      </c>
      <c r="C686" s="78">
        <f t="shared" si="202"/>
        <v>87000</v>
      </c>
      <c r="D686" s="77">
        <f ca="1">IF(A686&lt;$B$1,VLOOKUP(A686,[1]DI!$A$4:$B$15000,2),0)</f>
        <v>1.9000000000000006E-2</v>
      </c>
      <c r="E686" s="78">
        <f t="shared" ca="1" si="216"/>
        <v>1.0000746899999999</v>
      </c>
      <c r="F686" s="78">
        <f ca="1">(TRUNC(PRODUCT($E$12:$E685),16))</f>
        <v>1.0823075901916701</v>
      </c>
      <c r="G686" s="78">
        <f t="shared" ca="1" si="217"/>
        <v>1.0782734006797901</v>
      </c>
      <c r="H686" s="78">
        <f t="shared" ca="1" si="218"/>
        <v>1.0037413399999999</v>
      </c>
      <c r="I686" s="77">
        <f t="shared" si="215"/>
        <v>3.5000000000000003E-2</v>
      </c>
      <c r="J686" s="79">
        <f t="shared" si="203"/>
        <v>44095</v>
      </c>
      <c r="K686" s="80">
        <f t="shared" si="204"/>
        <v>50</v>
      </c>
      <c r="L686" s="81">
        <f t="shared" si="205"/>
        <v>50</v>
      </c>
      <c r="M686" s="82">
        <f t="shared" si="206"/>
        <v>1.006849028</v>
      </c>
      <c r="N686" s="82">
        <f t="shared" ca="1" si="207"/>
        <v>1.010615993</v>
      </c>
      <c r="O686" s="81">
        <f t="shared" si="208"/>
        <v>0</v>
      </c>
      <c r="P686" s="76">
        <f t="shared" ca="1" si="209"/>
        <v>923.59139100000004</v>
      </c>
      <c r="Q686" s="76">
        <f t="shared" si="210"/>
        <v>0</v>
      </c>
      <c r="R686" s="83" t="str">
        <f t="shared" si="211"/>
        <v>A+J=</v>
      </c>
      <c r="S686" s="79">
        <f t="shared" si="212"/>
        <v>44186</v>
      </c>
      <c r="T686" s="84" t="str">
        <f t="shared" si="213"/>
        <v>-</v>
      </c>
      <c r="U686" s="8"/>
      <c r="V686" s="8"/>
      <c r="W686" s="8"/>
      <c r="X686" s="8"/>
      <c r="Y686" s="1"/>
      <c r="Z686" s="8"/>
      <c r="AA686" s="8"/>
      <c r="AB686" s="8"/>
      <c r="AC686" s="8"/>
      <c r="AD686" s="8"/>
      <c r="AE686" s="9"/>
      <c r="AF686" s="8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  <c r="BO686" s="3"/>
      <c r="BP686" s="3"/>
      <c r="BQ686" s="3"/>
      <c r="BR686" s="3"/>
      <c r="BS686" s="3"/>
      <c r="BT686" s="3"/>
      <c r="BU686" s="3"/>
      <c r="BV686" s="3"/>
      <c r="BW686" s="3"/>
      <c r="BX686" s="3"/>
      <c r="BY686" s="3"/>
      <c r="BZ686" s="3"/>
      <c r="CA686" s="3"/>
      <c r="CB686" s="3"/>
      <c r="CC686" s="3"/>
      <c r="CD686" s="3"/>
      <c r="CE686" s="3"/>
      <c r="CF686" s="3"/>
      <c r="CG686" s="3"/>
      <c r="CH686" s="3"/>
      <c r="CI686" s="3"/>
      <c r="CJ686" s="3"/>
      <c r="CK686" s="3"/>
      <c r="CL686" s="3"/>
      <c r="CM686" s="3"/>
      <c r="CN686" s="3"/>
      <c r="CO686" s="3"/>
      <c r="CP686" s="3"/>
      <c r="CQ686" s="3"/>
      <c r="CR686" s="3"/>
      <c r="CS686" s="3"/>
      <c r="CT686" s="3"/>
      <c r="CU686" s="3"/>
      <c r="CV686" s="3"/>
      <c r="CW686" s="3"/>
      <c r="CX686" s="3"/>
      <c r="CY686" s="3"/>
      <c r="CZ686" s="3"/>
      <c r="DA686" s="3"/>
      <c r="DB686" s="3"/>
      <c r="DC686" s="3"/>
      <c r="DD686" s="3"/>
      <c r="DE686" s="3"/>
      <c r="DF686" s="3"/>
      <c r="DG686" s="3"/>
      <c r="DH686" s="3"/>
      <c r="DI686" s="3"/>
      <c r="DJ686" s="3"/>
      <c r="DK686" s="3"/>
      <c r="DL686" s="3"/>
      <c r="DM686" s="3"/>
      <c r="DN686" s="3"/>
      <c r="DO686" s="3"/>
      <c r="DP686" s="3"/>
      <c r="DQ686" s="3"/>
      <c r="DR686" s="3"/>
      <c r="DS686" s="3"/>
      <c r="DT686" s="3"/>
      <c r="DU686" s="3"/>
      <c r="DV686" s="3"/>
      <c r="DW686" s="3"/>
      <c r="DX686" s="3"/>
      <c r="DY686" s="3"/>
      <c r="DZ686" s="3"/>
      <c r="EA686" s="3"/>
      <c r="EB686" s="3"/>
      <c r="EC686" s="3"/>
      <c r="ED686" s="3"/>
      <c r="EE686" s="3"/>
      <c r="EF686" s="3"/>
      <c r="EG686" s="3"/>
      <c r="EH686" s="3"/>
      <c r="EI686" s="3"/>
      <c r="EJ686" s="3"/>
      <c r="EK686" s="3"/>
      <c r="EL686" s="3"/>
      <c r="EM686" s="3"/>
      <c r="EN686" s="3"/>
      <c r="EO686" s="3"/>
      <c r="EP686" s="3"/>
      <c r="EQ686" s="3"/>
      <c r="ER686" s="3"/>
      <c r="ES686" s="3"/>
      <c r="ET686" s="3"/>
      <c r="EU686" s="3"/>
      <c r="EV686" s="3"/>
      <c r="EW686" s="3"/>
      <c r="EX686" s="3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</row>
    <row r="687" spans="1:173" x14ac:dyDescent="0.15">
      <c r="A687" s="74">
        <f t="shared" si="214"/>
        <v>44168</v>
      </c>
      <c r="B687" s="75">
        <f t="shared" ca="1" si="201"/>
        <v>87942.162932000007</v>
      </c>
      <c r="C687" s="78">
        <f t="shared" si="202"/>
        <v>87000</v>
      </c>
      <c r="D687" s="77">
        <f ca="1">IF(A687&lt;$B$1,VLOOKUP(A687,[1]DI!$A$4:$B$15000,2),0)</f>
        <v>1.9000000000000006E-2</v>
      </c>
      <c r="E687" s="78">
        <f t="shared" ca="1" si="216"/>
        <v>1.0000746899999999</v>
      </c>
      <c r="F687" s="78">
        <f ca="1">(TRUNC(PRODUCT($E$12:$E686),16))</f>
        <v>1.08238842774559</v>
      </c>
      <c r="G687" s="78">
        <f t="shared" ca="1" si="217"/>
        <v>1.0782734006797901</v>
      </c>
      <c r="H687" s="78">
        <f t="shared" ca="1" si="218"/>
        <v>1.0038163099999999</v>
      </c>
      <c r="I687" s="77">
        <f t="shared" si="215"/>
        <v>3.5000000000000003E-2</v>
      </c>
      <c r="J687" s="79">
        <f t="shared" si="203"/>
        <v>44095</v>
      </c>
      <c r="K687" s="80">
        <f t="shared" si="204"/>
        <v>51</v>
      </c>
      <c r="L687" s="81">
        <f t="shared" si="205"/>
        <v>51</v>
      </c>
      <c r="M687" s="82">
        <f t="shared" si="206"/>
        <v>1.006986486</v>
      </c>
      <c r="N687" s="82">
        <f t="shared" ca="1" si="207"/>
        <v>1.010829459</v>
      </c>
      <c r="O687" s="81">
        <f t="shared" si="208"/>
        <v>0</v>
      </c>
      <c r="P687" s="76">
        <f t="shared" ca="1" si="209"/>
        <v>942.16293199999996</v>
      </c>
      <c r="Q687" s="76">
        <f t="shared" si="210"/>
        <v>0</v>
      </c>
      <c r="R687" s="83" t="str">
        <f t="shared" si="211"/>
        <v>A+J=</v>
      </c>
      <c r="S687" s="79">
        <f t="shared" si="212"/>
        <v>44186</v>
      </c>
      <c r="T687" s="84" t="str">
        <f t="shared" si="213"/>
        <v>-</v>
      </c>
      <c r="U687" s="8"/>
      <c r="V687" s="8"/>
      <c r="W687" s="8"/>
      <c r="X687" s="8"/>
      <c r="Y687" s="1"/>
      <c r="Z687" s="8"/>
      <c r="AA687" s="8"/>
      <c r="AB687" s="8"/>
      <c r="AC687" s="8"/>
      <c r="AD687" s="8"/>
      <c r="AE687" s="9"/>
      <c r="AF687" s="8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  <c r="BO687" s="3"/>
      <c r="BP687" s="3"/>
      <c r="BQ687" s="3"/>
      <c r="BR687" s="3"/>
      <c r="BS687" s="3"/>
      <c r="BT687" s="3"/>
      <c r="BU687" s="3"/>
      <c r="BV687" s="3"/>
      <c r="BW687" s="3"/>
      <c r="BX687" s="3"/>
      <c r="BY687" s="3"/>
      <c r="BZ687" s="3"/>
      <c r="CA687" s="3"/>
      <c r="CB687" s="3"/>
      <c r="CC687" s="3"/>
      <c r="CD687" s="3"/>
      <c r="CE687" s="3"/>
      <c r="CF687" s="3"/>
      <c r="CG687" s="3"/>
      <c r="CH687" s="3"/>
      <c r="CI687" s="3"/>
      <c r="CJ687" s="3"/>
      <c r="CK687" s="3"/>
      <c r="CL687" s="3"/>
      <c r="CM687" s="3"/>
      <c r="CN687" s="3"/>
      <c r="CO687" s="3"/>
      <c r="CP687" s="3"/>
      <c r="CQ687" s="3"/>
      <c r="CR687" s="3"/>
      <c r="CS687" s="3"/>
      <c r="CT687" s="3"/>
      <c r="CU687" s="3"/>
      <c r="CV687" s="3"/>
      <c r="CW687" s="3"/>
      <c r="CX687" s="3"/>
      <c r="CY687" s="3"/>
      <c r="CZ687" s="3"/>
      <c r="DA687" s="3"/>
      <c r="DB687" s="3"/>
      <c r="DC687" s="3"/>
      <c r="DD687" s="3"/>
      <c r="DE687" s="3"/>
      <c r="DF687" s="3"/>
      <c r="DG687" s="3"/>
      <c r="DH687" s="3"/>
      <c r="DI687" s="3"/>
      <c r="DJ687" s="3"/>
      <c r="DK687" s="3"/>
      <c r="DL687" s="3"/>
      <c r="DM687" s="3"/>
      <c r="DN687" s="3"/>
      <c r="DO687" s="3"/>
      <c r="DP687" s="3"/>
      <c r="DQ687" s="3"/>
      <c r="DR687" s="3"/>
      <c r="DS687" s="3"/>
      <c r="DT687" s="3"/>
      <c r="DU687" s="3"/>
      <c r="DV687" s="3"/>
      <c r="DW687" s="3"/>
      <c r="DX687" s="3"/>
      <c r="DY687" s="3"/>
      <c r="DZ687" s="3"/>
      <c r="EA687" s="3"/>
      <c r="EB687" s="3"/>
      <c r="EC687" s="3"/>
      <c r="ED687" s="3"/>
      <c r="EE687" s="3"/>
      <c r="EF687" s="3"/>
      <c r="EG687" s="3"/>
      <c r="EH687" s="3"/>
      <c r="EI687" s="3"/>
      <c r="EJ687" s="3"/>
      <c r="EK687" s="3"/>
      <c r="EL687" s="3"/>
      <c r="EM687" s="3"/>
      <c r="EN687" s="3"/>
      <c r="EO687" s="3"/>
      <c r="EP687" s="3"/>
      <c r="EQ687" s="3"/>
      <c r="ER687" s="3"/>
      <c r="ES687" s="3"/>
      <c r="ET687" s="3"/>
      <c r="EU687" s="3"/>
      <c r="EV687" s="3"/>
      <c r="EW687" s="3"/>
      <c r="EX687" s="3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</row>
    <row r="688" spans="1:173" x14ac:dyDescent="0.15">
      <c r="A688" s="74">
        <f t="shared" si="214"/>
        <v>44169</v>
      </c>
      <c r="B688" s="75">
        <f t="shared" ca="1" si="201"/>
        <v>87960.738737000007</v>
      </c>
      <c r="C688" s="78">
        <f t="shared" si="202"/>
        <v>87000</v>
      </c>
      <c r="D688" s="77">
        <f ca="1">IF(A688&lt;$B$1,VLOOKUP(A688,[1]DI!$A$4:$B$15000,2),0)</f>
        <v>1.9000000000000006E-2</v>
      </c>
      <c r="E688" s="78">
        <f t="shared" ca="1" si="216"/>
        <v>1.0000746899999999</v>
      </c>
      <c r="F688" s="78">
        <f ca="1">(TRUNC(PRODUCT($E$12:$E687),16))</f>
        <v>1.0824692713372499</v>
      </c>
      <c r="G688" s="78">
        <f t="shared" ca="1" si="217"/>
        <v>1.0782734006797901</v>
      </c>
      <c r="H688" s="78">
        <f t="shared" ca="1" si="218"/>
        <v>1.0038912900000001</v>
      </c>
      <c r="I688" s="77">
        <f t="shared" si="215"/>
        <v>3.5000000000000003E-2</v>
      </c>
      <c r="J688" s="79">
        <f t="shared" si="203"/>
        <v>44095</v>
      </c>
      <c r="K688" s="80">
        <f t="shared" si="204"/>
        <v>52</v>
      </c>
      <c r="L688" s="81">
        <f t="shared" si="205"/>
        <v>52</v>
      </c>
      <c r="M688" s="82">
        <f t="shared" si="206"/>
        <v>1.007123963</v>
      </c>
      <c r="N688" s="82">
        <f t="shared" ca="1" si="207"/>
        <v>1.011042974</v>
      </c>
      <c r="O688" s="81">
        <f t="shared" si="208"/>
        <v>0</v>
      </c>
      <c r="P688" s="76">
        <f t="shared" ca="1" si="209"/>
        <v>960.73873700000001</v>
      </c>
      <c r="Q688" s="76">
        <f t="shared" si="210"/>
        <v>0</v>
      </c>
      <c r="R688" s="83" t="str">
        <f t="shared" si="211"/>
        <v>A+J=</v>
      </c>
      <c r="S688" s="79">
        <f t="shared" si="212"/>
        <v>44186</v>
      </c>
      <c r="T688" s="84" t="str">
        <f t="shared" si="213"/>
        <v>-</v>
      </c>
      <c r="U688" s="8"/>
      <c r="V688" s="8"/>
      <c r="W688" s="8"/>
      <c r="X688" s="8"/>
      <c r="Y688" s="1"/>
      <c r="Z688" s="8"/>
      <c r="AA688" s="8"/>
      <c r="AB688" s="8"/>
      <c r="AC688" s="8"/>
      <c r="AD688" s="8"/>
      <c r="AE688" s="9"/>
      <c r="AF688" s="8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  <c r="BO688" s="3"/>
      <c r="BP688" s="3"/>
      <c r="BQ688" s="3"/>
      <c r="BR688" s="3"/>
      <c r="BS688" s="3"/>
      <c r="BT688" s="3"/>
      <c r="BU688" s="3"/>
      <c r="BV688" s="3"/>
      <c r="BW688" s="3"/>
      <c r="BX688" s="3"/>
      <c r="BY688" s="3"/>
      <c r="BZ688" s="3"/>
      <c r="CA688" s="3"/>
      <c r="CB688" s="3"/>
      <c r="CC688" s="3"/>
      <c r="CD688" s="3"/>
      <c r="CE688" s="3"/>
      <c r="CF688" s="3"/>
      <c r="CG688" s="3"/>
      <c r="CH688" s="3"/>
      <c r="CI688" s="3"/>
      <c r="CJ688" s="3"/>
      <c r="CK688" s="3"/>
      <c r="CL688" s="3"/>
      <c r="CM688" s="3"/>
      <c r="CN688" s="3"/>
      <c r="CO688" s="3"/>
      <c r="CP688" s="3"/>
      <c r="CQ688" s="3"/>
      <c r="CR688" s="3"/>
      <c r="CS688" s="3"/>
      <c r="CT688" s="3"/>
      <c r="CU688" s="3"/>
      <c r="CV688" s="3"/>
      <c r="CW688" s="3"/>
      <c r="CX688" s="3"/>
      <c r="CY688" s="3"/>
      <c r="CZ688" s="3"/>
      <c r="DA688" s="3"/>
      <c r="DB688" s="3"/>
      <c r="DC688" s="3"/>
      <c r="DD688" s="3"/>
      <c r="DE688" s="3"/>
      <c r="DF688" s="3"/>
      <c r="DG688" s="3"/>
      <c r="DH688" s="3"/>
      <c r="DI688" s="3"/>
      <c r="DJ688" s="3"/>
      <c r="DK688" s="3"/>
      <c r="DL688" s="3"/>
      <c r="DM688" s="3"/>
      <c r="DN688" s="3"/>
      <c r="DO688" s="3"/>
      <c r="DP688" s="3"/>
      <c r="DQ688" s="3"/>
      <c r="DR688" s="3"/>
      <c r="DS688" s="3"/>
      <c r="DT688" s="3"/>
      <c r="DU688" s="3"/>
      <c r="DV688" s="3"/>
      <c r="DW688" s="3"/>
      <c r="DX688" s="3"/>
      <c r="DY688" s="3"/>
      <c r="DZ688" s="3"/>
      <c r="EA688" s="3"/>
      <c r="EB688" s="3"/>
      <c r="EC688" s="3"/>
      <c r="ED688" s="3"/>
      <c r="EE688" s="3"/>
      <c r="EF688" s="3"/>
      <c r="EG688" s="3"/>
      <c r="EH688" s="3"/>
      <c r="EI688" s="3"/>
      <c r="EJ688" s="3"/>
      <c r="EK688" s="3"/>
      <c r="EL688" s="3"/>
      <c r="EM688" s="3"/>
      <c r="EN688" s="3"/>
      <c r="EO688" s="3"/>
      <c r="EP688" s="3"/>
      <c r="EQ688" s="3"/>
      <c r="ER688" s="3"/>
      <c r="ES688" s="3"/>
      <c r="ET688" s="3"/>
      <c r="EU688" s="3"/>
      <c r="EV688" s="3"/>
      <c r="EW688" s="3"/>
      <c r="EX688" s="3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</row>
    <row r="689" spans="1:173" x14ac:dyDescent="0.15">
      <c r="A689" s="74">
        <f t="shared" si="214"/>
        <v>44170</v>
      </c>
      <c r="B689" s="75">
        <f t="shared" ca="1" si="201"/>
        <v>87979.318022000007</v>
      </c>
      <c r="C689" s="78">
        <f t="shared" si="202"/>
        <v>87000</v>
      </c>
      <c r="D689" s="77">
        <f ca="1">IF(A689&lt;$B$1,VLOOKUP(A689,[1]DI!$A$4:$B$15000,2),0)</f>
        <v>0</v>
      </c>
      <c r="E689" s="78">
        <f t="shared" ca="1" si="216"/>
        <v>1</v>
      </c>
      <c r="F689" s="78">
        <f ca="1">(TRUNC(PRODUCT($E$12:$E688),16))</f>
        <v>1.08255012096713</v>
      </c>
      <c r="G689" s="78">
        <f t="shared" ca="1" si="217"/>
        <v>1.0782734006797901</v>
      </c>
      <c r="H689" s="78">
        <f t="shared" ca="1" si="218"/>
        <v>1.00396627</v>
      </c>
      <c r="I689" s="77">
        <f t="shared" si="215"/>
        <v>3.5000000000000003E-2</v>
      </c>
      <c r="J689" s="79">
        <f t="shared" si="203"/>
        <v>44095</v>
      </c>
      <c r="K689" s="80">
        <f t="shared" si="204"/>
        <v>52</v>
      </c>
      <c r="L689" s="81">
        <f t="shared" si="205"/>
        <v>53</v>
      </c>
      <c r="M689" s="82">
        <f t="shared" si="206"/>
        <v>1.0072614580000001</v>
      </c>
      <c r="N689" s="82">
        <f t="shared" ca="1" si="207"/>
        <v>1.011256529</v>
      </c>
      <c r="O689" s="81">
        <f t="shared" si="208"/>
        <v>0</v>
      </c>
      <c r="P689" s="76">
        <f t="shared" ca="1" si="209"/>
        <v>979.31802200000004</v>
      </c>
      <c r="Q689" s="76">
        <f t="shared" si="210"/>
        <v>0</v>
      </c>
      <c r="R689" s="83" t="str">
        <f t="shared" si="211"/>
        <v>A+J=</v>
      </c>
      <c r="S689" s="79">
        <f t="shared" si="212"/>
        <v>44186</v>
      </c>
      <c r="T689" s="84" t="str">
        <f t="shared" si="213"/>
        <v>-</v>
      </c>
      <c r="U689" s="8"/>
      <c r="V689" s="8"/>
      <c r="W689" s="8"/>
      <c r="X689" s="8"/>
      <c r="Y689" s="1"/>
      <c r="Z689" s="8"/>
      <c r="AA689" s="8"/>
      <c r="AB689" s="8"/>
      <c r="AC689" s="8"/>
      <c r="AD689" s="8"/>
      <c r="AE689" s="9"/>
      <c r="AF689" s="8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  <c r="BO689" s="3"/>
      <c r="BP689" s="3"/>
      <c r="BQ689" s="3"/>
      <c r="BR689" s="3"/>
      <c r="BS689" s="3"/>
      <c r="BT689" s="3"/>
      <c r="BU689" s="3"/>
      <c r="BV689" s="3"/>
      <c r="BW689" s="3"/>
      <c r="BX689" s="3"/>
      <c r="BY689" s="3"/>
      <c r="BZ689" s="3"/>
      <c r="CA689" s="3"/>
      <c r="CB689" s="3"/>
      <c r="CC689" s="3"/>
      <c r="CD689" s="3"/>
      <c r="CE689" s="3"/>
      <c r="CF689" s="3"/>
      <c r="CG689" s="3"/>
      <c r="CH689" s="3"/>
      <c r="CI689" s="3"/>
      <c r="CJ689" s="3"/>
      <c r="CK689" s="3"/>
      <c r="CL689" s="3"/>
      <c r="CM689" s="3"/>
      <c r="CN689" s="3"/>
      <c r="CO689" s="3"/>
      <c r="CP689" s="3"/>
      <c r="CQ689" s="3"/>
      <c r="CR689" s="3"/>
      <c r="CS689" s="3"/>
      <c r="CT689" s="3"/>
      <c r="CU689" s="3"/>
      <c r="CV689" s="3"/>
      <c r="CW689" s="3"/>
      <c r="CX689" s="3"/>
      <c r="CY689" s="3"/>
      <c r="CZ689" s="3"/>
      <c r="DA689" s="3"/>
      <c r="DB689" s="3"/>
      <c r="DC689" s="3"/>
      <c r="DD689" s="3"/>
      <c r="DE689" s="3"/>
      <c r="DF689" s="3"/>
      <c r="DG689" s="3"/>
      <c r="DH689" s="3"/>
      <c r="DI689" s="3"/>
      <c r="DJ689" s="3"/>
      <c r="DK689" s="3"/>
      <c r="DL689" s="3"/>
      <c r="DM689" s="3"/>
      <c r="DN689" s="3"/>
      <c r="DO689" s="3"/>
      <c r="DP689" s="3"/>
      <c r="DQ689" s="3"/>
      <c r="DR689" s="3"/>
      <c r="DS689" s="3"/>
      <c r="DT689" s="3"/>
      <c r="DU689" s="3"/>
      <c r="DV689" s="3"/>
      <c r="DW689" s="3"/>
      <c r="DX689" s="3"/>
      <c r="DY689" s="3"/>
      <c r="DZ689" s="3"/>
      <c r="EA689" s="3"/>
      <c r="EB689" s="3"/>
      <c r="EC689" s="3"/>
      <c r="ED689" s="3"/>
      <c r="EE689" s="3"/>
      <c r="EF689" s="3"/>
      <c r="EG689" s="3"/>
      <c r="EH689" s="3"/>
      <c r="EI689" s="3"/>
      <c r="EJ689" s="3"/>
      <c r="EK689" s="3"/>
      <c r="EL689" s="3"/>
      <c r="EM689" s="3"/>
      <c r="EN689" s="3"/>
      <c r="EO689" s="3"/>
      <c r="EP689" s="3"/>
      <c r="EQ689" s="3"/>
      <c r="ER689" s="3"/>
      <c r="ES689" s="3"/>
      <c r="ET689" s="3"/>
      <c r="EU689" s="3"/>
      <c r="EV689" s="3"/>
      <c r="EW689" s="3"/>
      <c r="EX689" s="3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</row>
    <row r="690" spans="1:173" x14ac:dyDescent="0.15">
      <c r="A690" s="74">
        <f t="shared" si="214"/>
        <v>44171</v>
      </c>
      <c r="B690" s="75">
        <f t="shared" ca="1" si="201"/>
        <v>87979.318022000007</v>
      </c>
      <c r="C690" s="78">
        <f t="shared" si="202"/>
        <v>87000</v>
      </c>
      <c r="D690" s="77">
        <f ca="1">IF(A690&lt;$B$1,VLOOKUP(A690,[1]DI!$A$4:$B$15000,2),0)</f>
        <v>0</v>
      </c>
      <c r="E690" s="78">
        <f t="shared" ca="1" si="216"/>
        <v>1</v>
      </c>
      <c r="F690" s="78">
        <f ca="1">(TRUNC(PRODUCT($E$12:$E689),16))</f>
        <v>1.08255012096713</v>
      </c>
      <c r="G690" s="78">
        <f t="shared" ca="1" si="217"/>
        <v>1.0782734006797901</v>
      </c>
      <c r="H690" s="78">
        <f t="shared" ca="1" si="218"/>
        <v>1.00396627</v>
      </c>
      <c r="I690" s="77">
        <f t="shared" si="215"/>
        <v>3.5000000000000003E-2</v>
      </c>
      <c r="J690" s="79">
        <f t="shared" si="203"/>
        <v>44095</v>
      </c>
      <c r="K690" s="80">
        <f t="shared" si="204"/>
        <v>52</v>
      </c>
      <c r="L690" s="81">
        <f t="shared" si="205"/>
        <v>53</v>
      </c>
      <c r="M690" s="82">
        <f t="shared" si="206"/>
        <v>1.0072614580000001</v>
      </c>
      <c r="N690" s="82">
        <f t="shared" ca="1" si="207"/>
        <v>1.011256529</v>
      </c>
      <c r="O690" s="81">
        <f t="shared" si="208"/>
        <v>0</v>
      </c>
      <c r="P690" s="76">
        <f t="shared" ca="1" si="209"/>
        <v>979.31802200000004</v>
      </c>
      <c r="Q690" s="76">
        <f t="shared" si="210"/>
        <v>0</v>
      </c>
      <c r="R690" s="83" t="str">
        <f t="shared" si="211"/>
        <v>A+J=</v>
      </c>
      <c r="S690" s="79">
        <f t="shared" si="212"/>
        <v>44186</v>
      </c>
      <c r="T690" s="84" t="str">
        <f t="shared" si="213"/>
        <v>-</v>
      </c>
      <c r="U690" s="8"/>
      <c r="V690" s="8"/>
      <c r="W690" s="8"/>
      <c r="X690" s="8"/>
      <c r="Y690" s="1"/>
      <c r="Z690" s="8"/>
      <c r="AA690" s="8"/>
      <c r="AB690" s="8"/>
      <c r="AC690" s="8"/>
      <c r="AD690" s="8"/>
      <c r="AE690" s="9"/>
      <c r="AF690" s="8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  <c r="BO690" s="3"/>
      <c r="BP690" s="3"/>
      <c r="BQ690" s="3"/>
      <c r="BR690" s="3"/>
      <c r="BS690" s="3"/>
      <c r="BT690" s="3"/>
      <c r="BU690" s="3"/>
      <c r="BV690" s="3"/>
      <c r="BW690" s="3"/>
      <c r="BX690" s="3"/>
      <c r="BY690" s="3"/>
      <c r="BZ690" s="3"/>
      <c r="CA690" s="3"/>
      <c r="CB690" s="3"/>
      <c r="CC690" s="3"/>
      <c r="CD690" s="3"/>
      <c r="CE690" s="3"/>
      <c r="CF690" s="3"/>
      <c r="CG690" s="3"/>
      <c r="CH690" s="3"/>
      <c r="CI690" s="3"/>
      <c r="CJ690" s="3"/>
      <c r="CK690" s="3"/>
      <c r="CL690" s="3"/>
      <c r="CM690" s="3"/>
      <c r="CN690" s="3"/>
      <c r="CO690" s="3"/>
      <c r="CP690" s="3"/>
      <c r="CQ690" s="3"/>
      <c r="CR690" s="3"/>
      <c r="CS690" s="3"/>
      <c r="CT690" s="3"/>
      <c r="CU690" s="3"/>
      <c r="CV690" s="3"/>
      <c r="CW690" s="3"/>
      <c r="CX690" s="3"/>
      <c r="CY690" s="3"/>
      <c r="CZ690" s="3"/>
      <c r="DA690" s="3"/>
      <c r="DB690" s="3"/>
      <c r="DC690" s="3"/>
      <c r="DD690" s="3"/>
      <c r="DE690" s="3"/>
      <c r="DF690" s="3"/>
      <c r="DG690" s="3"/>
      <c r="DH690" s="3"/>
      <c r="DI690" s="3"/>
      <c r="DJ690" s="3"/>
      <c r="DK690" s="3"/>
      <c r="DL690" s="3"/>
      <c r="DM690" s="3"/>
      <c r="DN690" s="3"/>
      <c r="DO690" s="3"/>
      <c r="DP690" s="3"/>
      <c r="DQ690" s="3"/>
      <c r="DR690" s="3"/>
      <c r="DS690" s="3"/>
      <c r="DT690" s="3"/>
      <c r="DU690" s="3"/>
      <c r="DV690" s="3"/>
      <c r="DW690" s="3"/>
      <c r="DX690" s="3"/>
      <c r="DY690" s="3"/>
      <c r="DZ690" s="3"/>
      <c r="EA690" s="3"/>
      <c r="EB690" s="3"/>
      <c r="EC690" s="3"/>
      <c r="ED690" s="3"/>
      <c r="EE690" s="3"/>
      <c r="EF690" s="3"/>
      <c r="EG690" s="3"/>
      <c r="EH690" s="3"/>
      <c r="EI690" s="3"/>
      <c r="EJ690" s="3"/>
      <c r="EK690" s="3"/>
      <c r="EL690" s="3"/>
      <c r="EM690" s="3"/>
      <c r="EN690" s="3"/>
      <c r="EO690" s="3"/>
      <c r="EP690" s="3"/>
      <c r="EQ690" s="3"/>
      <c r="ER690" s="3"/>
      <c r="ES690" s="3"/>
      <c r="ET690" s="3"/>
      <c r="EU690" s="3"/>
      <c r="EV690" s="3"/>
      <c r="EW690" s="3"/>
      <c r="EX690" s="3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</row>
    <row r="691" spans="1:173" x14ac:dyDescent="0.15">
      <c r="A691" s="74">
        <f t="shared" si="214"/>
        <v>44172</v>
      </c>
      <c r="B691" s="75">
        <f t="shared" ca="1" si="201"/>
        <v>87979.318022000007</v>
      </c>
      <c r="C691" s="78">
        <f t="shared" si="202"/>
        <v>87000</v>
      </c>
      <c r="D691" s="77">
        <f ca="1">IF(A691&lt;$B$1,VLOOKUP(A691,[1]DI!$A$4:$B$15000,2),0)</f>
        <v>1.9000000000000006E-2</v>
      </c>
      <c r="E691" s="78">
        <f t="shared" ca="1" si="216"/>
        <v>1.0000746899999999</v>
      </c>
      <c r="F691" s="78">
        <f ca="1">(TRUNC(PRODUCT($E$12:$E690),16))</f>
        <v>1.08255012096713</v>
      </c>
      <c r="G691" s="78">
        <f t="shared" ca="1" si="217"/>
        <v>1.0782734006797901</v>
      </c>
      <c r="H691" s="78">
        <f t="shared" ca="1" si="218"/>
        <v>1.00396627</v>
      </c>
      <c r="I691" s="77">
        <f t="shared" si="215"/>
        <v>3.5000000000000003E-2</v>
      </c>
      <c r="J691" s="79">
        <f t="shared" si="203"/>
        <v>44095</v>
      </c>
      <c r="K691" s="80">
        <f t="shared" si="204"/>
        <v>53</v>
      </c>
      <c r="L691" s="81">
        <f t="shared" si="205"/>
        <v>53</v>
      </c>
      <c r="M691" s="82">
        <f t="shared" si="206"/>
        <v>1.0072614580000001</v>
      </c>
      <c r="N691" s="82">
        <f t="shared" ca="1" si="207"/>
        <v>1.011256529</v>
      </c>
      <c r="O691" s="81">
        <f t="shared" si="208"/>
        <v>0</v>
      </c>
      <c r="P691" s="76">
        <f t="shared" ca="1" si="209"/>
        <v>979.31802200000004</v>
      </c>
      <c r="Q691" s="76">
        <f t="shared" si="210"/>
        <v>0</v>
      </c>
      <c r="R691" s="83" t="str">
        <f t="shared" si="211"/>
        <v>A+J=</v>
      </c>
      <c r="S691" s="79">
        <f t="shared" si="212"/>
        <v>44186</v>
      </c>
      <c r="T691" s="84" t="str">
        <f t="shared" si="213"/>
        <v>-</v>
      </c>
      <c r="U691" s="8"/>
      <c r="V691" s="8"/>
      <c r="W691" s="8"/>
      <c r="X691" s="8"/>
      <c r="Y691" s="1"/>
      <c r="Z691" s="8"/>
      <c r="AA691" s="8"/>
      <c r="AB691" s="8"/>
      <c r="AC691" s="8"/>
      <c r="AD691" s="8"/>
      <c r="AE691" s="9"/>
      <c r="AF691" s="8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  <c r="BO691" s="3"/>
      <c r="BP691" s="3"/>
      <c r="BQ691" s="3"/>
      <c r="BR691" s="3"/>
      <c r="BS691" s="3"/>
      <c r="BT691" s="3"/>
      <c r="BU691" s="3"/>
      <c r="BV691" s="3"/>
      <c r="BW691" s="3"/>
      <c r="BX691" s="3"/>
      <c r="BY691" s="3"/>
      <c r="BZ691" s="3"/>
      <c r="CA691" s="3"/>
      <c r="CB691" s="3"/>
      <c r="CC691" s="3"/>
      <c r="CD691" s="3"/>
      <c r="CE691" s="3"/>
      <c r="CF691" s="3"/>
      <c r="CG691" s="3"/>
      <c r="CH691" s="3"/>
      <c r="CI691" s="3"/>
      <c r="CJ691" s="3"/>
      <c r="CK691" s="3"/>
      <c r="CL691" s="3"/>
      <c r="CM691" s="3"/>
      <c r="CN691" s="3"/>
      <c r="CO691" s="3"/>
      <c r="CP691" s="3"/>
      <c r="CQ691" s="3"/>
      <c r="CR691" s="3"/>
      <c r="CS691" s="3"/>
      <c r="CT691" s="3"/>
      <c r="CU691" s="3"/>
      <c r="CV691" s="3"/>
      <c r="CW691" s="3"/>
      <c r="CX691" s="3"/>
      <c r="CY691" s="3"/>
      <c r="CZ691" s="3"/>
      <c r="DA691" s="3"/>
      <c r="DB691" s="3"/>
      <c r="DC691" s="3"/>
      <c r="DD691" s="3"/>
      <c r="DE691" s="3"/>
      <c r="DF691" s="3"/>
      <c r="DG691" s="3"/>
      <c r="DH691" s="3"/>
      <c r="DI691" s="3"/>
      <c r="DJ691" s="3"/>
      <c r="DK691" s="3"/>
      <c r="DL691" s="3"/>
      <c r="DM691" s="3"/>
      <c r="DN691" s="3"/>
      <c r="DO691" s="3"/>
      <c r="DP691" s="3"/>
      <c r="DQ691" s="3"/>
      <c r="DR691" s="3"/>
      <c r="DS691" s="3"/>
      <c r="DT691" s="3"/>
      <c r="DU691" s="3"/>
      <c r="DV691" s="3"/>
      <c r="DW691" s="3"/>
      <c r="DX691" s="3"/>
      <c r="DY691" s="3"/>
      <c r="DZ691" s="3"/>
      <c r="EA691" s="3"/>
      <c r="EB691" s="3"/>
      <c r="EC691" s="3"/>
      <c r="ED691" s="3"/>
      <c r="EE691" s="3"/>
      <c r="EF691" s="3"/>
      <c r="EG691" s="3"/>
      <c r="EH691" s="3"/>
      <c r="EI691" s="3"/>
      <c r="EJ691" s="3"/>
      <c r="EK691" s="3"/>
      <c r="EL691" s="3"/>
      <c r="EM691" s="3"/>
      <c r="EN691" s="3"/>
      <c r="EO691" s="3"/>
      <c r="EP691" s="3"/>
      <c r="EQ691" s="3"/>
      <c r="ER691" s="3"/>
      <c r="ES691" s="3"/>
      <c r="ET691" s="3"/>
      <c r="EU691" s="3"/>
      <c r="EV691" s="3"/>
      <c r="EW691" s="3"/>
      <c r="EX691" s="3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</row>
    <row r="692" spans="1:173" x14ac:dyDescent="0.15">
      <c r="A692" s="74">
        <f t="shared" si="214"/>
        <v>44173</v>
      </c>
      <c r="B692" s="75">
        <f t="shared" ca="1" si="201"/>
        <v>87997.900701000006</v>
      </c>
      <c r="C692" s="78">
        <f t="shared" si="202"/>
        <v>87000</v>
      </c>
      <c r="D692" s="77">
        <f ca="1">IF(A692&lt;$B$1,VLOOKUP(A692,[1]DI!$A$4:$B$15000,2),0)</f>
        <v>1.9000000000000006E-2</v>
      </c>
      <c r="E692" s="78">
        <f t="shared" ca="1" si="216"/>
        <v>1.0000746899999999</v>
      </c>
      <c r="F692" s="78">
        <f ca="1">(TRUNC(PRODUCT($E$12:$E691),16))</f>
        <v>1.0826309766356701</v>
      </c>
      <c r="G692" s="78">
        <f t="shared" ca="1" si="217"/>
        <v>1.0782734006797901</v>
      </c>
      <c r="H692" s="78">
        <f t="shared" ca="1" si="218"/>
        <v>1.00404125</v>
      </c>
      <c r="I692" s="77">
        <f t="shared" si="215"/>
        <v>3.5000000000000003E-2</v>
      </c>
      <c r="J692" s="79">
        <f t="shared" si="203"/>
        <v>44095</v>
      </c>
      <c r="K692" s="80">
        <f t="shared" si="204"/>
        <v>54</v>
      </c>
      <c r="L692" s="81">
        <f t="shared" si="205"/>
        <v>54</v>
      </c>
      <c r="M692" s="82">
        <f t="shared" si="206"/>
        <v>1.0073989720000001</v>
      </c>
      <c r="N692" s="82">
        <f t="shared" ca="1" si="207"/>
        <v>1.0114701230000001</v>
      </c>
      <c r="O692" s="81">
        <f t="shared" si="208"/>
        <v>0</v>
      </c>
      <c r="P692" s="76">
        <f t="shared" ca="1" si="209"/>
        <v>997.90070100000003</v>
      </c>
      <c r="Q692" s="76">
        <f t="shared" si="210"/>
        <v>0</v>
      </c>
      <c r="R692" s="83" t="str">
        <f t="shared" si="211"/>
        <v>A+J=</v>
      </c>
      <c r="S692" s="79">
        <f t="shared" si="212"/>
        <v>44186</v>
      </c>
      <c r="T692" s="84" t="str">
        <f t="shared" si="213"/>
        <v>-</v>
      </c>
      <c r="U692" s="8"/>
      <c r="V692" s="8"/>
      <c r="W692" s="8"/>
      <c r="X692" s="8"/>
      <c r="Y692" s="1"/>
      <c r="Z692" s="8"/>
      <c r="AA692" s="8"/>
      <c r="AB692" s="8"/>
      <c r="AC692" s="8"/>
      <c r="AD692" s="8"/>
      <c r="AE692" s="9"/>
      <c r="AF692" s="8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  <c r="BO692" s="3"/>
      <c r="BP692" s="3"/>
      <c r="BQ692" s="3"/>
      <c r="BR692" s="3"/>
      <c r="BS692" s="3"/>
      <c r="BT692" s="3"/>
      <c r="BU692" s="3"/>
      <c r="BV692" s="3"/>
      <c r="BW692" s="3"/>
      <c r="BX692" s="3"/>
      <c r="BY692" s="3"/>
      <c r="BZ692" s="3"/>
      <c r="CA692" s="3"/>
      <c r="CB692" s="3"/>
      <c r="CC692" s="3"/>
      <c r="CD692" s="3"/>
      <c r="CE692" s="3"/>
      <c r="CF692" s="3"/>
      <c r="CG692" s="3"/>
      <c r="CH692" s="3"/>
      <c r="CI692" s="3"/>
      <c r="CJ692" s="3"/>
      <c r="CK692" s="3"/>
      <c r="CL692" s="3"/>
      <c r="CM692" s="3"/>
      <c r="CN692" s="3"/>
      <c r="CO692" s="3"/>
      <c r="CP692" s="3"/>
      <c r="CQ692" s="3"/>
      <c r="CR692" s="3"/>
      <c r="CS692" s="3"/>
      <c r="CT692" s="3"/>
      <c r="CU692" s="3"/>
      <c r="CV692" s="3"/>
      <c r="CW692" s="3"/>
      <c r="CX692" s="3"/>
      <c r="CY692" s="3"/>
      <c r="CZ692" s="3"/>
      <c r="DA692" s="3"/>
      <c r="DB692" s="3"/>
      <c r="DC692" s="3"/>
      <c r="DD692" s="3"/>
      <c r="DE692" s="3"/>
      <c r="DF692" s="3"/>
      <c r="DG692" s="3"/>
      <c r="DH692" s="3"/>
      <c r="DI692" s="3"/>
      <c r="DJ692" s="3"/>
      <c r="DK692" s="3"/>
      <c r="DL692" s="3"/>
      <c r="DM692" s="3"/>
      <c r="DN692" s="3"/>
      <c r="DO692" s="3"/>
      <c r="DP692" s="3"/>
      <c r="DQ692" s="3"/>
      <c r="DR692" s="3"/>
      <c r="DS692" s="3"/>
      <c r="DT692" s="3"/>
      <c r="DU692" s="3"/>
      <c r="DV692" s="3"/>
      <c r="DW692" s="3"/>
      <c r="DX692" s="3"/>
      <c r="DY692" s="3"/>
      <c r="DZ692" s="3"/>
      <c r="EA692" s="3"/>
      <c r="EB692" s="3"/>
      <c r="EC692" s="3"/>
      <c r="ED692" s="3"/>
      <c r="EE692" s="3"/>
      <c r="EF692" s="3"/>
      <c r="EG692" s="3"/>
      <c r="EH692" s="3"/>
      <c r="EI692" s="3"/>
      <c r="EJ692" s="3"/>
      <c r="EK692" s="3"/>
      <c r="EL692" s="3"/>
      <c r="EM692" s="3"/>
      <c r="EN692" s="3"/>
      <c r="EO692" s="3"/>
      <c r="EP692" s="3"/>
      <c r="EQ692" s="3"/>
      <c r="ER692" s="3"/>
      <c r="ES692" s="3"/>
      <c r="ET692" s="3"/>
      <c r="EU692" s="3"/>
      <c r="EV692" s="3"/>
      <c r="EW692" s="3"/>
      <c r="EX692" s="3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</row>
    <row r="693" spans="1:173" x14ac:dyDescent="0.15">
      <c r="A693" s="74">
        <f t="shared" si="214"/>
        <v>44174</v>
      </c>
      <c r="B693" s="75">
        <f t="shared" ca="1" si="201"/>
        <v>88016.488599000004</v>
      </c>
      <c r="C693" s="78">
        <f t="shared" si="202"/>
        <v>87000</v>
      </c>
      <c r="D693" s="77">
        <f ca="1">IF(A693&lt;$B$1,VLOOKUP(A693,[1]DI!$A$4:$B$15000,2),0)</f>
        <v>1.9000000000000006E-2</v>
      </c>
      <c r="E693" s="78">
        <f t="shared" ca="1" si="216"/>
        <v>1.0000746899999999</v>
      </c>
      <c r="F693" s="78">
        <f ca="1">(TRUNC(PRODUCT($E$12:$E692),16))</f>
        <v>1.0827118383433101</v>
      </c>
      <c r="G693" s="78">
        <f t="shared" ca="1" si="217"/>
        <v>1.0782734006797901</v>
      </c>
      <c r="H693" s="78">
        <f t="shared" ca="1" si="218"/>
        <v>1.00411625</v>
      </c>
      <c r="I693" s="77">
        <f t="shared" si="215"/>
        <v>3.5000000000000003E-2</v>
      </c>
      <c r="J693" s="79">
        <f t="shared" si="203"/>
        <v>44095</v>
      </c>
      <c r="K693" s="80">
        <f t="shared" si="204"/>
        <v>55</v>
      </c>
      <c r="L693" s="81">
        <f t="shared" si="205"/>
        <v>55</v>
      </c>
      <c r="M693" s="82">
        <f t="shared" si="206"/>
        <v>1.007536505</v>
      </c>
      <c r="N693" s="82">
        <f t="shared" ca="1" si="207"/>
        <v>1.011683777</v>
      </c>
      <c r="O693" s="81">
        <f t="shared" si="208"/>
        <v>0</v>
      </c>
      <c r="P693" s="76">
        <f t="shared" ca="1" si="209"/>
        <v>1016.488599</v>
      </c>
      <c r="Q693" s="76">
        <f t="shared" si="210"/>
        <v>0</v>
      </c>
      <c r="R693" s="83" t="str">
        <f t="shared" si="211"/>
        <v>A+J=</v>
      </c>
      <c r="S693" s="79">
        <f t="shared" si="212"/>
        <v>44186</v>
      </c>
      <c r="T693" s="84" t="str">
        <f t="shared" si="213"/>
        <v>-</v>
      </c>
      <c r="U693" s="8"/>
      <c r="V693" s="8"/>
      <c r="W693" s="8"/>
      <c r="X693" s="8"/>
      <c r="Y693" s="1"/>
      <c r="Z693" s="8"/>
      <c r="AA693" s="8"/>
      <c r="AB693" s="8"/>
      <c r="AC693" s="8"/>
      <c r="AD693" s="8"/>
      <c r="AE693" s="9"/>
      <c r="AF693" s="8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  <c r="BO693" s="3"/>
      <c r="BP693" s="3"/>
      <c r="BQ693" s="3"/>
      <c r="BR693" s="3"/>
      <c r="BS693" s="3"/>
      <c r="BT693" s="3"/>
      <c r="BU693" s="3"/>
      <c r="BV693" s="3"/>
      <c r="BW693" s="3"/>
      <c r="BX693" s="3"/>
      <c r="BY693" s="3"/>
      <c r="BZ693" s="3"/>
      <c r="CA693" s="3"/>
      <c r="CB693" s="3"/>
      <c r="CC693" s="3"/>
      <c r="CD693" s="3"/>
      <c r="CE693" s="3"/>
      <c r="CF693" s="3"/>
      <c r="CG693" s="3"/>
      <c r="CH693" s="3"/>
      <c r="CI693" s="3"/>
      <c r="CJ693" s="3"/>
      <c r="CK693" s="3"/>
      <c r="CL693" s="3"/>
      <c r="CM693" s="3"/>
      <c r="CN693" s="3"/>
      <c r="CO693" s="3"/>
      <c r="CP693" s="3"/>
      <c r="CQ693" s="3"/>
      <c r="CR693" s="3"/>
      <c r="CS693" s="3"/>
      <c r="CT693" s="3"/>
      <c r="CU693" s="3"/>
      <c r="CV693" s="3"/>
      <c r="CW693" s="3"/>
      <c r="CX693" s="3"/>
      <c r="CY693" s="3"/>
      <c r="CZ693" s="3"/>
      <c r="DA693" s="3"/>
      <c r="DB693" s="3"/>
      <c r="DC693" s="3"/>
      <c r="DD693" s="3"/>
      <c r="DE693" s="3"/>
      <c r="DF693" s="3"/>
      <c r="DG693" s="3"/>
      <c r="DH693" s="3"/>
      <c r="DI693" s="3"/>
      <c r="DJ693" s="3"/>
      <c r="DK693" s="3"/>
      <c r="DL693" s="3"/>
      <c r="DM693" s="3"/>
      <c r="DN693" s="3"/>
      <c r="DO693" s="3"/>
      <c r="DP693" s="3"/>
      <c r="DQ693" s="3"/>
      <c r="DR693" s="3"/>
      <c r="DS693" s="3"/>
      <c r="DT693" s="3"/>
      <c r="DU693" s="3"/>
      <c r="DV693" s="3"/>
      <c r="DW693" s="3"/>
      <c r="DX693" s="3"/>
      <c r="DY693" s="3"/>
      <c r="DZ693" s="3"/>
      <c r="EA693" s="3"/>
      <c r="EB693" s="3"/>
      <c r="EC693" s="3"/>
      <c r="ED693" s="3"/>
      <c r="EE693" s="3"/>
      <c r="EF693" s="3"/>
      <c r="EG693" s="3"/>
      <c r="EH693" s="3"/>
      <c r="EI693" s="3"/>
      <c r="EJ693" s="3"/>
      <c r="EK693" s="3"/>
      <c r="EL693" s="3"/>
      <c r="EM693" s="3"/>
      <c r="EN693" s="3"/>
      <c r="EO693" s="3"/>
      <c r="EP693" s="3"/>
      <c r="EQ693" s="3"/>
      <c r="ER693" s="3"/>
      <c r="ES693" s="3"/>
      <c r="ET693" s="3"/>
      <c r="EU693" s="3"/>
      <c r="EV693" s="3"/>
      <c r="EW693" s="3"/>
      <c r="EX693" s="3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</row>
    <row r="694" spans="1:173" x14ac:dyDescent="0.15">
      <c r="A694" s="74">
        <f t="shared" si="214"/>
        <v>44175</v>
      </c>
      <c r="B694" s="75">
        <f t="shared" ca="1" si="201"/>
        <v>88035.079106999998</v>
      </c>
      <c r="C694" s="78">
        <f t="shared" si="202"/>
        <v>87000</v>
      </c>
      <c r="D694" s="77">
        <f ca="1">IF(A694&lt;$B$1,VLOOKUP(A694,[1]DI!$A$4:$B$15000,2),0)</f>
        <v>1.9000000000000006E-2</v>
      </c>
      <c r="E694" s="78">
        <f t="shared" ca="1" si="216"/>
        <v>1.0000746899999999</v>
      </c>
      <c r="F694" s="78">
        <f ca="1">(TRUNC(PRODUCT($E$12:$E693),16))</f>
        <v>1.08279270609052</v>
      </c>
      <c r="G694" s="78">
        <f t="shared" ca="1" si="217"/>
        <v>1.0782734006797901</v>
      </c>
      <c r="H694" s="78">
        <f t="shared" ca="1" si="218"/>
        <v>1.0041912399999999</v>
      </c>
      <c r="I694" s="77">
        <f t="shared" si="215"/>
        <v>3.5000000000000003E-2</v>
      </c>
      <c r="J694" s="79">
        <f t="shared" si="203"/>
        <v>44095</v>
      </c>
      <c r="K694" s="80">
        <f t="shared" si="204"/>
        <v>56</v>
      </c>
      <c r="L694" s="81">
        <f t="shared" si="205"/>
        <v>56</v>
      </c>
      <c r="M694" s="82">
        <f t="shared" si="206"/>
        <v>1.007674057</v>
      </c>
      <c r="N694" s="82">
        <f t="shared" ca="1" si="207"/>
        <v>1.011897461</v>
      </c>
      <c r="O694" s="81">
        <f t="shared" si="208"/>
        <v>0</v>
      </c>
      <c r="P694" s="76">
        <f t="shared" ca="1" si="209"/>
        <v>1035.079107</v>
      </c>
      <c r="Q694" s="76">
        <f t="shared" si="210"/>
        <v>0</v>
      </c>
      <c r="R694" s="83" t="str">
        <f t="shared" si="211"/>
        <v>A+J=</v>
      </c>
      <c r="S694" s="79">
        <f t="shared" si="212"/>
        <v>44186</v>
      </c>
      <c r="T694" s="84" t="str">
        <f t="shared" si="213"/>
        <v>-</v>
      </c>
      <c r="U694" s="8"/>
      <c r="V694" s="8"/>
      <c r="W694" s="8"/>
      <c r="X694" s="8"/>
      <c r="Y694" s="1"/>
      <c r="Z694" s="8"/>
      <c r="AA694" s="8"/>
      <c r="AB694" s="8"/>
      <c r="AC694" s="8"/>
      <c r="AD694" s="8"/>
      <c r="AE694" s="9"/>
      <c r="AF694" s="8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  <c r="BO694" s="3"/>
      <c r="BP694" s="3"/>
      <c r="BQ694" s="3"/>
      <c r="BR694" s="3"/>
      <c r="BS694" s="3"/>
      <c r="BT694" s="3"/>
      <c r="BU694" s="3"/>
      <c r="BV694" s="3"/>
      <c r="BW694" s="3"/>
      <c r="BX694" s="3"/>
      <c r="BY694" s="3"/>
      <c r="BZ694" s="3"/>
      <c r="CA694" s="3"/>
      <c r="CB694" s="3"/>
      <c r="CC694" s="3"/>
      <c r="CD694" s="3"/>
      <c r="CE694" s="3"/>
      <c r="CF694" s="3"/>
      <c r="CG694" s="3"/>
      <c r="CH694" s="3"/>
      <c r="CI694" s="3"/>
      <c r="CJ694" s="3"/>
      <c r="CK694" s="3"/>
      <c r="CL694" s="3"/>
      <c r="CM694" s="3"/>
      <c r="CN694" s="3"/>
      <c r="CO694" s="3"/>
      <c r="CP694" s="3"/>
      <c r="CQ694" s="3"/>
      <c r="CR694" s="3"/>
      <c r="CS694" s="3"/>
      <c r="CT694" s="3"/>
      <c r="CU694" s="3"/>
      <c r="CV694" s="3"/>
      <c r="CW694" s="3"/>
      <c r="CX694" s="3"/>
      <c r="CY694" s="3"/>
      <c r="CZ694" s="3"/>
      <c r="DA694" s="3"/>
      <c r="DB694" s="3"/>
      <c r="DC694" s="3"/>
      <c r="DD694" s="3"/>
      <c r="DE694" s="3"/>
      <c r="DF694" s="3"/>
      <c r="DG694" s="3"/>
      <c r="DH694" s="3"/>
      <c r="DI694" s="3"/>
      <c r="DJ694" s="3"/>
      <c r="DK694" s="3"/>
      <c r="DL694" s="3"/>
      <c r="DM694" s="3"/>
      <c r="DN694" s="3"/>
      <c r="DO694" s="3"/>
      <c r="DP694" s="3"/>
      <c r="DQ694" s="3"/>
      <c r="DR694" s="3"/>
      <c r="DS694" s="3"/>
      <c r="DT694" s="3"/>
      <c r="DU694" s="3"/>
      <c r="DV694" s="3"/>
      <c r="DW694" s="3"/>
      <c r="DX694" s="3"/>
      <c r="DY694" s="3"/>
      <c r="DZ694" s="3"/>
      <c r="EA694" s="3"/>
      <c r="EB694" s="3"/>
      <c r="EC694" s="3"/>
      <c r="ED694" s="3"/>
      <c r="EE694" s="3"/>
      <c r="EF694" s="3"/>
      <c r="EG694" s="3"/>
      <c r="EH694" s="3"/>
      <c r="EI694" s="3"/>
      <c r="EJ694" s="3"/>
      <c r="EK694" s="3"/>
      <c r="EL694" s="3"/>
      <c r="EM694" s="3"/>
      <c r="EN694" s="3"/>
      <c r="EO694" s="3"/>
      <c r="EP694" s="3"/>
      <c r="EQ694" s="3"/>
      <c r="ER694" s="3"/>
      <c r="ES694" s="3"/>
      <c r="ET694" s="3"/>
      <c r="EU694" s="3"/>
      <c r="EV694" s="3"/>
      <c r="EW694" s="3"/>
      <c r="EX694" s="3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</row>
    <row r="695" spans="1:173" x14ac:dyDescent="0.15">
      <c r="A695" s="74">
        <f t="shared" si="214"/>
        <v>44176</v>
      </c>
      <c r="B695" s="75">
        <f t="shared" ca="1" si="201"/>
        <v>88053.674748000005</v>
      </c>
      <c r="C695" s="78">
        <f t="shared" si="202"/>
        <v>87000</v>
      </c>
      <c r="D695" s="77">
        <f ca="1">IF(A695&lt;$B$1,VLOOKUP(A695,[1]DI!$A$4:$B$15000,2),0)</f>
        <v>1.9000000000000006E-2</v>
      </c>
      <c r="E695" s="78">
        <f t="shared" ca="1" si="216"/>
        <v>1.0000746899999999</v>
      </c>
      <c r="F695" s="78">
        <f ca="1">(TRUNC(PRODUCT($E$12:$E694),16))</f>
        <v>1.08287357987773</v>
      </c>
      <c r="G695" s="78">
        <f t="shared" ca="1" si="217"/>
        <v>1.0782734006797901</v>
      </c>
      <c r="H695" s="78">
        <f t="shared" ca="1" si="218"/>
        <v>1.0042662499999999</v>
      </c>
      <c r="I695" s="77">
        <f t="shared" si="215"/>
        <v>3.5000000000000003E-2</v>
      </c>
      <c r="J695" s="79">
        <f t="shared" si="203"/>
        <v>44095</v>
      </c>
      <c r="K695" s="80">
        <f t="shared" si="204"/>
        <v>57</v>
      </c>
      <c r="L695" s="81">
        <f t="shared" si="205"/>
        <v>57</v>
      </c>
      <c r="M695" s="82">
        <f t="shared" si="206"/>
        <v>1.007811628</v>
      </c>
      <c r="N695" s="82">
        <f t="shared" ca="1" si="207"/>
        <v>1.012111204</v>
      </c>
      <c r="O695" s="81">
        <f t="shared" si="208"/>
        <v>0</v>
      </c>
      <c r="P695" s="76">
        <f t="shared" ca="1" si="209"/>
        <v>1053.6747479999999</v>
      </c>
      <c r="Q695" s="76">
        <f t="shared" si="210"/>
        <v>0</v>
      </c>
      <c r="R695" s="83" t="str">
        <f t="shared" si="211"/>
        <v>A+J=</v>
      </c>
      <c r="S695" s="79">
        <f t="shared" si="212"/>
        <v>44186</v>
      </c>
      <c r="T695" s="84" t="str">
        <f t="shared" si="213"/>
        <v>-</v>
      </c>
      <c r="U695" s="8"/>
      <c r="V695" s="8"/>
      <c r="W695" s="8"/>
      <c r="X695" s="8"/>
      <c r="Y695" s="1"/>
      <c r="Z695" s="8"/>
      <c r="AA695" s="8"/>
      <c r="AB695" s="8"/>
      <c r="AC695" s="8"/>
      <c r="AD695" s="8"/>
      <c r="AE695" s="9"/>
      <c r="AF695" s="8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  <c r="BO695" s="3"/>
      <c r="BP695" s="3"/>
      <c r="BQ695" s="3"/>
      <c r="BR695" s="3"/>
      <c r="BS695" s="3"/>
      <c r="BT695" s="3"/>
      <c r="BU695" s="3"/>
      <c r="BV695" s="3"/>
      <c r="BW695" s="3"/>
      <c r="BX695" s="3"/>
      <c r="BY695" s="3"/>
      <c r="BZ695" s="3"/>
      <c r="CA695" s="3"/>
      <c r="CB695" s="3"/>
      <c r="CC695" s="3"/>
      <c r="CD695" s="3"/>
      <c r="CE695" s="3"/>
      <c r="CF695" s="3"/>
      <c r="CG695" s="3"/>
      <c r="CH695" s="3"/>
      <c r="CI695" s="3"/>
      <c r="CJ695" s="3"/>
      <c r="CK695" s="3"/>
      <c r="CL695" s="3"/>
      <c r="CM695" s="3"/>
      <c r="CN695" s="3"/>
      <c r="CO695" s="3"/>
      <c r="CP695" s="3"/>
      <c r="CQ695" s="3"/>
      <c r="CR695" s="3"/>
      <c r="CS695" s="3"/>
      <c r="CT695" s="3"/>
      <c r="CU695" s="3"/>
      <c r="CV695" s="3"/>
      <c r="CW695" s="3"/>
      <c r="CX695" s="3"/>
      <c r="CY695" s="3"/>
      <c r="CZ695" s="3"/>
      <c r="DA695" s="3"/>
      <c r="DB695" s="3"/>
      <c r="DC695" s="3"/>
      <c r="DD695" s="3"/>
      <c r="DE695" s="3"/>
      <c r="DF695" s="3"/>
      <c r="DG695" s="3"/>
      <c r="DH695" s="3"/>
      <c r="DI695" s="3"/>
      <c r="DJ695" s="3"/>
      <c r="DK695" s="3"/>
      <c r="DL695" s="3"/>
      <c r="DM695" s="3"/>
      <c r="DN695" s="3"/>
      <c r="DO695" s="3"/>
      <c r="DP695" s="3"/>
      <c r="DQ695" s="3"/>
      <c r="DR695" s="3"/>
      <c r="DS695" s="3"/>
      <c r="DT695" s="3"/>
      <c r="DU695" s="3"/>
      <c r="DV695" s="3"/>
      <c r="DW695" s="3"/>
      <c r="DX695" s="3"/>
      <c r="DY695" s="3"/>
      <c r="DZ695" s="3"/>
      <c r="EA695" s="3"/>
      <c r="EB695" s="3"/>
      <c r="EC695" s="3"/>
      <c r="ED695" s="3"/>
      <c r="EE695" s="3"/>
      <c r="EF695" s="3"/>
      <c r="EG695" s="3"/>
      <c r="EH695" s="3"/>
      <c r="EI695" s="3"/>
      <c r="EJ695" s="3"/>
      <c r="EK695" s="3"/>
      <c r="EL695" s="3"/>
      <c r="EM695" s="3"/>
      <c r="EN695" s="3"/>
      <c r="EO695" s="3"/>
      <c r="EP695" s="3"/>
      <c r="EQ695" s="3"/>
      <c r="ER695" s="3"/>
      <c r="ES695" s="3"/>
      <c r="ET695" s="3"/>
      <c r="EU695" s="3"/>
      <c r="EV695" s="3"/>
      <c r="EW695" s="3"/>
      <c r="EX695" s="3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</row>
    <row r="696" spans="1:173" x14ac:dyDescent="0.15">
      <c r="A696" s="74">
        <f t="shared" si="214"/>
        <v>44177</v>
      </c>
      <c r="B696" s="75">
        <f t="shared" ca="1" si="201"/>
        <v>88072.272998999993</v>
      </c>
      <c r="C696" s="78">
        <f t="shared" si="202"/>
        <v>87000</v>
      </c>
      <c r="D696" s="77">
        <f ca="1">IF(A696&lt;$B$1,VLOOKUP(A696,[1]DI!$A$4:$B$15000,2),0)</f>
        <v>0</v>
      </c>
      <c r="E696" s="78">
        <f t="shared" ca="1" si="216"/>
        <v>1</v>
      </c>
      <c r="F696" s="78">
        <f ca="1">(TRUNC(PRODUCT($E$12:$E695),16))</f>
        <v>1.0829544597054099</v>
      </c>
      <c r="G696" s="78">
        <f t="shared" ca="1" si="217"/>
        <v>1.0782734006797901</v>
      </c>
      <c r="H696" s="78">
        <f t="shared" ca="1" si="218"/>
        <v>1.00434125</v>
      </c>
      <c r="I696" s="77">
        <f t="shared" si="215"/>
        <v>3.5000000000000003E-2</v>
      </c>
      <c r="J696" s="79">
        <f t="shared" si="203"/>
        <v>44095</v>
      </c>
      <c r="K696" s="80">
        <f t="shared" si="204"/>
        <v>57</v>
      </c>
      <c r="L696" s="81">
        <f t="shared" si="205"/>
        <v>58</v>
      </c>
      <c r="M696" s="82">
        <f t="shared" si="206"/>
        <v>1.007949217</v>
      </c>
      <c r="N696" s="82">
        <f t="shared" ca="1" si="207"/>
        <v>1.012324977</v>
      </c>
      <c r="O696" s="81">
        <f t="shared" si="208"/>
        <v>0</v>
      </c>
      <c r="P696" s="76">
        <f t="shared" ca="1" si="209"/>
        <v>1072.272999</v>
      </c>
      <c r="Q696" s="76">
        <f t="shared" si="210"/>
        <v>0</v>
      </c>
      <c r="R696" s="83" t="str">
        <f t="shared" si="211"/>
        <v>A+J=</v>
      </c>
      <c r="S696" s="79">
        <f t="shared" si="212"/>
        <v>44186</v>
      </c>
      <c r="T696" s="84" t="str">
        <f t="shared" si="213"/>
        <v>-</v>
      </c>
      <c r="U696" s="8"/>
      <c r="V696" s="8"/>
      <c r="W696" s="8"/>
      <c r="X696" s="8"/>
      <c r="Y696" s="1"/>
      <c r="Z696" s="8"/>
      <c r="AA696" s="8"/>
      <c r="AB696" s="8"/>
      <c r="AC696" s="8"/>
      <c r="AD696" s="8"/>
      <c r="AE696" s="9"/>
      <c r="AF696" s="8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  <c r="BO696" s="3"/>
      <c r="BP696" s="3"/>
      <c r="BQ696" s="3"/>
      <c r="BR696" s="3"/>
      <c r="BS696" s="3"/>
      <c r="BT696" s="3"/>
      <c r="BU696" s="3"/>
      <c r="BV696" s="3"/>
      <c r="BW696" s="3"/>
      <c r="BX696" s="3"/>
      <c r="BY696" s="3"/>
      <c r="BZ696" s="3"/>
      <c r="CA696" s="3"/>
      <c r="CB696" s="3"/>
      <c r="CC696" s="3"/>
      <c r="CD696" s="3"/>
      <c r="CE696" s="3"/>
      <c r="CF696" s="3"/>
      <c r="CG696" s="3"/>
      <c r="CH696" s="3"/>
      <c r="CI696" s="3"/>
      <c r="CJ696" s="3"/>
      <c r="CK696" s="3"/>
      <c r="CL696" s="3"/>
      <c r="CM696" s="3"/>
      <c r="CN696" s="3"/>
      <c r="CO696" s="3"/>
      <c r="CP696" s="3"/>
      <c r="CQ696" s="3"/>
      <c r="CR696" s="3"/>
      <c r="CS696" s="3"/>
      <c r="CT696" s="3"/>
      <c r="CU696" s="3"/>
      <c r="CV696" s="3"/>
      <c r="CW696" s="3"/>
      <c r="CX696" s="3"/>
      <c r="CY696" s="3"/>
      <c r="CZ696" s="3"/>
      <c r="DA696" s="3"/>
      <c r="DB696" s="3"/>
      <c r="DC696" s="3"/>
      <c r="DD696" s="3"/>
      <c r="DE696" s="3"/>
      <c r="DF696" s="3"/>
      <c r="DG696" s="3"/>
      <c r="DH696" s="3"/>
      <c r="DI696" s="3"/>
      <c r="DJ696" s="3"/>
      <c r="DK696" s="3"/>
      <c r="DL696" s="3"/>
      <c r="DM696" s="3"/>
      <c r="DN696" s="3"/>
      <c r="DO696" s="3"/>
      <c r="DP696" s="3"/>
      <c r="DQ696" s="3"/>
      <c r="DR696" s="3"/>
      <c r="DS696" s="3"/>
      <c r="DT696" s="3"/>
      <c r="DU696" s="3"/>
      <c r="DV696" s="3"/>
      <c r="DW696" s="3"/>
      <c r="DX696" s="3"/>
      <c r="DY696" s="3"/>
      <c r="DZ696" s="3"/>
      <c r="EA696" s="3"/>
      <c r="EB696" s="3"/>
      <c r="EC696" s="3"/>
      <c r="ED696" s="3"/>
      <c r="EE696" s="3"/>
      <c r="EF696" s="3"/>
      <c r="EG696" s="3"/>
      <c r="EH696" s="3"/>
      <c r="EI696" s="3"/>
      <c r="EJ696" s="3"/>
      <c r="EK696" s="3"/>
      <c r="EL696" s="3"/>
      <c r="EM696" s="3"/>
      <c r="EN696" s="3"/>
      <c r="EO696" s="3"/>
      <c r="EP696" s="3"/>
      <c r="EQ696" s="3"/>
      <c r="ER696" s="3"/>
      <c r="ES696" s="3"/>
      <c r="ET696" s="3"/>
      <c r="EU696" s="3"/>
      <c r="EV696" s="3"/>
      <c r="EW696" s="3"/>
      <c r="EX696" s="3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</row>
    <row r="697" spans="1:173" x14ac:dyDescent="0.15">
      <c r="A697" s="74">
        <f t="shared" si="214"/>
        <v>44178</v>
      </c>
      <c r="B697" s="75">
        <f t="shared" ca="1" si="201"/>
        <v>88072.272998999993</v>
      </c>
      <c r="C697" s="78">
        <f t="shared" si="202"/>
        <v>87000</v>
      </c>
      <c r="D697" s="77">
        <f ca="1">IF(A697&lt;$B$1,VLOOKUP(A697,[1]DI!$A$4:$B$15000,2),0)</f>
        <v>0</v>
      </c>
      <c r="E697" s="78">
        <f t="shared" ca="1" si="216"/>
        <v>1</v>
      </c>
      <c r="F697" s="78">
        <f ca="1">(TRUNC(PRODUCT($E$12:$E696),16))</f>
        <v>1.0829544597054099</v>
      </c>
      <c r="G697" s="78">
        <f t="shared" ca="1" si="217"/>
        <v>1.0782734006797901</v>
      </c>
      <c r="H697" s="78">
        <f t="shared" ca="1" si="218"/>
        <v>1.00434125</v>
      </c>
      <c r="I697" s="77">
        <f t="shared" si="215"/>
        <v>3.5000000000000003E-2</v>
      </c>
      <c r="J697" s="79">
        <f t="shared" si="203"/>
        <v>44095</v>
      </c>
      <c r="K697" s="80">
        <f t="shared" si="204"/>
        <v>57</v>
      </c>
      <c r="L697" s="81">
        <f t="shared" si="205"/>
        <v>58</v>
      </c>
      <c r="M697" s="82">
        <f t="shared" si="206"/>
        <v>1.007949217</v>
      </c>
      <c r="N697" s="82">
        <f t="shared" ca="1" si="207"/>
        <v>1.012324977</v>
      </c>
      <c r="O697" s="81">
        <f t="shared" si="208"/>
        <v>0</v>
      </c>
      <c r="P697" s="76">
        <f t="shared" ca="1" si="209"/>
        <v>1072.272999</v>
      </c>
      <c r="Q697" s="76">
        <f t="shared" si="210"/>
        <v>0</v>
      </c>
      <c r="R697" s="83" t="str">
        <f t="shared" si="211"/>
        <v>A+J=</v>
      </c>
      <c r="S697" s="79">
        <f t="shared" si="212"/>
        <v>44186</v>
      </c>
      <c r="T697" s="84" t="str">
        <f t="shared" si="213"/>
        <v>-</v>
      </c>
      <c r="U697" s="8"/>
      <c r="V697" s="8"/>
      <c r="W697" s="8"/>
      <c r="X697" s="8"/>
      <c r="Y697" s="1"/>
      <c r="Z697" s="8"/>
      <c r="AA697" s="8"/>
      <c r="AB697" s="8"/>
      <c r="AC697" s="8"/>
      <c r="AD697" s="8"/>
      <c r="AE697" s="9"/>
      <c r="AF697" s="8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  <c r="BO697" s="3"/>
      <c r="BP697" s="3"/>
      <c r="BQ697" s="3"/>
      <c r="BR697" s="3"/>
      <c r="BS697" s="3"/>
      <c r="BT697" s="3"/>
      <c r="BU697" s="3"/>
      <c r="BV697" s="3"/>
      <c r="BW697" s="3"/>
      <c r="BX697" s="3"/>
      <c r="BY697" s="3"/>
      <c r="BZ697" s="3"/>
      <c r="CA697" s="3"/>
      <c r="CB697" s="3"/>
      <c r="CC697" s="3"/>
      <c r="CD697" s="3"/>
      <c r="CE697" s="3"/>
      <c r="CF697" s="3"/>
      <c r="CG697" s="3"/>
      <c r="CH697" s="3"/>
      <c r="CI697" s="3"/>
      <c r="CJ697" s="3"/>
      <c r="CK697" s="3"/>
      <c r="CL697" s="3"/>
      <c r="CM697" s="3"/>
      <c r="CN697" s="3"/>
      <c r="CO697" s="3"/>
      <c r="CP697" s="3"/>
      <c r="CQ697" s="3"/>
      <c r="CR697" s="3"/>
      <c r="CS697" s="3"/>
      <c r="CT697" s="3"/>
      <c r="CU697" s="3"/>
      <c r="CV697" s="3"/>
      <c r="CW697" s="3"/>
      <c r="CX697" s="3"/>
      <c r="CY697" s="3"/>
      <c r="CZ697" s="3"/>
      <c r="DA697" s="3"/>
      <c r="DB697" s="3"/>
      <c r="DC697" s="3"/>
      <c r="DD697" s="3"/>
      <c r="DE697" s="3"/>
      <c r="DF697" s="3"/>
      <c r="DG697" s="3"/>
      <c r="DH697" s="3"/>
      <c r="DI697" s="3"/>
      <c r="DJ697" s="3"/>
      <c r="DK697" s="3"/>
      <c r="DL697" s="3"/>
      <c r="DM697" s="3"/>
      <c r="DN697" s="3"/>
      <c r="DO697" s="3"/>
      <c r="DP697" s="3"/>
      <c r="DQ697" s="3"/>
      <c r="DR697" s="3"/>
      <c r="DS697" s="3"/>
      <c r="DT697" s="3"/>
      <c r="DU697" s="3"/>
      <c r="DV697" s="3"/>
      <c r="DW697" s="3"/>
      <c r="DX697" s="3"/>
      <c r="DY697" s="3"/>
      <c r="DZ697" s="3"/>
      <c r="EA697" s="3"/>
      <c r="EB697" s="3"/>
      <c r="EC697" s="3"/>
      <c r="ED697" s="3"/>
      <c r="EE697" s="3"/>
      <c r="EF697" s="3"/>
      <c r="EG697" s="3"/>
      <c r="EH697" s="3"/>
      <c r="EI697" s="3"/>
      <c r="EJ697" s="3"/>
      <c r="EK697" s="3"/>
      <c r="EL697" s="3"/>
      <c r="EM697" s="3"/>
      <c r="EN697" s="3"/>
      <c r="EO697" s="3"/>
      <c r="EP697" s="3"/>
      <c r="EQ697" s="3"/>
      <c r="ER697" s="3"/>
      <c r="ES697" s="3"/>
      <c r="ET697" s="3"/>
      <c r="EU697" s="3"/>
      <c r="EV697" s="3"/>
      <c r="EW697" s="3"/>
      <c r="EX697" s="3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</row>
    <row r="698" spans="1:173" x14ac:dyDescent="0.15">
      <c r="A698" s="74">
        <f t="shared" si="214"/>
        <v>44179</v>
      </c>
      <c r="B698" s="75">
        <f t="shared" ref="B698:B761" ca="1" si="219">IF(A698&lt;=TODAY(),C698+P698,IF(AND(A698&gt;TODAY(),A698&lt;=$B$1),IF(VLOOKUP(TODAY(),$A$10:$D$10000,4,FALSE)=0,"n.d",C698+P698),"n.d"))</f>
        <v>88072.272998999993</v>
      </c>
      <c r="C698" s="78">
        <f t="shared" ref="C698:C761" si="220">(C697-Q697)</f>
        <v>87000</v>
      </c>
      <c r="D698" s="77">
        <f ca="1">IF(A698&lt;$B$1,VLOOKUP(A698,[1]DI!$A$4:$B$15000,2),0)</f>
        <v>1.9000000000000006E-2</v>
      </c>
      <c r="E698" s="78">
        <f t="shared" ca="1" si="216"/>
        <v>1.0000746899999999</v>
      </c>
      <c r="F698" s="78">
        <f ca="1">(TRUNC(PRODUCT($E$12:$E697),16))</f>
        <v>1.0829544597054099</v>
      </c>
      <c r="G698" s="78">
        <f t="shared" ca="1" si="217"/>
        <v>1.0782734006797901</v>
      </c>
      <c r="H698" s="78">
        <f t="shared" ca="1" si="218"/>
        <v>1.00434125</v>
      </c>
      <c r="I698" s="77">
        <f t="shared" si="215"/>
        <v>3.5000000000000003E-2</v>
      </c>
      <c r="J698" s="79">
        <f t="shared" ref="J698:J761" si="221">IF(O697&gt;0,VLOOKUP(O697,V$12:AF$48,2),J697)</f>
        <v>44095</v>
      </c>
      <c r="K698" s="80">
        <f t="shared" ref="K698:K761" si="222">IF(A698&gt;J698,IF(NETWORKDAYS(J698,A698,$V$52:$V$436)-1=0,1,NETWORKDAYS(J698,A698,$V$52:$V$436)-1),0)</f>
        <v>58</v>
      </c>
      <c r="L698" s="81">
        <f t="shared" ref="L698:L761" si="223">IF(AND(K698=1,K697=1),1,IF(K698&gt;0,IF(K698=K697,K698+1,K698),0))</f>
        <v>58</v>
      </c>
      <c r="M698" s="82">
        <f t="shared" ref="M698:M761" si="224">ROUND((I698+1)^(L698/252),9)</f>
        <v>1.007949217</v>
      </c>
      <c r="N698" s="82">
        <f t="shared" ref="N698:N761" ca="1" si="225">ROUND(H698*M698,9)</f>
        <v>1.012324977</v>
      </c>
      <c r="O698" s="81">
        <f t="shared" ref="O698:O761" si="226">IF(VLOOKUP(A698,W$12:AD$48,8)=VLOOKUP(A697,W$12:AD$48,8),0,VLOOKUP(A698,W$12:AD$48,8))</f>
        <v>0</v>
      </c>
      <c r="P698" s="76">
        <f t="shared" ref="P698:P761" ca="1" si="227">TRUNC(((N698-1)*C698),6)</f>
        <v>1072.272999</v>
      </c>
      <c r="Q698" s="76">
        <f t="shared" ref="Q698:Q761" si="228">IF(O698&gt;0,VLOOKUP(O698,$V$12:$AA$48,6),0)</f>
        <v>0</v>
      </c>
      <c r="R698" s="83" t="str">
        <f t="shared" ref="R698:R761" si="229">IF(O697&gt;0,VLOOKUP(O697,V$12:AF$48,10),R697)</f>
        <v>A+J=</v>
      </c>
      <c r="S698" s="79">
        <f t="shared" ref="S698:S761" si="230">IF(O697&gt;0,VLOOKUP(O697,V$12:AF$48,11),S697)</f>
        <v>44186</v>
      </c>
      <c r="T698" s="84" t="str">
        <f t="shared" ref="T698:T761" si="231">IF(O698&gt;0,(P698+Q698)*T$9,"-")</f>
        <v>-</v>
      </c>
      <c r="U698" s="8"/>
      <c r="V698" s="8"/>
      <c r="W698" s="8"/>
      <c r="X698" s="8"/>
      <c r="Y698" s="1"/>
      <c r="Z698" s="8"/>
      <c r="AA698" s="8"/>
      <c r="AB698" s="8"/>
      <c r="AC698" s="8"/>
      <c r="AD698" s="8"/>
      <c r="AE698" s="9"/>
      <c r="AF698" s="8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  <c r="BO698" s="3"/>
      <c r="BP698" s="3"/>
      <c r="BQ698" s="3"/>
      <c r="BR698" s="3"/>
      <c r="BS698" s="3"/>
      <c r="BT698" s="3"/>
      <c r="BU698" s="3"/>
      <c r="BV698" s="3"/>
      <c r="BW698" s="3"/>
      <c r="BX698" s="3"/>
      <c r="BY698" s="3"/>
      <c r="BZ698" s="3"/>
      <c r="CA698" s="3"/>
      <c r="CB698" s="3"/>
      <c r="CC698" s="3"/>
      <c r="CD698" s="3"/>
      <c r="CE698" s="3"/>
      <c r="CF698" s="3"/>
      <c r="CG698" s="3"/>
      <c r="CH698" s="3"/>
      <c r="CI698" s="3"/>
      <c r="CJ698" s="3"/>
      <c r="CK698" s="3"/>
      <c r="CL698" s="3"/>
      <c r="CM698" s="3"/>
      <c r="CN698" s="3"/>
      <c r="CO698" s="3"/>
      <c r="CP698" s="3"/>
      <c r="CQ698" s="3"/>
      <c r="CR698" s="3"/>
      <c r="CS698" s="3"/>
      <c r="CT698" s="3"/>
      <c r="CU698" s="3"/>
      <c r="CV698" s="3"/>
      <c r="CW698" s="3"/>
      <c r="CX698" s="3"/>
      <c r="CY698" s="3"/>
      <c r="CZ698" s="3"/>
      <c r="DA698" s="3"/>
      <c r="DB698" s="3"/>
      <c r="DC698" s="3"/>
      <c r="DD698" s="3"/>
      <c r="DE698" s="3"/>
      <c r="DF698" s="3"/>
      <c r="DG698" s="3"/>
      <c r="DH698" s="3"/>
      <c r="DI698" s="3"/>
      <c r="DJ698" s="3"/>
      <c r="DK698" s="3"/>
      <c r="DL698" s="3"/>
      <c r="DM698" s="3"/>
      <c r="DN698" s="3"/>
      <c r="DO698" s="3"/>
      <c r="DP698" s="3"/>
      <c r="DQ698" s="3"/>
      <c r="DR698" s="3"/>
      <c r="DS698" s="3"/>
      <c r="DT698" s="3"/>
      <c r="DU698" s="3"/>
      <c r="DV698" s="3"/>
      <c r="DW698" s="3"/>
      <c r="DX698" s="3"/>
      <c r="DY698" s="3"/>
      <c r="DZ698" s="3"/>
      <c r="EA698" s="3"/>
      <c r="EB698" s="3"/>
      <c r="EC698" s="3"/>
      <c r="ED698" s="3"/>
      <c r="EE698" s="3"/>
      <c r="EF698" s="3"/>
      <c r="EG698" s="3"/>
      <c r="EH698" s="3"/>
      <c r="EI698" s="3"/>
      <c r="EJ698" s="3"/>
      <c r="EK698" s="3"/>
      <c r="EL698" s="3"/>
      <c r="EM698" s="3"/>
      <c r="EN698" s="3"/>
      <c r="EO698" s="3"/>
      <c r="EP698" s="3"/>
      <c r="EQ698" s="3"/>
      <c r="ER698" s="3"/>
      <c r="ES698" s="3"/>
      <c r="ET698" s="3"/>
      <c r="EU698" s="3"/>
      <c r="EV698" s="3"/>
      <c r="EW698" s="3"/>
      <c r="EX698" s="3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</row>
    <row r="699" spans="1:173" x14ac:dyDescent="0.15">
      <c r="A699" s="74">
        <f t="shared" si="214"/>
        <v>44180</v>
      </c>
      <c r="B699" s="75">
        <f t="shared" ca="1" si="219"/>
        <v>88090.876382999995</v>
      </c>
      <c r="C699" s="78">
        <f t="shared" si="220"/>
        <v>87000</v>
      </c>
      <c r="D699" s="77">
        <f ca="1">IF(A699&lt;$B$1,VLOOKUP(A699,[1]DI!$A$4:$B$15000,2),0)</f>
        <v>1.9000000000000006E-2</v>
      </c>
      <c r="E699" s="78">
        <f t="shared" ca="1" si="216"/>
        <v>1.0000746899999999</v>
      </c>
      <c r="F699" s="78">
        <f ca="1">(TRUNC(PRODUCT($E$12:$E698),16))</f>
        <v>1.08303534557401</v>
      </c>
      <c r="G699" s="78">
        <f t="shared" ca="1" si="217"/>
        <v>1.0782734006797901</v>
      </c>
      <c r="H699" s="78">
        <f t="shared" ca="1" si="218"/>
        <v>1.0044162700000001</v>
      </c>
      <c r="I699" s="77">
        <f t="shared" si="215"/>
        <v>3.5000000000000003E-2</v>
      </c>
      <c r="J699" s="79">
        <f t="shared" si="221"/>
        <v>44095</v>
      </c>
      <c r="K699" s="80">
        <f t="shared" si="222"/>
        <v>59</v>
      </c>
      <c r="L699" s="81">
        <f t="shared" si="223"/>
        <v>59</v>
      </c>
      <c r="M699" s="82">
        <f t="shared" si="224"/>
        <v>1.0080868249999999</v>
      </c>
      <c r="N699" s="82">
        <f t="shared" ca="1" si="225"/>
        <v>1.012538809</v>
      </c>
      <c r="O699" s="81">
        <f t="shared" si="226"/>
        <v>0</v>
      </c>
      <c r="P699" s="76">
        <f t="shared" ca="1" si="227"/>
        <v>1090.876383</v>
      </c>
      <c r="Q699" s="76">
        <f t="shared" si="228"/>
        <v>0</v>
      </c>
      <c r="R699" s="83" t="str">
        <f t="shared" si="229"/>
        <v>A+J=</v>
      </c>
      <c r="S699" s="79">
        <f t="shared" si="230"/>
        <v>44186</v>
      </c>
      <c r="T699" s="84" t="str">
        <f t="shared" si="231"/>
        <v>-</v>
      </c>
      <c r="U699" s="8"/>
      <c r="V699" s="8"/>
      <c r="W699" s="8"/>
      <c r="X699" s="8"/>
      <c r="Y699" s="1"/>
      <c r="Z699" s="8"/>
      <c r="AA699" s="8"/>
      <c r="AB699" s="8"/>
      <c r="AC699" s="8"/>
      <c r="AD699" s="8"/>
      <c r="AE699" s="9"/>
      <c r="AF699" s="8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  <c r="BO699" s="3"/>
      <c r="BP699" s="3"/>
      <c r="BQ699" s="3"/>
      <c r="BR699" s="3"/>
      <c r="BS699" s="3"/>
      <c r="BT699" s="3"/>
      <c r="BU699" s="3"/>
      <c r="BV699" s="3"/>
      <c r="BW699" s="3"/>
      <c r="BX699" s="3"/>
      <c r="BY699" s="3"/>
      <c r="BZ699" s="3"/>
      <c r="CA699" s="3"/>
      <c r="CB699" s="3"/>
      <c r="CC699" s="3"/>
      <c r="CD699" s="3"/>
      <c r="CE699" s="3"/>
      <c r="CF699" s="3"/>
      <c r="CG699" s="3"/>
      <c r="CH699" s="3"/>
      <c r="CI699" s="3"/>
      <c r="CJ699" s="3"/>
      <c r="CK699" s="3"/>
      <c r="CL699" s="3"/>
      <c r="CM699" s="3"/>
      <c r="CN699" s="3"/>
      <c r="CO699" s="3"/>
      <c r="CP699" s="3"/>
      <c r="CQ699" s="3"/>
      <c r="CR699" s="3"/>
      <c r="CS699" s="3"/>
      <c r="CT699" s="3"/>
      <c r="CU699" s="3"/>
      <c r="CV699" s="3"/>
      <c r="CW699" s="3"/>
      <c r="CX699" s="3"/>
      <c r="CY699" s="3"/>
      <c r="CZ699" s="3"/>
      <c r="DA699" s="3"/>
      <c r="DB699" s="3"/>
      <c r="DC699" s="3"/>
      <c r="DD699" s="3"/>
      <c r="DE699" s="3"/>
      <c r="DF699" s="3"/>
      <c r="DG699" s="3"/>
      <c r="DH699" s="3"/>
      <c r="DI699" s="3"/>
      <c r="DJ699" s="3"/>
      <c r="DK699" s="3"/>
      <c r="DL699" s="3"/>
      <c r="DM699" s="3"/>
      <c r="DN699" s="3"/>
      <c r="DO699" s="3"/>
      <c r="DP699" s="3"/>
      <c r="DQ699" s="3"/>
      <c r="DR699" s="3"/>
      <c r="DS699" s="3"/>
      <c r="DT699" s="3"/>
      <c r="DU699" s="3"/>
      <c r="DV699" s="3"/>
      <c r="DW699" s="3"/>
      <c r="DX699" s="3"/>
      <c r="DY699" s="3"/>
      <c r="DZ699" s="3"/>
      <c r="EA699" s="3"/>
      <c r="EB699" s="3"/>
      <c r="EC699" s="3"/>
      <c r="ED699" s="3"/>
      <c r="EE699" s="3"/>
      <c r="EF699" s="3"/>
      <c r="EG699" s="3"/>
      <c r="EH699" s="3"/>
      <c r="EI699" s="3"/>
      <c r="EJ699" s="3"/>
      <c r="EK699" s="3"/>
      <c r="EL699" s="3"/>
      <c r="EM699" s="3"/>
      <c r="EN699" s="3"/>
      <c r="EO699" s="3"/>
      <c r="EP699" s="3"/>
      <c r="EQ699" s="3"/>
      <c r="ER699" s="3"/>
      <c r="ES699" s="3"/>
      <c r="ET699" s="3"/>
      <c r="EU699" s="3"/>
      <c r="EV699" s="3"/>
      <c r="EW699" s="3"/>
      <c r="EX699" s="3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</row>
    <row r="700" spans="1:173" x14ac:dyDescent="0.15">
      <c r="A700" s="74">
        <f t="shared" si="214"/>
        <v>44181</v>
      </c>
      <c r="B700" s="75">
        <f t="shared" ca="1" si="219"/>
        <v>88109.483160000003</v>
      </c>
      <c r="C700" s="78">
        <f t="shared" si="220"/>
        <v>87000</v>
      </c>
      <c r="D700" s="77">
        <f ca="1">IF(A700&lt;$B$1,VLOOKUP(A700,[1]DI!$A$4:$B$15000,2),0)</f>
        <v>1.9000000000000006E-2</v>
      </c>
      <c r="E700" s="78">
        <f t="shared" ca="1" si="216"/>
        <v>1.0000746899999999</v>
      </c>
      <c r="F700" s="78">
        <f ca="1">(TRUNC(PRODUCT($E$12:$E699),16))</f>
        <v>1.08311623748397</v>
      </c>
      <c r="G700" s="78">
        <f t="shared" ca="1" si="217"/>
        <v>1.0782734006797901</v>
      </c>
      <c r="H700" s="78">
        <f t="shared" ca="1" si="218"/>
        <v>1.00449129</v>
      </c>
      <c r="I700" s="77">
        <f t="shared" si="215"/>
        <v>3.5000000000000003E-2</v>
      </c>
      <c r="J700" s="79">
        <f t="shared" si="221"/>
        <v>44095</v>
      </c>
      <c r="K700" s="80">
        <f t="shared" si="222"/>
        <v>60</v>
      </c>
      <c r="L700" s="81">
        <f t="shared" si="223"/>
        <v>60</v>
      </c>
      <c r="M700" s="82">
        <f t="shared" si="224"/>
        <v>1.0082244520000001</v>
      </c>
      <c r="N700" s="82">
        <f t="shared" ca="1" si="225"/>
        <v>1.01275268</v>
      </c>
      <c r="O700" s="81">
        <f t="shared" si="226"/>
        <v>0</v>
      </c>
      <c r="P700" s="76">
        <f t="shared" ca="1" si="227"/>
        <v>1109.48316</v>
      </c>
      <c r="Q700" s="76">
        <f t="shared" si="228"/>
        <v>0</v>
      </c>
      <c r="R700" s="83" t="str">
        <f t="shared" si="229"/>
        <v>A+J=</v>
      </c>
      <c r="S700" s="79">
        <f t="shared" si="230"/>
        <v>44186</v>
      </c>
      <c r="T700" s="84" t="str">
        <f t="shared" si="231"/>
        <v>-</v>
      </c>
      <c r="U700" s="8"/>
      <c r="V700" s="8"/>
      <c r="W700" s="8"/>
      <c r="X700" s="8"/>
      <c r="Y700" s="1"/>
      <c r="Z700" s="8"/>
      <c r="AA700" s="8"/>
      <c r="AB700" s="8"/>
      <c r="AC700" s="8"/>
      <c r="AD700" s="8"/>
      <c r="AE700" s="9"/>
      <c r="AF700" s="8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  <c r="BO700" s="3"/>
      <c r="BP700" s="3"/>
      <c r="BQ700" s="3"/>
      <c r="BR700" s="3"/>
      <c r="BS700" s="3"/>
      <c r="BT700" s="3"/>
      <c r="BU700" s="3"/>
      <c r="BV700" s="3"/>
      <c r="BW700" s="3"/>
      <c r="BX700" s="3"/>
      <c r="BY700" s="3"/>
      <c r="BZ700" s="3"/>
      <c r="CA700" s="3"/>
      <c r="CB700" s="3"/>
      <c r="CC700" s="3"/>
      <c r="CD700" s="3"/>
      <c r="CE700" s="3"/>
      <c r="CF700" s="3"/>
      <c r="CG700" s="3"/>
      <c r="CH700" s="3"/>
      <c r="CI700" s="3"/>
      <c r="CJ700" s="3"/>
      <c r="CK700" s="3"/>
      <c r="CL700" s="3"/>
      <c r="CM700" s="3"/>
      <c r="CN700" s="3"/>
      <c r="CO700" s="3"/>
      <c r="CP700" s="3"/>
      <c r="CQ700" s="3"/>
      <c r="CR700" s="3"/>
      <c r="CS700" s="3"/>
      <c r="CT700" s="3"/>
      <c r="CU700" s="3"/>
      <c r="CV700" s="3"/>
      <c r="CW700" s="3"/>
      <c r="CX700" s="3"/>
      <c r="CY700" s="3"/>
      <c r="CZ700" s="3"/>
      <c r="DA700" s="3"/>
      <c r="DB700" s="3"/>
      <c r="DC700" s="3"/>
      <c r="DD700" s="3"/>
      <c r="DE700" s="3"/>
      <c r="DF700" s="3"/>
      <c r="DG700" s="3"/>
      <c r="DH700" s="3"/>
      <c r="DI700" s="3"/>
      <c r="DJ700" s="3"/>
      <c r="DK700" s="3"/>
      <c r="DL700" s="3"/>
      <c r="DM700" s="3"/>
      <c r="DN700" s="3"/>
      <c r="DO700" s="3"/>
      <c r="DP700" s="3"/>
      <c r="DQ700" s="3"/>
      <c r="DR700" s="3"/>
      <c r="DS700" s="3"/>
      <c r="DT700" s="3"/>
      <c r="DU700" s="3"/>
      <c r="DV700" s="3"/>
      <c r="DW700" s="3"/>
      <c r="DX700" s="3"/>
      <c r="DY700" s="3"/>
      <c r="DZ700" s="3"/>
      <c r="EA700" s="3"/>
      <c r="EB700" s="3"/>
      <c r="EC700" s="3"/>
      <c r="ED700" s="3"/>
      <c r="EE700" s="3"/>
      <c r="EF700" s="3"/>
      <c r="EG700" s="3"/>
      <c r="EH700" s="3"/>
      <c r="EI700" s="3"/>
      <c r="EJ700" s="3"/>
      <c r="EK700" s="3"/>
      <c r="EL700" s="3"/>
      <c r="EM700" s="3"/>
      <c r="EN700" s="3"/>
      <c r="EO700" s="3"/>
      <c r="EP700" s="3"/>
      <c r="EQ700" s="3"/>
      <c r="ER700" s="3"/>
      <c r="ES700" s="3"/>
      <c r="ET700" s="3"/>
      <c r="EU700" s="3"/>
      <c r="EV700" s="3"/>
      <c r="EW700" s="3"/>
      <c r="EX700" s="3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</row>
    <row r="701" spans="1:173" x14ac:dyDescent="0.15">
      <c r="A701" s="74">
        <f t="shared" si="214"/>
        <v>44182</v>
      </c>
      <c r="B701" s="75">
        <f t="shared" ca="1" si="219"/>
        <v>88128.093504000004</v>
      </c>
      <c r="C701" s="78">
        <f t="shared" si="220"/>
        <v>87000</v>
      </c>
      <c r="D701" s="77">
        <f ca="1">IF(A701&lt;$B$1,VLOOKUP(A701,[1]DI!$A$4:$B$15000,2),0)</f>
        <v>1.9000000000000006E-2</v>
      </c>
      <c r="E701" s="78">
        <f t="shared" ca="1" si="216"/>
        <v>1.0000746899999999</v>
      </c>
      <c r="F701" s="78">
        <f ca="1">(TRUNC(PRODUCT($E$12:$E700),16))</f>
        <v>1.0831971354357499</v>
      </c>
      <c r="G701" s="78">
        <f t="shared" ca="1" si="217"/>
        <v>1.0782734006797901</v>
      </c>
      <c r="H701" s="78">
        <f t="shared" ca="1" si="218"/>
        <v>1.00456631</v>
      </c>
      <c r="I701" s="77">
        <f t="shared" si="215"/>
        <v>3.5000000000000003E-2</v>
      </c>
      <c r="J701" s="79">
        <f t="shared" si="221"/>
        <v>44095</v>
      </c>
      <c r="K701" s="80">
        <f t="shared" si="222"/>
        <v>61</v>
      </c>
      <c r="L701" s="81">
        <f t="shared" si="223"/>
        <v>61</v>
      </c>
      <c r="M701" s="82">
        <f t="shared" si="224"/>
        <v>1.0083620980000001</v>
      </c>
      <c r="N701" s="82">
        <f t="shared" ca="1" si="225"/>
        <v>1.0129665919999999</v>
      </c>
      <c r="O701" s="81">
        <f t="shared" si="226"/>
        <v>0</v>
      </c>
      <c r="P701" s="76">
        <f t="shared" ca="1" si="227"/>
        <v>1128.0935039999999</v>
      </c>
      <c r="Q701" s="76">
        <f t="shared" si="228"/>
        <v>0</v>
      </c>
      <c r="R701" s="83" t="str">
        <f t="shared" si="229"/>
        <v>A+J=</v>
      </c>
      <c r="S701" s="79">
        <f t="shared" si="230"/>
        <v>44186</v>
      </c>
      <c r="T701" s="84" t="str">
        <f t="shared" si="231"/>
        <v>-</v>
      </c>
      <c r="U701" s="8"/>
      <c r="V701" s="8"/>
      <c r="W701" s="8"/>
      <c r="X701" s="8"/>
      <c r="Y701" s="1"/>
      <c r="Z701" s="8"/>
      <c r="AA701" s="8"/>
      <c r="AB701" s="8"/>
      <c r="AC701" s="8"/>
      <c r="AD701" s="8"/>
      <c r="AE701" s="9"/>
      <c r="AF701" s="8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  <c r="BO701" s="3"/>
      <c r="BP701" s="3"/>
      <c r="BQ701" s="3"/>
      <c r="BR701" s="3"/>
      <c r="BS701" s="3"/>
      <c r="BT701" s="3"/>
      <c r="BU701" s="3"/>
      <c r="BV701" s="3"/>
      <c r="BW701" s="3"/>
      <c r="BX701" s="3"/>
      <c r="BY701" s="3"/>
      <c r="BZ701" s="3"/>
      <c r="CA701" s="3"/>
      <c r="CB701" s="3"/>
      <c r="CC701" s="3"/>
      <c r="CD701" s="3"/>
      <c r="CE701" s="3"/>
      <c r="CF701" s="3"/>
      <c r="CG701" s="3"/>
      <c r="CH701" s="3"/>
      <c r="CI701" s="3"/>
      <c r="CJ701" s="3"/>
      <c r="CK701" s="3"/>
      <c r="CL701" s="3"/>
      <c r="CM701" s="3"/>
      <c r="CN701" s="3"/>
      <c r="CO701" s="3"/>
      <c r="CP701" s="3"/>
      <c r="CQ701" s="3"/>
      <c r="CR701" s="3"/>
      <c r="CS701" s="3"/>
      <c r="CT701" s="3"/>
      <c r="CU701" s="3"/>
      <c r="CV701" s="3"/>
      <c r="CW701" s="3"/>
      <c r="CX701" s="3"/>
      <c r="CY701" s="3"/>
      <c r="CZ701" s="3"/>
      <c r="DA701" s="3"/>
      <c r="DB701" s="3"/>
      <c r="DC701" s="3"/>
      <c r="DD701" s="3"/>
      <c r="DE701" s="3"/>
      <c r="DF701" s="3"/>
      <c r="DG701" s="3"/>
      <c r="DH701" s="3"/>
      <c r="DI701" s="3"/>
      <c r="DJ701" s="3"/>
      <c r="DK701" s="3"/>
      <c r="DL701" s="3"/>
      <c r="DM701" s="3"/>
      <c r="DN701" s="3"/>
      <c r="DO701" s="3"/>
      <c r="DP701" s="3"/>
      <c r="DQ701" s="3"/>
      <c r="DR701" s="3"/>
      <c r="DS701" s="3"/>
      <c r="DT701" s="3"/>
      <c r="DU701" s="3"/>
      <c r="DV701" s="3"/>
      <c r="DW701" s="3"/>
      <c r="DX701" s="3"/>
      <c r="DY701" s="3"/>
      <c r="DZ701" s="3"/>
      <c r="EA701" s="3"/>
      <c r="EB701" s="3"/>
      <c r="EC701" s="3"/>
      <c r="ED701" s="3"/>
      <c r="EE701" s="3"/>
      <c r="EF701" s="3"/>
      <c r="EG701" s="3"/>
      <c r="EH701" s="3"/>
      <c r="EI701" s="3"/>
      <c r="EJ701" s="3"/>
      <c r="EK701" s="3"/>
      <c r="EL701" s="3"/>
      <c r="EM701" s="3"/>
      <c r="EN701" s="3"/>
      <c r="EO701" s="3"/>
      <c r="EP701" s="3"/>
      <c r="EQ701" s="3"/>
      <c r="ER701" s="3"/>
      <c r="ES701" s="3"/>
      <c r="ET701" s="3"/>
      <c r="EU701" s="3"/>
      <c r="EV701" s="3"/>
      <c r="EW701" s="3"/>
      <c r="EX701" s="3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</row>
    <row r="702" spans="1:173" x14ac:dyDescent="0.15">
      <c r="A702" s="74">
        <f t="shared" si="214"/>
        <v>44183</v>
      </c>
      <c r="B702" s="75">
        <f t="shared" ca="1" si="219"/>
        <v>88146.708111</v>
      </c>
      <c r="C702" s="78">
        <f t="shared" si="220"/>
        <v>87000</v>
      </c>
      <c r="D702" s="77">
        <f ca="1">IF(A702&lt;$B$1,VLOOKUP(A702,[1]DI!$A$4:$B$15000,2),0)</f>
        <v>1.9000000000000006E-2</v>
      </c>
      <c r="E702" s="78">
        <f t="shared" ca="1" si="216"/>
        <v>1.0000746899999999</v>
      </c>
      <c r="F702" s="78">
        <f ca="1">(TRUNC(PRODUCT($E$12:$E701),16))</f>
        <v>1.0832780394297901</v>
      </c>
      <c r="G702" s="78">
        <f t="shared" ca="1" si="217"/>
        <v>1.0782734006797901</v>
      </c>
      <c r="H702" s="78">
        <f t="shared" ca="1" si="218"/>
        <v>1.00464134</v>
      </c>
      <c r="I702" s="77">
        <f t="shared" si="215"/>
        <v>3.5000000000000003E-2</v>
      </c>
      <c r="J702" s="79">
        <f t="shared" si="221"/>
        <v>44095</v>
      </c>
      <c r="K702" s="80">
        <f t="shared" si="222"/>
        <v>62</v>
      </c>
      <c r="L702" s="81">
        <f t="shared" si="223"/>
        <v>62</v>
      </c>
      <c r="M702" s="82">
        <f t="shared" si="224"/>
        <v>1.0084997630000001</v>
      </c>
      <c r="N702" s="82">
        <f t="shared" ca="1" si="225"/>
        <v>1.013180553</v>
      </c>
      <c r="O702" s="81">
        <f t="shared" si="226"/>
        <v>0</v>
      </c>
      <c r="P702" s="76">
        <f t="shared" ca="1" si="227"/>
        <v>1146.7081109999999</v>
      </c>
      <c r="Q702" s="76">
        <f t="shared" si="228"/>
        <v>0</v>
      </c>
      <c r="R702" s="83" t="str">
        <f t="shared" si="229"/>
        <v>A+J=</v>
      </c>
      <c r="S702" s="79">
        <f t="shared" si="230"/>
        <v>44186</v>
      </c>
      <c r="T702" s="84" t="str">
        <f t="shared" si="231"/>
        <v>-</v>
      </c>
      <c r="U702" s="8"/>
      <c r="V702" s="8"/>
      <c r="W702" s="8"/>
      <c r="X702" s="8"/>
      <c r="Y702" s="1"/>
      <c r="Z702" s="8"/>
      <c r="AA702" s="8"/>
      <c r="AB702" s="8"/>
      <c r="AC702" s="8"/>
      <c r="AD702" s="8"/>
      <c r="AE702" s="9"/>
      <c r="AF702" s="8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  <c r="BO702" s="3"/>
      <c r="BP702" s="3"/>
      <c r="BQ702" s="3"/>
      <c r="BR702" s="3"/>
      <c r="BS702" s="3"/>
      <c r="BT702" s="3"/>
      <c r="BU702" s="3"/>
      <c r="BV702" s="3"/>
      <c r="BW702" s="3"/>
      <c r="BX702" s="3"/>
      <c r="BY702" s="3"/>
      <c r="BZ702" s="3"/>
      <c r="CA702" s="3"/>
      <c r="CB702" s="3"/>
      <c r="CC702" s="3"/>
      <c r="CD702" s="3"/>
      <c r="CE702" s="3"/>
      <c r="CF702" s="3"/>
      <c r="CG702" s="3"/>
      <c r="CH702" s="3"/>
      <c r="CI702" s="3"/>
      <c r="CJ702" s="3"/>
      <c r="CK702" s="3"/>
      <c r="CL702" s="3"/>
      <c r="CM702" s="3"/>
      <c r="CN702" s="3"/>
      <c r="CO702" s="3"/>
      <c r="CP702" s="3"/>
      <c r="CQ702" s="3"/>
      <c r="CR702" s="3"/>
      <c r="CS702" s="3"/>
      <c r="CT702" s="3"/>
      <c r="CU702" s="3"/>
      <c r="CV702" s="3"/>
      <c r="CW702" s="3"/>
      <c r="CX702" s="3"/>
      <c r="CY702" s="3"/>
      <c r="CZ702" s="3"/>
      <c r="DA702" s="3"/>
      <c r="DB702" s="3"/>
      <c r="DC702" s="3"/>
      <c r="DD702" s="3"/>
      <c r="DE702" s="3"/>
      <c r="DF702" s="3"/>
      <c r="DG702" s="3"/>
      <c r="DH702" s="3"/>
      <c r="DI702" s="3"/>
      <c r="DJ702" s="3"/>
      <c r="DK702" s="3"/>
      <c r="DL702" s="3"/>
      <c r="DM702" s="3"/>
      <c r="DN702" s="3"/>
      <c r="DO702" s="3"/>
      <c r="DP702" s="3"/>
      <c r="DQ702" s="3"/>
      <c r="DR702" s="3"/>
      <c r="DS702" s="3"/>
      <c r="DT702" s="3"/>
      <c r="DU702" s="3"/>
      <c r="DV702" s="3"/>
      <c r="DW702" s="3"/>
      <c r="DX702" s="3"/>
      <c r="DY702" s="3"/>
      <c r="DZ702" s="3"/>
      <c r="EA702" s="3"/>
      <c r="EB702" s="3"/>
      <c r="EC702" s="3"/>
      <c r="ED702" s="3"/>
      <c r="EE702" s="3"/>
      <c r="EF702" s="3"/>
      <c r="EG702" s="3"/>
      <c r="EH702" s="3"/>
      <c r="EI702" s="3"/>
      <c r="EJ702" s="3"/>
      <c r="EK702" s="3"/>
      <c r="EL702" s="3"/>
      <c r="EM702" s="3"/>
      <c r="EN702" s="3"/>
      <c r="EO702" s="3"/>
      <c r="EP702" s="3"/>
      <c r="EQ702" s="3"/>
      <c r="ER702" s="3"/>
      <c r="ES702" s="3"/>
      <c r="ET702" s="3"/>
      <c r="EU702" s="3"/>
      <c r="EV702" s="3"/>
      <c r="EW702" s="3"/>
      <c r="EX702" s="3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</row>
    <row r="703" spans="1:173" x14ac:dyDescent="0.15">
      <c r="A703" s="74">
        <f t="shared" si="214"/>
        <v>44184</v>
      </c>
      <c r="B703" s="75">
        <f t="shared" ca="1" si="219"/>
        <v>88165.326981000006</v>
      </c>
      <c r="C703" s="78">
        <f t="shared" si="220"/>
        <v>87000</v>
      </c>
      <c r="D703" s="77">
        <f ca="1">IF(A703&lt;$B$1,VLOOKUP(A703,[1]DI!$A$4:$B$15000,2),0)</f>
        <v>0</v>
      </c>
      <c r="E703" s="78">
        <f t="shared" ca="1" si="216"/>
        <v>1</v>
      </c>
      <c r="F703" s="78">
        <f ca="1">(TRUNC(PRODUCT($E$12:$E702),16))</f>
        <v>1.0833589494665601</v>
      </c>
      <c r="G703" s="78">
        <f t="shared" ca="1" si="217"/>
        <v>1.0782734006797901</v>
      </c>
      <c r="H703" s="78">
        <f t="shared" ca="1" si="218"/>
        <v>1.0047163800000001</v>
      </c>
      <c r="I703" s="77">
        <f t="shared" si="215"/>
        <v>3.5000000000000003E-2</v>
      </c>
      <c r="J703" s="79">
        <f t="shared" si="221"/>
        <v>44095</v>
      </c>
      <c r="K703" s="80">
        <f t="shared" si="222"/>
        <v>62</v>
      </c>
      <c r="L703" s="81">
        <f t="shared" si="223"/>
        <v>63</v>
      </c>
      <c r="M703" s="82">
        <f t="shared" si="224"/>
        <v>1.008637446</v>
      </c>
      <c r="N703" s="82">
        <f t="shared" ca="1" si="225"/>
        <v>1.0133945630000001</v>
      </c>
      <c r="O703" s="81">
        <f t="shared" si="226"/>
        <v>0</v>
      </c>
      <c r="P703" s="76">
        <f t="shared" ca="1" si="227"/>
        <v>1165.3269809999999</v>
      </c>
      <c r="Q703" s="76">
        <f t="shared" si="228"/>
        <v>0</v>
      </c>
      <c r="R703" s="83" t="str">
        <f t="shared" si="229"/>
        <v>A+J=</v>
      </c>
      <c r="S703" s="79">
        <f t="shared" si="230"/>
        <v>44186</v>
      </c>
      <c r="T703" s="84" t="str">
        <f t="shared" si="231"/>
        <v>-</v>
      </c>
      <c r="U703" s="8"/>
      <c r="V703" s="8"/>
      <c r="W703" s="8"/>
      <c r="X703" s="8"/>
      <c r="Y703" s="1"/>
      <c r="Z703" s="8"/>
      <c r="AA703" s="8"/>
      <c r="AB703" s="8"/>
      <c r="AC703" s="8"/>
      <c r="AD703" s="8"/>
      <c r="AE703" s="9"/>
      <c r="AF703" s="8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  <c r="BO703" s="3"/>
      <c r="BP703" s="3"/>
      <c r="BQ703" s="3"/>
      <c r="BR703" s="3"/>
      <c r="BS703" s="3"/>
      <c r="BT703" s="3"/>
      <c r="BU703" s="3"/>
      <c r="BV703" s="3"/>
      <c r="BW703" s="3"/>
      <c r="BX703" s="3"/>
      <c r="BY703" s="3"/>
      <c r="BZ703" s="3"/>
      <c r="CA703" s="3"/>
      <c r="CB703" s="3"/>
      <c r="CC703" s="3"/>
      <c r="CD703" s="3"/>
      <c r="CE703" s="3"/>
      <c r="CF703" s="3"/>
      <c r="CG703" s="3"/>
      <c r="CH703" s="3"/>
      <c r="CI703" s="3"/>
      <c r="CJ703" s="3"/>
      <c r="CK703" s="3"/>
      <c r="CL703" s="3"/>
      <c r="CM703" s="3"/>
      <c r="CN703" s="3"/>
      <c r="CO703" s="3"/>
      <c r="CP703" s="3"/>
      <c r="CQ703" s="3"/>
      <c r="CR703" s="3"/>
      <c r="CS703" s="3"/>
      <c r="CT703" s="3"/>
      <c r="CU703" s="3"/>
      <c r="CV703" s="3"/>
      <c r="CW703" s="3"/>
      <c r="CX703" s="3"/>
      <c r="CY703" s="3"/>
      <c r="CZ703" s="3"/>
      <c r="DA703" s="3"/>
      <c r="DB703" s="3"/>
      <c r="DC703" s="3"/>
      <c r="DD703" s="3"/>
      <c r="DE703" s="3"/>
      <c r="DF703" s="3"/>
      <c r="DG703" s="3"/>
      <c r="DH703" s="3"/>
      <c r="DI703" s="3"/>
      <c r="DJ703" s="3"/>
      <c r="DK703" s="3"/>
      <c r="DL703" s="3"/>
      <c r="DM703" s="3"/>
      <c r="DN703" s="3"/>
      <c r="DO703" s="3"/>
      <c r="DP703" s="3"/>
      <c r="DQ703" s="3"/>
      <c r="DR703" s="3"/>
      <c r="DS703" s="3"/>
      <c r="DT703" s="3"/>
      <c r="DU703" s="3"/>
      <c r="DV703" s="3"/>
      <c r="DW703" s="3"/>
      <c r="DX703" s="3"/>
      <c r="DY703" s="3"/>
      <c r="DZ703" s="3"/>
      <c r="EA703" s="3"/>
      <c r="EB703" s="3"/>
      <c r="EC703" s="3"/>
      <c r="ED703" s="3"/>
      <c r="EE703" s="3"/>
      <c r="EF703" s="3"/>
      <c r="EG703" s="3"/>
      <c r="EH703" s="3"/>
      <c r="EI703" s="3"/>
      <c r="EJ703" s="3"/>
      <c r="EK703" s="3"/>
      <c r="EL703" s="3"/>
      <c r="EM703" s="3"/>
      <c r="EN703" s="3"/>
      <c r="EO703" s="3"/>
      <c r="EP703" s="3"/>
      <c r="EQ703" s="3"/>
      <c r="ER703" s="3"/>
      <c r="ES703" s="3"/>
      <c r="ET703" s="3"/>
      <c r="EU703" s="3"/>
      <c r="EV703" s="3"/>
      <c r="EW703" s="3"/>
      <c r="EX703" s="3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</row>
    <row r="704" spans="1:173" x14ac:dyDescent="0.15">
      <c r="A704" s="74">
        <f t="shared" si="214"/>
        <v>44185</v>
      </c>
      <c r="B704" s="75">
        <f t="shared" ca="1" si="219"/>
        <v>88165.326981000006</v>
      </c>
      <c r="C704" s="78">
        <f t="shared" si="220"/>
        <v>87000</v>
      </c>
      <c r="D704" s="77">
        <f ca="1">IF(A704&lt;$B$1,VLOOKUP(A704,[1]DI!$A$4:$B$15000,2),0)</f>
        <v>0</v>
      </c>
      <c r="E704" s="78">
        <f t="shared" ca="1" si="216"/>
        <v>1</v>
      </c>
      <c r="F704" s="78">
        <f ca="1">(TRUNC(PRODUCT($E$12:$E703),16))</f>
        <v>1.0833589494665601</v>
      </c>
      <c r="G704" s="78">
        <f t="shared" ca="1" si="217"/>
        <v>1.0782734006797901</v>
      </c>
      <c r="H704" s="78">
        <f t="shared" ca="1" si="218"/>
        <v>1.0047163800000001</v>
      </c>
      <c r="I704" s="77">
        <f t="shared" si="215"/>
        <v>3.5000000000000003E-2</v>
      </c>
      <c r="J704" s="79">
        <f t="shared" si="221"/>
        <v>44095</v>
      </c>
      <c r="K704" s="80">
        <f t="shared" si="222"/>
        <v>62</v>
      </c>
      <c r="L704" s="81">
        <f t="shared" si="223"/>
        <v>63</v>
      </c>
      <c r="M704" s="82">
        <f t="shared" si="224"/>
        <v>1.008637446</v>
      </c>
      <c r="N704" s="82">
        <f t="shared" ca="1" si="225"/>
        <v>1.0133945630000001</v>
      </c>
      <c r="O704" s="81">
        <f t="shared" si="226"/>
        <v>0</v>
      </c>
      <c r="P704" s="76">
        <f t="shared" ca="1" si="227"/>
        <v>1165.3269809999999</v>
      </c>
      <c r="Q704" s="76">
        <f t="shared" si="228"/>
        <v>0</v>
      </c>
      <c r="R704" s="83" t="str">
        <f t="shared" si="229"/>
        <v>A+J=</v>
      </c>
      <c r="S704" s="79">
        <f t="shared" si="230"/>
        <v>44186</v>
      </c>
      <c r="T704" s="84" t="str">
        <f t="shared" si="231"/>
        <v>-</v>
      </c>
      <c r="U704" s="8"/>
      <c r="V704" s="8"/>
      <c r="W704" s="8"/>
      <c r="X704" s="8"/>
      <c r="Y704" s="1"/>
      <c r="Z704" s="8"/>
      <c r="AA704" s="8"/>
      <c r="AB704" s="8"/>
      <c r="AC704" s="8"/>
      <c r="AD704" s="8"/>
      <c r="AE704" s="9"/>
      <c r="AF704" s="8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  <c r="BO704" s="3"/>
      <c r="BP704" s="3"/>
      <c r="BQ704" s="3"/>
      <c r="BR704" s="3"/>
      <c r="BS704" s="3"/>
      <c r="BT704" s="3"/>
      <c r="BU704" s="3"/>
      <c r="BV704" s="3"/>
      <c r="BW704" s="3"/>
      <c r="BX704" s="3"/>
      <c r="BY704" s="3"/>
      <c r="BZ704" s="3"/>
      <c r="CA704" s="3"/>
      <c r="CB704" s="3"/>
      <c r="CC704" s="3"/>
      <c r="CD704" s="3"/>
      <c r="CE704" s="3"/>
      <c r="CF704" s="3"/>
      <c r="CG704" s="3"/>
      <c r="CH704" s="3"/>
      <c r="CI704" s="3"/>
      <c r="CJ704" s="3"/>
      <c r="CK704" s="3"/>
      <c r="CL704" s="3"/>
      <c r="CM704" s="3"/>
      <c r="CN704" s="3"/>
      <c r="CO704" s="3"/>
      <c r="CP704" s="3"/>
      <c r="CQ704" s="3"/>
      <c r="CR704" s="3"/>
      <c r="CS704" s="3"/>
      <c r="CT704" s="3"/>
      <c r="CU704" s="3"/>
      <c r="CV704" s="3"/>
      <c r="CW704" s="3"/>
      <c r="CX704" s="3"/>
      <c r="CY704" s="3"/>
      <c r="CZ704" s="3"/>
      <c r="DA704" s="3"/>
      <c r="DB704" s="3"/>
      <c r="DC704" s="3"/>
      <c r="DD704" s="3"/>
      <c r="DE704" s="3"/>
      <c r="DF704" s="3"/>
      <c r="DG704" s="3"/>
      <c r="DH704" s="3"/>
      <c r="DI704" s="3"/>
      <c r="DJ704" s="3"/>
      <c r="DK704" s="3"/>
      <c r="DL704" s="3"/>
      <c r="DM704" s="3"/>
      <c r="DN704" s="3"/>
      <c r="DO704" s="3"/>
      <c r="DP704" s="3"/>
      <c r="DQ704" s="3"/>
      <c r="DR704" s="3"/>
      <c r="DS704" s="3"/>
      <c r="DT704" s="3"/>
      <c r="DU704" s="3"/>
      <c r="DV704" s="3"/>
      <c r="DW704" s="3"/>
      <c r="DX704" s="3"/>
      <c r="DY704" s="3"/>
      <c r="DZ704" s="3"/>
      <c r="EA704" s="3"/>
      <c r="EB704" s="3"/>
      <c r="EC704" s="3"/>
      <c r="ED704" s="3"/>
      <c r="EE704" s="3"/>
      <c r="EF704" s="3"/>
      <c r="EG704" s="3"/>
      <c r="EH704" s="3"/>
      <c r="EI704" s="3"/>
      <c r="EJ704" s="3"/>
      <c r="EK704" s="3"/>
      <c r="EL704" s="3"/>
      <c r="EM704" s="3"/>
      <c r="EN704" s="3"/>
      <c r="EO704" s="3"/>
      <c r="EP704" s="3"/>
      <c r="EQ704" s="3"/>
      <c r="ER704" s="3"/>
      <c r="ES704" s="3"/>
      <c r="ET704" s="3"/>
      <c r="EU704" s="3"/>
      <c r="EV704" s="3"/>
      <c r="EW704" s="3"/>
      <c r="EX704" s="3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</row>
    <row r="705" spans="1:173" x14ac:dyDescent="0.15">
      <c r="A705" s="74">
        <f t="shared" si="214"/>
        <v>44186</v>
      </c>
      <c r="B705" s="75">
        <f t="shared" ca="1" si="219"/>
        <v>88165.326981000006</v>
      </c>
      <c r="C705" s="78">
        <f t="shared" si="220"/>
        <v>87000</v>
      </c>
      <c r="D705" s="77">
        <f ca="1">IF(A705&lt;$B$1,VLOOKUP(A705,[1]DI!$A$4:$B$15000,2),0)</f>
        <v>1.9000000000000006E-2</v>
      </c>
      <c r="E705" s="78">
        <f t="shared" ca="1" si="216"/>
        <v>1.0000746899999999</v>
      </c>
      <c r="F705" s="78">
        <f ca="1">(TRUNC(PRODUCT($E$12:$E704),16))</f>
        <v>1.0833589494665601</v>
      </c>
      <c r="G705" s="78">
        <f t="shared" ca="1" si="217"/>
        <v>1.0782734006797901</v>
      </c>
      <c r="H705" s="78">
        <f t="shared" ca="1" si="218"/>
        <v>1.0047163800000001</v>
      </c>
      <c r="I705" s="77">
        <f t="shared" si="215"/>
        <v>3.5000000000000003E-2</v>
      </c>
      <c r="J705" s="79">
        <f t="shared" si="221"/>
        <v>44095</v>
      </c>
      <c r="K705" s="80">
        <f t="shared" si="222"/>
        <v>63</v>
      </c>
      <c r="L705" s="81">
        <f t="shared" si="223"/>
        <v>63</v>
      </c>
      <c r="M705" s="82">
        <f t="shared" si="224"/>
        <v>1.008637446</v>
      </c>
      <c r="N705" s="82">
        <f t="shared" ca="1" si="225"/>
        <v>1.0133945630000001</v>
      </c>
      <c r="O705" s="81">
        <f t="shared" si="226"/>
        <v>8</v>
      </c>
      <c r="P705" s="76">
        <f t="shared" ca="1" si="227"/>
        <v>1165.3269809999999</v>
      </c>
      <c r="Q705" s="76">
        <f t="shared" si="228"/>
        <v>3000</v>
      </c>
      <c r="R705" s="83" t="str">
        <f t="shared" si="229"/>
        <v>A+J=</v>
      </c>
      <c r="S705" s="79">
        <f t="shared" si="230"/>
        <v>44186</v>
      </c>
      <c r="T705" s="84">
        <f t="shared" ca="1" si="231"/>
        <v>4165326.9810000001</v>
      </c>
      <c r="U705" s="8"/>
      <c r="V705" s="8"/>
      <c r="W705" s="8"/>
      <c r="X705" s="8"/>
      <c r="Y705" s="1"/>
      <c r="Z705" s="8"/>
      <c r="AA705" s="8"/>
      <c r="AB705" s="8"/>
      <c r="AC705" s="8"/>
      <c r="AD705" s="8"/>
      <c r="AE705" s="9"/>
      <c r="AF705" s="8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  <c r="BO705" s="3"/>
      <c r="BP705" s="3"/>
      <c r="BQ705" s="3"/>
      <c r="BR705" s="3"/>
      <c r="BS705" s="3"/>
      <c r="BT705" s="3"/>
      <c r="BU705" s="3"/>
      <c r="BV705" s="3"/>
      <c r="BW705" s="3"/>
      <c r="BX705" s="3"/>
      <c r="BY705" s="3"/>
      <c r="BZ705" s="3"/>
      <c r="CA705" s="3"/>
      <c r="CB705" s="3"/>
      <c r="CC705" s="3"/>
      <c r="CD705" s="3"/>
      <c r="CE705" s="3"/>
      <c r="CF705" s="3"/>
      <c r="CG705" s="3"/>
      <c r="CH705" s="3"/>
      <c r="CI705" s="3"/>
      <c r="CJ705" s="3"/>
      <c r="CK705" s="3"/>
      <c r="CL705" s="3"/>
      <c r="CM705" s="3"/>
      <c r="CN705" s="3"/>
      <c r="CO705" s="3"/>
      <c r="CP705" s="3"/>
      <c r="CQ705" s="3"/>
      <c r="CR705" s="3"/>
      <c r="CS705" s="3"/>
      <c r="CT705" s="3"/>
      <c r="CU705" s="3"/>
      <c r="CV705" s="3"/>
      <c r="CW705" s="3"/>
      <c r="CX705" s="3"/>
      <c r="CY705" s="3"/>
      <c r="CZ705" s="3"/>
      <c r="DA705" s="3"/>
      <c r="DB705" s="3"/>
      <c r="DC705" s="3"/>
      <c r="DD705" s="3"/>
      <c r="DE705" s="3"/>
      <c r="DF705" s="3"/>
      <c r="DG705" s="3"/>
      <c r="DH705" s="3"/>
      <c r="DI705" s="3"/>
      <c r="DJ705" s="3"/>
      <c r="DK705" s="3"/>
      <c r="DL705" s="3"/>
      <c r="DM705" s="3"/>
      <c r="DN705" s="3"/>
      <c r="DO705" s="3"/>
      <c r="DP705" s="3"/>
      <c r="DQ705" s="3"/>
      <c r="DR705" s="3"/>
      <c r="DS705" s="3"/>
      <c r="DT705" s="3"/>
      <c r="DU705" s="3"/>
      <c r="DV705" s="3"/>
      <c r="DW705" s="3"/>
      <c r="DX705" s="3"/>
      <c r="DY705" s="3"/>
      <c r="DZ705" s="3"/>
      <c r="EA705" s="3"/>
      <c r="EB705" s="3"/>
      <c r="EC705" s="3"/>
      <c r="ED705" s="3"/>
      <c r="EE705" s="3"/>
      <c r="EF705" s="3"/>
      <c r="EG705" s="3"/>
      <c r="EH705" s="3"/>
      <c r="EI705" s="3"/>
      <c r="EJ705" s="3"/>
      <c r="EK705" s="3"/>
      <c r="EL705" s="3"/>
      <c r="EM705" s="3"/>
      <c r="EN705" s="3"/>
      <c r="EO705" s="3"/>
      <c r="EP705" s="3"/>
      <c r="EQ705" s="3"/>
      <c r="ER705" s="3"/>
      <c r="ES705" s="3"/>
      <c r="ET705" s="3"/>
      <c r="EU705" s="3"/>
      <c r="EV705" s="3"/>
      <c r="EW705" s="3"/>
      <c r="EX705" s="3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</row>
    <row r="706" spans="1:173" x14ac:dyDescent="0.15">
      <c r="A706" s="74">
        <f t="shared" si="214"/>
        <v>44187</v>
      </c>
      <c r="B706" s="75">
        <f t="shared" ca="1" si="219"/>
        <v>84017.742731000006</v>
      </c>
      <c r="C706" s="78">
        <f t="shared" si="220"/>
        <v>84000</v>
      </c>
      <c r="D706" s="77">
        <f ca="1">IF(A706&lt;$B$1,VLOOKUP(A706,[1]DI!$A$4:$B$15000,2),0)</f>
        <v>1.9000000000000006E-2</v>
      </c>
      <c r="E706" s="78">
        <f t="shared" ca="1" si="216"/>
        <v>1.0000746899999999</v>
      </c>
      <c r="F706" s="78">
        <f ca="1">(TRUNC(PRODUCT($E$12:$E705),16))</f>
        <v>1.0834398655464901</v>
      </c>
      <c r="G706" s="78">
        <f t="shared" ca="1" si="217"/>
        <v>1.0833589494665601</v>
      </c>
      <c r="H706" s="78">
        <f t="shared" ca="1" si="218"/>
        <v>1.0000746899999999</v>
      </c>
      <c r="I706" s="77">
        <f t="shared" si="215"/>
        <v>3.5000000000000003E-2</v>
      </c>
      <c r="J706" s="79">
        <f t="shared" si="221"/>
        <v>44186</v>
      </c>
      <c r="K706" s="80">
        <f t="shared" si="222"/>
        <v>1</v>
      </c>
      <c r="L706" s="81">
        <f t="shared" si="223"/>
        <v>1</v>
      </c>
      <c r="M706" s="82">
        <f t="shared" si="224"/>
        <v>1.0001365230000001</v>
      </c>
      <c r="N706" s="82">
        <f t="shared" ca="1" si="225"/>
        <v>1.000211223</v>
      </c>
      <c r="O706" s="81">
        <f t="shared" si="226"/>
        <v>0</v>
      </c>
      <c r="P706" s="76">
        <f t="shared" ca="1" si="227"/>
        <v>17.742730999999999</v>
      </c>
      <c r="Q706" s="76">
        <f t="shared" si="228"/>
        <v>0</v>
      </c>
      <c r="R706" s="83" t="str">
        <f t="shared" si="229"/>
        <v>A+J=</v>
      </c>
      <c r="S706" s="79">
        <f t="shared" si="230"/>
        <v>44274</v>
      </c>
      <c r="T706" s="84" t="str">
        <f t="shared" si="231"/>
        <v>-</v>
      </c>
      <c r="U706" s="8"/>
      <c r="V706" s="8"/>
      <c r="W706" s="8"/>
      <c r="X706" s="8"/>
      <c r="Y706" s="1"/>
      <c r="Z706" s="8"/>
      <c r="AA706" s="8"/>
      <c r="AB706" s="8"/>
      <c r="AC706" s="8"/>
      <c r="AD706" s="8"/>
      <c r="AE706" s="9"/>
      <c r="AF706" s="8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  <c r="BO706" s="3"/>
      <c r="BP706" s="3"/>
      <c r="BQ706" s="3"/>
      <c r="BR706" s="3"/>
      <c r="BS706" s="3"/>
      <c r="BT706" s="3"/>
      <c r="BU706" s="3"/>
      <c r="BV706" s="3"/>
      <c r="BW706" s="3"/>
      <c r="BX706" s="3"/>
      <c r="BY706" s="3"/>
      <c r="BZ706" s="3"/>
      <c r="CA706" s="3"/>
      <c r="CB706" s="3"/>
      <c r="CC706" s="3"/>
      <c r="CD706" s="3"/>
      <c r="CE706" s="3"/>
      <c r="CF706" s="3"/>
      <c r="CG706" s="3"/>
      <c r="CH706" s="3"/>
      <c r="CI706" s="3"/>
      <c r="CJ706" s="3"/>
      <c r="CK706" s="3"/>
      <c r="CL706" s="3"/>
      <c r="CM706" s="3"/>
      <c r="CN706" s="3"/>
      <c r="CO706" s="3"/>
      <c r="CP706" s="3"/>
      <c r="CQ706" s="3"/>
      <c r="CR706" s="3"/>
      <c r="CS706" s="3"/>
      <c r="CT706" s="3"/>
      <c r="CU706" s="3"/>
      <c r="CV706" s="3"/>
      <c r="CW706" s="3"/>
      <c r="CX706" s="3"/>
      <c r="CY706" s="3"/>
      <c r="CZ706" s="3"/>
      <c r="DA706" s="3"/>
      <c r="DB706" s="3"/>
      <c r="DC706" s="3"/>
      <c r="DD706" s="3"/>
      <c r="DE706" s="3"/>
      <c r="DF706" s="3"/>
      <c r="DG706" s="3"/>
      <c r="DH706" s="3"/>
      <c r="DI706" s="3"/>
      <c r="DJ706" s="3"/>
      <c r="DK706" s="3"/>
      <c r="DL706" s="3"/>
      <c r="DM706" s="3"/>
      <c r="DN706" s="3"/>
      <c r="DO706" s="3"/>
      <c r="DP706" s="3"/>
      <c r="DQ706" s="3"/>
      <c r="DR706" s="3"/>
      <c r="DS706" s="3"/>
      <c r="DT706" s="3"/>
      <c r="DU706" s="3"/>
      <c r="DV706" s="3"/>
      <c r="DW706" s="3"/>
      <c r="DX706" s="3"/>
      <c r="DY706" s="3"/>
      <c r="DZ706" s="3"/>
      <c r="EA706" s="3"/>
      <c r="EB706" s="3"/>
      <c r="EC706" s="3"/>
      <c r="ED706" s="3"/>
      <c r="EE706" s="3"/>
      <c r="EF706" s="3"/>
      <c r="EG706" s="3"/>
      <c r="EH706" s="3"/>
      <c r="EI706" s="3"/>
      <c r="EJ706" s="3"/>
      <c r="EK706" s="3"/>
      <c r="EL706" s="3"/>
      <c r="EM706" s="3"/>
      <c r="EN706" s="3"/>
      <c r="EO706" s="3"/>
      <c r="EP706" s="3"/>
      <c r="EQ706" s="3"/>
      <c r="ER706" s="3"/>
      <c r="ES706" s="3"/>
      <c r="ET706" s="3"/>
      <c r="EU706" s="3"/>
      <c r="EV706" s="3"/>
      <c r="EW706" s="3"/>
      <c r="EX706" s="3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</row>
    <row r="707" spans="1:173" x14ac:dyDescent="0.15">
      <c r="A707" s="74">
        <f t="shared" si="214"/>
        <v>44188</v>
      </c>
      <c r="B707" s="75">
        <f t="shared" ca="1" si="219"/>
        <v>84035.489579999994</v>
      </c>
      <c r="C707" s="78">
        <f t="shared" si="220"/>
        <v>84000</v>
      </c>
      <c r="D707" s="77">
        <f ca="1">IF(A707&lt;$B$1,VLOOKUP(A707,[1]DI!$A$4:$B$15000,2),0)</f>
        <v>1.9000000000000006E-2</v>
      </c>
      <c r="E707" s="78">
        <f t="shared" ca="1" si="216"/>
        <v>1.0000746899999999</v>
      </c>
      <c r="F707" s="78">
        <f ca="1">(TRUNC(PRODUCT($E$12:$E706),16))</f>
        <v>1.0835207876700499</v>
      </c>
      <c r="G707" s="78">
        <f t="shared" ca="1" si="217"/>
        <v>1.0833589494665601</v>
      </c>
      <c r="H707" s="78">
        <f t="shared" ca="1" si="218"/>
        <v>1.00014939</v>
      </c>
      <c r="I707" s="77">
        <f t="shared" si="215"/>
        <v>3.5000000000000003E-2</v>
      </c>
      <c r="J707" s="79">
        <f t="shared" si="221"/>
        <v>44186</v>
      </c>
      <c r="K707" s="80">
        <f t="shared" si="222"/>
        <v>2</v>
      </c>
      <c r="L707" s="81">
        <f t="shared" si="223"/>
        <v>2</v>
      </c>
      <c r="M707" s="82">
        <f t="shared" si="224"/>
        <v>1.0002730639999999</v>
      </c>
      <c r="N707" s="82">
        <f t="shared" ca="1" si="225"/>
        <v>1.000422495</v>
      </c>
      <c r="O707" s="81">
        <f t="shared" si="226"/>
        <v>0</v>
      </c>
      <c r="P707" s="76">
        <f t="shared" ca="1" si="227"/>
        <v>35.489579999999997</v>
      </c>
      <c r="Q707" s="76">
        <f t="shared" si="228"/>
        <v>0</v>
      </c>
      <c r="R707" s="83" t="str">
        <f t="shared" si="229"/>
        <v>A+J=</v>
      </c>
      <c r="S707" s="79">
        <f t="shared" si="230"/>
        <v>44274</v>
      </c>
      <c r="T707" s="84" t="str">
        <f t="shared" si="231"/>
        <v>-</v>
      </c>
      <c r="U707" s="8"/>
      <c r="V707" s="8"/>
      <c r="W707" s="8"/>
      <c r="X707" s="8"/>
      <c r="Y707" s="1"/>
      <c r="Z707" s="8"/>
      <c r="AA707" s="8"/>
      <c r="AB707" s="8"/>
      <c r="AC707" s="8"/>
      <c r="AD707" s="8"/>
      <c r="AE707" s="9"/>
      <c r="AF707" s="8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  <c r="BO707" s="3"/>
      <c r="BP707" s="3"/>
      <c r="BQ707" s="3"/>
      <c r="BR707" s="3"/>
      <c r="BS707" s="3"/>
      <c r="BT707" s="3"/>
      <c r="BU707" s="3"/>
      <c r="BV707" s="3"/>
      <c r="BW707" s="3"/>
      <c r="BX707" s="3"/>
      <c r="BY707" s="3"/>
      <c r="BZ707" s="3"/>
      <c r="CA707" s="3"/>
      <c r="CB707" s="3"/>
      <c r="CC707" s="3"/>
      <c r="CD707" s="3"/>
      <c r="CE707" s="3"/>
      <c r="CF707" s="3"/>
      <c r="CG707" s="3"/>
      <c r="CH707" s="3"/>
      <c r="CI707" s="3"/>
      <c r="CJ707" s="3"/>
      <c r="CK707" s="3"/>
      <c r="CL707" s="3"/>
      <c r="CM707" s="3"/>
      <c r="CN707" s="3"/>
      <c r="CO707" s="3"/>
      <c r="CP707" s="3"/>
      <c r="CQ707" s="3"/>
      <c r="CR707" s="3"/>
      <c r="CS707" s="3"/>
      <c r="CT707" s="3"/>
      <c r="CU707" s="3"/>
      <c r="CV707" s="3"/>
      <c r="CW707" s="3"/>
      <c r="CX707" s="3"/>
      <c r="CY707" s="3"/>
      <c r="CZ707" s="3"/>
      <c r="DA707" s="3"/>
      <c r="DB707" s="3"/>
      <c r="DC707" s="3"/>
      <c r="DD707" s="3"/>
      <c r="DE707" s="3"/>
      <c r="DF707" s="3"/>
      <c r="DG707" s="3"/>
      <c r="DH707" s="3"/>
      <c r="DI707" s="3"/>
      <c r="DJ707" s="3"/>
      <c r="DK707" s="3"/>
      <c r="DL707" s="3"/>
      <c r="DM707" s="3"/>
      <c r="DN707" s="3"/>
      <c r="DO707" s="3"/>
      <c r="DP707" s="3"/>
      <c r="DQ707" s="3"/>
      <c r="DR707" s="3"/>
      <c r="DS707" s="3"/>
      <c r="DT707" s="3"/>
      <c r="DU707" s="3"/>
      <c r="DV707" s="3"/>
      <c r="DW707" s="3"/>
      <c r="DX707" s="3"/>
      <c r="DY707" s="3"/>
      <c r="DZ707" s="3"/>
      <c r="EA707" s="3"/>
      <c r="EB707" s="3"/>
      <c r="EC707" s="3"/>
      <c r="ED707" s="3"/>
      <c r="EE707" s="3"/>
      <c r="EF707" s="3"/>
      <c r="EG707" s="3"/>
      <c r="EH707" s="3"/>
      <c r="EI707" s="3"/>
      <c r="EJ707" s="3"/>
      <c r="EK707" s="3"/>
      <c r="EL707" s="3"/>
      <c r="EM707" s="3"/>
      <c r="EN707" s="3"/>
      <c r="EO707" s="3"/>
      <c r="EP707" s="3"/>
      <c r="EQ707" s="3"/>
      <c r="ER707" s="3"/>
      <c r="ES707" s="3"/>
      <c r="ET707" s="3"/>
      <c r="EU707" s="3"/>
      <c r="EV707" s="3"/>
      <c r="EW707" s="3"/>
      <c r="EX707" s="3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</row>
    <row r="708" spans="1:173" x14ac:dyDescent="0.15">
      <c r="A708" s="74">
        <f t="shared" si="214"/>
        <v>44189</v>
      </c>
      <c r="B708" s="75">
        <f t="shared" ca="1" si="219"/>
        <v>84053.239788000006</v>
      </c>
      <c r="C708" s="78">
        <f t="shared" si="220"/>
        <v>84000</v>
      </c>
      <c r="D708" s="77">
        <f ca="1">IF(A708&lt;$B$1,VLOOKUP(A708,[1]DI!$A$4:$B$15000,2),0)</f>
        <v>1.9000000000000006E-2</v>
      </c>
      <c r="E708" s="78">
        <f t="shared" ca="1" si="216"/>
        <v>1.0000746899999999</v>
      </c>
      <c r="F708" s="78">
        <f ca="1">(TRUNC(PRODUCT($E$12:$E707),16))</f>
        <v>1.0836017158376801</v>
      </c>
      <c r="G708" s="78">
        <f t="shared" ca="1" si="217"/>
        <v>1.0833589494665601</v>
      </c>
      <c r="H708" s="78">
        <f t="shared" ca="1" si="218"/>
        <v>1.0002240899999999</v>
      </c>
      <c r="I708" s="77">
        <f t="shared" si="215"/>
        <v>3.5000000000000003E-2</v>
      </c>
      <c r="J708" s="79">
        <f t="shared" si="221"/>
        <v>44186</v>
      </c>
      <c r="K708" s="80">
        <f t="shared" si="222"/>
        <v>3</v>
      </c>
      <c r="L708" s="81">
        <f t="shared" si="223"/>
        <v>3</v>
      </c>
      <c r="M708" s="82">
        <f t="shared" si="224"/>
        <v>1.0004096250000001</v>
      </c>
      <c r="N708" s="82">
        <f t="shared" ca="1" si="225"/>
        <v>1.000633807</v>
      </c>
      <c r="O708" s="81">
        <f t="shared" si="226"/>
        <v>0</v>
      </c>
      <c r="P708" s="76">
        <f t="shared" ca="1" si="227"/>
        <v>53.239787999999997</v>
      </c>
      <c r="Q708" s="76">
        <f t="shared" si="228"/>
        <v>0</v>
      </c>
      <c r="R708" s="83" t="str">
        <f t="shared" si="229"/>
        <v>A+J=</v>
      </c>
      <c r="S708" s="79">
        <f t="shared" si="230"/>
        <v>44274</v>
      </c>
      <c r="T708" s="84" t="str">
        <f t="shared" si="231"/>
        <v>-</v>
      </c>
      <c r="U708" s="8"/>
      <c r="V708" s="8"/>
      <c r="W708" s="8"/>
      <c r="X708" s="8"/>
      <c r="Y708" s="1"/>
      <c r="Z708" s="8"/>
      <c r="AA708" s="8"/>
      <c r="AB708" s="8"/>
      <c r="AC708" s="8"/>
      <c r="AD708" s="8"/>
      <c r="AE708" s="9"/>
      <c r="AF708" s="8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  <c r="BO708" s="3"/>
      <c r="BP708" s="3"/>
      <c r="BQ708" s="3"/>
      <c r="BR708" s="3"/>
      <c r="BS708" s="3"/>
      <c r="BT708" s="3"/>
      <c r="BU708" s="3"/>
      <c r="BV708" s="3"/>
      <c r="BW708" s="3"/>
      <c r="BX708" s="3"/>
      <c r="BY708" s="3"/>
      <c r="BZ708" s="3"/>
      <c r="CA708" s="3"/>
      <c r="CB708" s="3"/>
      <c r="CC708" s="3"/>
      <c r="CD708" s="3"/>
      <c r="CE708" s="3"/>
      <c r="CF708" s="3"/>
      <c r="CG708" s="3"/>
      <c r="CH708" s="3"/>
      <c r="CI708" s="3"/>
      <c r="CJ708" s="3"/>
      <c r="CK708" s="3"/>
      <c r="CL708" s="3"/>
      <c r="CM708" s="3"/>
      <c r="CN708" s="3"/>
      <c r="CO708" s="3"/>
      <c r="CP708" s="3"/>
      <c r="CQ708" s="3"/>
      <c r="CR708" s="3"/>
      <c r="CS708" s="3"/>
      <c r="CT708" s="3"/>
      <c r="CU708" s="3"/>
      <c r="CV708" s="3"/>
      <c r="CW708" s="3"/>
      <c r="CX708" s="3"/>
      <c r="CY708" s="3"/>
      <c r="CZ708" s="3"/>
      <c r="DA708" s="3"/>
      <c r="DB708" s="3"/>
      <c r="DC708" s="3"/>
      <c r="DD708" s="3"/>
      <c r="DE708" s="3"/>
      <c r="DF708" s="3"/>
      <c r="DG708" s="3"/>
      <c r="DH708" s="3"/>
      <c r="DI708" s="3"/>
      <c r="DJ708" s="3"/>
      <c r="DK708" s="3"/>
      <c r="DL708" s="3"/>
      <c r="DM708" s="3"/>
      <c r="DN708" s="3"/>
      <c r="DO708" s="3"/>
      <c r="DP708" s="3"/>
      <c r="DQ708" s="3"/>
      <c r="DR708" s="3"/>
      <c r="DS708" s="3"/>
      <c r="DT708" s="3"/>
      <c r="DU708" s="3"/>
      <c r="DV708" s="3"/>
      <c r="DW708" s="3"/>
      <c r="DX708" s="3"/>
      <c r="DY708" s="3"/>
      <c r="DZ708" s="3"/>
      <c r="EA708" s="3"/>
      <c r="EB708" s="3"/>
      <c r="EC708" s="3"/>
      <c r="ED708" s="3"/>
      <c r="EE708" s="3"/>
      <c r="EF708" s="3"/>
      <c r="EG708" s="3"/>
      <c r="EH708" s="3"/>
      <c r="EI708" s="3"/>
      <c r="EJ708" s="3"/>
      <c r="EK708" s="3"/>
      <c r="EL708" s="3"/>
      <c r="EM708" s="3"/>
      <c r="EN708" s="3"/>
      <c r="EO708" s="3"/>
      <c r="EP708" s="3"/>
      <c r="EQ708" s="3"/>
      <c r="ER708" s="3"/>
      <c r="ES708" s="3"/>
      <c r="ET708" s="3"/>
      <c r="EU708" s="3"/>
      <c r="EV708" s="3"/>
      <c r="EW708" s="3"/>
      <c r="EX708" s="3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</row>
    <row r="709" spans="1:173" x14ac:dyDescent="0.15">
      <c r="A709" s="74">
        <f t="shared" si="214"/>
        <v>44190</v>
      </c>
      <c r="B709" s="75">
        <f t="shared" ca="1" si="219"/>
        <v>84070.993187999993</v>
      </c>
      <c r="C709" s="78">
        <f t="shared" si="220"/>
        <v>84000</v>
      </c>
      <c r="D709" s="77">
        <f ca="1">IF(A709&lt;$B$1,VLOOKUP(A709,[1]DI!$A$4:$B$15000,2),0)</f>
        <v>0</v>
      </c>
      <c r="E709" s="78">
        <f t="shared" ca="1" si="216"/>
        <v>1</v>
      </c>
      <c r="F709" s="78">
        <f ca="1">(TRUNC(PRODUCT($E$12:$E708),16))</f>
        <v>1.08368265004984</v>
      </c>
      <c r="G709" s="78">
        <f t="shared" ca="1" si="217"/>
        <v>1.0833589494665601</v>
      </c>
      <c r="H709" s="78">
        <f t="shared" ca="1" si="218"/>
        <v>1.00029879</v>
      </c>
      <c r="I709" s="77">
        <f t="shared" si="215"/>
        <v>3.5000000000000003E-2</v>
      </c>
      <c r="J709" s="79">
        <f t="shared" si="221"/>
        <v>44186</v>
      </c>
      <c r="K709" s="80">
        <f t="shared" si="222"/>
        <v>3</v>
      </c>
      <c r="L709" s="81">
        <f t="shared" si="223"/>
        <v>4</v>
      </c>
      <c r="M709" s="82">
        <f t="shared" si="224"/>
        <v>1.0005462039999999</v>
      </c>
      <c r="N709" s="82">
        <f t="shared" ca="1" si="225"/>
        <v>1.0008451570000001</v>
      </c>
      <c r="O709" s="81">
        <f t="shared" si="226"/>
        <v>0</v>
      </c>
      <c r="P709" s="76">
        <f t="shared" ca="1" si="227"/>
        <v>70.993188000000004</v>
      </c>
      <c r="Q709" s="76">
        <f t="shared" si="228"/>
        <v>0</v>
      </c>
      <c r="R709" s="83" t="str">
        <f t="shared" si="229"/>
        <v>A+J=</v>
      </c>
      <c r="S709" s="79">
        <f t="shared" si="230"/>
        <v>44274</v>
      </c>
      <c r="T709" s="84" t="str">
        <f t="shared" si="231"/>
        <v>-</v>
      </c>
      <c r="U709" s="8"/>
      <c r="V709" s="8"/>
      <c r="W709" s="8"/>
      <c r="X709" s="8"/>
      <c r="Y709" s="1"/>
      <c r="Z709" s="8"/>
      <c r="AA709" s="8"/>
      <c r="AB709" s="8"/>
      <c r="AC709" s="8"/>
      <c r="AD709" s="8"/>
      <c r="AE709" s="9"/>
      <c r="AF709" s="8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  <c r="BO709" s="3"/>
      <c r="BP709" s="3"/>
      <c r="BQ709" s="3"/>
      <c r="BR709" s="3"/>
      <c r="BS709" s="3"/>
      <c r="BT709" s="3"/>
      <c r="BU709" s="3"/>
      <c r="BV709" s="3"/>
      <c r="BW709" s="3"/>
      <c r="BX709" s="3"/>
      <c r="BY709" s="3"/>
      <c r="BZ709" s="3"/>
      <c r="CA709" s="3"/>
      <c r="CB709" s="3"/>
      <c r="CC709" s="3"/>
      <c r="CD709" s="3"/>
      <c r="CE709" s="3"/>
      <c r="CF709" s="3"/>
      <c r="CG709" s="3"/>
      <c r="CH709" s="3"/>
      <c r="CI709" s="3"/>
      <c r="CJ709" s="3"/>
      <c r="CK709" s="3"/>
      <c r="CL709" s="3"/>
      <c r="CM709" s="3"/>
      <c r="CN709" s="3"/>
      <c r="CO709" s="3"/>
      <c r="CP709" s="3"/>
      <c r="CQ709" s="3"/>
      <c r="CR709" s="3"/>
      <c r="CS709" s="3"/>
      <c r="CT709" s="3"/>
      <c r="CU709" s="3"/>
      <c r="CV709" s="3"/>
      <c r="CW709" s="3"/>
      <c r="CX709" s="3"/>
      <c r="CY709" s="3"/>
      <c r="CZ709" s="3"/>
      <c r="DA709" s="3"/>
      <c r="DB709" s="3"/>
      <c r="DC709" s="3"/>
      <c r="DD709" s="3"/>
      <c r="DE709" s="3"/>
      <c r="DF709" s="3"/>
      <c r="DG709" s="3"/>
      <c r="DH709" s="3"/>
      <c r="DI709" s="3"/>
      <c r="DJ709" s="3"/>
      <c r="DK709" s="3"/>
      <c r="DL709" s="3"/>
      <c r="DM709" s="3"/>
      <c r="DN709" s="3"/>
      <c r="DO709" s="3"/>
      <c r="DP709" s="3"/>
      <c r="DQ709" s="3"/>
      <c r="DR709" s="3"/>
      <c r="DS709" s="3"/>
      <c r="DT709" s="3"/>
      <c r="DU709" s="3"/>
      <c r="DV709" s="3"/>
      <c r="DW709" s="3"/>
      <c r="DX709" s="3"/>
      <c r="DY709" s="3"/>
      <c r="DZ709" s="3"/>
      <c r="EA709" s="3"/>
      <c r="EB709" s="3"/>
      <c r="EC709" s="3"/>
      <c r="ED709" s="3"/>
      <c r="EE709" s="3"/>
      <c r="EF709" s="3"/>
      <c r="EG709" s="3"/>
      <c r="EH709" s="3"/>
      <c r="EI709" s="3"/>
      <c r="EJ709" s="3"/>
      <c r="EK709" s="3"/>
      <c r="EL709" s="3"/>
      <c r="EM709" s="3"/>
      <c r="EN709" s="3"/>
      <c r="EO709" s="3"/>
      <c r="EP709" s="3"/>
      <c r="EQ709" s="3"/>
      <c r="ER709" s="3"/>
      <c r="ES709" s="3"/>
      <c r="ET709" s="3"/>
      <c r="EU709" s="3"/>
      <c r="EV709" s="3"/>
      <c r="EW709" s="3"/>
      <c r="EX709" s="3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</row>
    <row r="710" spans="1:173" x14ac:dyDescent="0.15">
      <c r="A710" s="74">
        <f t="shared" si="214"/>
        <v>44191</v>
      </c>
      <c r="B710" s="75">
        <f t="shared" ca="1" si="219"/>
        <v>84070.993187999993</v>
      </c>
      <c r="C710" s="78">
        <f t="shared" si="220"/>
        <v>84000</v>
      </c>
      <c r="D710" s="77">
        <f ca="1">IF(A710&lt;$B$1,VLOOKUP(A710,[1]DI!$A$4:$B$15000,2),0)</f>
        <v>0</v>
      </c>
      <c r="E710" s="78">
        <f t="shared" ca="1" si="216"/>
        <v>1</v>
      </c>
      <c r="F710" s="78">
        <f ca="1">(TRUNC(PRODUCT($E$12:$E709),16))</f>
        <v>1.08368265004984</v>
      </c>
      <c r="G710" s="78">
        <f t="shared" ca="1" si="217"/>
        <v>1.0833589494665601</v>
      </c>
      <c r="H710" s="78">
        <f t="shared" ca="1" si="218"/>
        <v>1.00029879</v>
      </c>
      <c r="I710" s="77">
        <f t="shared" si="215"/>
        <v>3.5000000000000003E-2</v>
      </c>
      <c r="J710" s="79">
        <f t="shared" si="221"/>
        <v>44186</v>
      </c>
      <c r="K710" s="80">
        <f t="shared" si="222"/>
        <v>3</v>
      </c>
      <c r="L710" s="81">
        <f t="shared" si="223"/>
        <v>4</v>
      </c>
      <c r="M710" s="82">
        <f t="shared" si="224"/>
        <v>1.0005462039999999</v>
      </c>
      <c r="N710" s="82">
        <f t="shared" ca="1" si="225"/>
        <v>1.0008451570000001</v>
      </c>
      <c r="O710" s="81">
        <f t="shared" si="226"/>
        <v>0</v>
      </c>
      <c r="P710" s="76">
        <f t="shared" ca="1" si="227"/>
        <v>70.993188000000004</v>
      </c>
      <c r="Q710" s="76">
        <f t="shared" si="228"/>
        <v>0</v>
      </c>
      <c r="R710" s="83" t="str">
        <f t="shared" si="229"/>
        <v>A+J=</v>
      </c>
      <c r="S710" s="79">
        <f t="shared" si="230"/>
        <v>44274</v>
      </c>
      <c r="T710" s="84" t="str">
        <f t="shared" si="231"/>
        <v>-</v>
      </c>
      <c r="U710" s="8"/>
      <c r="V710" s="8"/>
      <c r="W710" s="8"/>
      <c r="X710" s="8"/>
      <c r="Y710" s="1"/>
      <c r="Z710" s="8"/>
      <c r="AA710" s="8"/>
      <c r="AB710" s="8"/>
      <c r="AC710" s="8"/>
      <c r="AD710" s="8"/>
      <c r="AE710" s="9"/>
      <c r="AF710" s="8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  <c r="BO710" s="3"/>
      <c r="BP710" s="3"/>
      <c r="BQ710" s="3"/>
      <c r="BR710" s="3"/>
      <c r="BS710" s="3"/>
      <c r="BT710" s="3"/>
      <c r="BU710" s="3"/>
      <c r="BV710" s="3"/>
      <c r="BW710" s="3"/>
      <c r="BX710" s="3"/>
      <c r="BY710" s="3"/>
      <c r="BZ710" s="3"/>
      <c r="CA710" s="3"/>
      <c r="CB710" s="3"/>
      <c r="CC710" s="3"/>
      <c r="CD710" s="3"/>
      <c r="CE710" s="3"/>
      <c r="CF710" s="3"/>
      <c r="CG710" s="3"/>
      <c r="CH710" s="3"/>
      <c r="CI710" s="3"/>
      <c r="CJ710" s="3"/>
      <c r="CK710" s="3"/>
      <c r="CL710" s="3"/>
      <c r="CM710" s="3"/>
      <c r="CN710" s="3"/>
      <c r="CO710" s="3"/>
      <c r="CP710" s="3"/>
      <c r="CQ710" s="3"/>
      <c r="CR710" s="3"/>
      <c r="CS710" s="3"/>
      <c r="CT710" s="3"/>
      <c r="CU710" s="3"/>
      <c r="CV710" s="3"/>
      <c r="CW710" s="3"/>
      <c r="CX710" s="3"/>
      <c r="CY710" s="3"/>
      <c r="CZ710" s="3"/>
      <c r="DA710" s="3"/>
      <c r="DB710" s="3"/>
      <c r="DC710" s="3"/>
      <c r="DD710" s="3"/>
      <c r="DE710" s="3"/>
      <c r="DF710" s="3"/>
      <c r="DG710" s="3"/>
      <c r="DH710" s="3"/>
      <c r="DI710" s="3"/>
      <c r="DJ710" s="3"/>
      <c r="DK710" s="3"/>
      <c r="DL710" s="3"/>
      <c r="DM710" s="3"/>
      <c r="DN710" s="3"/>
      <c r="DO710" s="3"/>
      <c r="DP710" s="3"/>
      <c r="DQ710" s="3"/>
      <c r="DR710" s="3"/>
      <c r="DS710" s="3"/>
      <c r="DT710" s="3"/>
      <c r="DU710" s="3"/>
      <c r="DV710" s="3"/>
      <c r="DW710" s="3"/>
      <c r="DX710" s="3"/>
      <c r="DY710" s="3"/>
      <c r="DZ710" s="3"/>
      <c r="EA710" s="3"/>
      <c r="EB710" s="3"/>
      <c r="EC710" s="3"/>
      <c r="ED710" s="3"/>
      <c r="EE710" s="3"/>
      <c r="EF710" s="3"/>
      <c r="EG710" s="3"/>
      <c r="EH710" s="3"/>
      <c r="EI710" s="3"/>
      <c r="EJ710" s="3"/>
      <c r="EK710" s="3"/>
      <c r="EL710" s="3"/>
      <c r="EM710" s="3"/>
      <c r="EN710" s="3"/>
      <c r="EO710" s="3"/>
      <c r="EP710" s="3"/>
      <c r="EQ710" s="3"/>
      <c r="ER710" s="3"/>
      <c r="ES710" s="3"/>
      <c r="ET710" s="3"/>
      <c r="EU710" s="3"/>
      <c r="EV710" s="3"/>
      <c r="EW710" s="3"/>
      <c r="EX710" s="3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</row>
    <row r="711" spans="1:173" x14ac:dyDescent="0.15">
      <c r="A711" s="74">
        <f t="shared" si="214"/>
        <v>44192</v>
      </c>
      <c r="B711" s="75">
        <f t="shared" ca="1" si="219"/>
        <v>84070.993187999993</v>
      </c>
      <c r="C711" s="78">
        <f t="shared" si="220"/>
        <v>84000</v>
      </c>
      <c r="D711" s="77">
        <f ca="1">IF(A711&lt;$B$1,VLOOKUP(A711,[1]DI!$A$4:$B$15000,2),0)</f>
        <v>0</v>
      </c>
      <c r="E711" s="78">
        <f t="shared" ca="1" si="216"/>
        <v>1</v>
      </c>
      <c r="F711" s="78">
        <f ca="1">(TRUNC(PRODUCT($E$12:$E710),16))</f>
        <v>1.08368265004984</v>
      </c>
      <c r="G711" s="78">
        <f t="shared" ca="1" si="217"/>
        <v>1.0833589494665601</v>
      </c>
      <c r="H711" s="78">
        <f t="shared" ca="1" si="218"/>
        <v>1.00029879</v>
      </c>
      <c r="I711" s="77">
        <f t="shared" si="215"/>
        <v>3.5000000000000003E-2</v>
      </c>
      <c r="J711" s="79">
        <f t="shared" si="221"/>
        <v>44186</v>
      </c>
      <c r="K711" s="80">
        <f t="shared" si="222"/>
        <v>3</v>
      </c>
      <c r="L711" s="81">
        <f t="shared" si="223"/>
        <v>4</v>
      </c>
      <c r="M711" s="82">
        <f t="shared" si="224"/>
        <v>1.0005462039999999</v>
      </c>
      <c r="N711" s="82">
        <f t="shared" ca="1" si="225"/>
        <v>1.0008451570000001</v>
      </c>
      <c r="O711" s="81">
        <f t="shared" si="226"/>
        <v>0</v>
      </c>
      <c r="P711" s="76">
        <f t="shared" ca="1" si="227"/>
        <v>70.993188000000004</v>
      </c>
      <c r="Q711" s="76">
        <f t="shared" si="228"/>
        <v>0</v>
      </c>
      <c r="R711" s="83" t="str">
        <f t="shared" si="229"/>
        <v>A+J=</v>
      </c>
      <c r="S711" s="79">
        <f t="shared" si="230"/>
        <v>44274</v>
      </c>
      <c r="T711" s="84" t="str">
        <f t="shared" si="231"/>
        <v>-</v>
      </c>
      <c r="U711" s="8"/>
      <c r="V711" s="8"/>
      <c r="W711" s="8"/>
      <c r="X711" s="8"/>
      <c r="Y711" s="1"/>
      <c r="Z711" s="8"/>
      <c r="AA711" s="8"/>
      <c r="AB711" s="8"/>
      <c r="AC711" s="8"/>
      <c r="AD711" s="8"/>
      <c r="AE711" s="9"/>
      <c r="AF711" s="8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  <c r="BO711" s="3"/>
      <c r="BP711" s="3"/>
      <c r="BQ711" s="3"/>
      <c r="BR711" s="3"/>
      <c r="BS711" s="3"/>
      <c r="BT711" s="3"/>
      <c r="BU711" s="3"/>
      <c r="BV711" s="3"/>
      <c r="BW711" s="3"/>
      <c r="BX711" s="3"/>
      <c r="BY711" s="3"/>
      <c r="BZ711" s="3"/>
      <c r="CA711" s="3"/>
      <c r="CB711" s="3"/>
      <c r="CC711" s="3"/>
      <c r="CD711" s="3"/>
      <c r="CE711" s="3"/>
      <c r="CF711" s="3"/>
      <c r="CG711" s="3"/>
      <c r="CH711" s="3"/>
      <c r="CI711" s="3"/>
      <c r="CJ711" s="3"/>
      <c r="CK711" s="3"/>
      <c r="CL711" s="3"/>
      <c r="CM711" s="3"/>
      <c r="CN711" s="3"/>
      <c r="CO711" s="3"/>
      <c r="CP711" s="3"/>
      <c r="CQ711" s="3"/>
      <c r="CR711" s="3"/>
      <c r="CS711" s="3"/>
      <c r="CT711" s="3"/>
      <c r="CU711" s="3"/>
      <c r="CV711" s="3"/>
      <c r="CW711" s="3"/>
      <c r="CX711" s="3"/>
      <c r="CY711" s="3"/>
      <c r="CZ711" s="3"/>
      <c r="DA711" s="3"/>
      <c r="DB711" s="3"/>
      <c r="DC711" s="3"/>
      <c r="DD711" s="3"/>
      <c r="DE711" s="3"/>
      <c r="DF711" s="3"/>
      <c r="DG711" s="3"/>
      <c r="DH711" s="3"/>
      <c r="DI711" s="3"/>
      <c r="DJ711" s="3"/>
      <c r="DK711" s="3"/>
      <c r="DL711" s="3"/>
      <c r="DM711" s="3"/>
      <c r="DN711" s="3"/>
      <c r="DO711" s="3"/>
      <c r="DP711" s="3"/>
      <c r="DQ711" s="3"/>
      <c r="DR711" s="3"/>
      <c r="DS711" s="3"/>
      <c r="DT711" s="3"/>
      <c r="DU711" s="3"/>
      <c r="DV711" s="3"/>
      <c r="DW711" s="3"/>
      <c r="DX711" s="3"/>
      <c r="DY711" s="3"/>
      <c r="DZ711" s="3"/>
      <c r="EA711" s="3"/>
      <c r="EB711" s="3"/>
      <c r="EC711" s="3"/>
      <c r="ED711" s="3"/>
      <c r="EE711" s="3"/>
      <c r="EF711" s="3"/>
      <c r="EG711" s="3"/>
      <c r="EH711" s="3"/>
      <c r="EI711" s="3"/>
      <c r="EJ711" s="3"/>
      <c r="EK711" s="3"/>
      <c r="EL711" s="3"/>
      <c r="EM711" s="3"/>
      <c r="EN711" s="3"/>
      <c r="EO711" s="3"/>
      <c r="EP711" s="3"/>
      <c r="EQ711" s="3"/>
      <c r="ER711" s="3"/>
      <c r="ES711" s="3"/>
      <c r="ET711" s="3"/>
      <c r="EU711" s="3"/>
      <c r="EV711" s="3"/>
      <c r="EW711" s="3"/>
      <c r="EX711" s="3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</row>
    <row r="712" spans="1:173" x14ac:dyDescent="0.15">
      <c r="A712" s="74">
        <f t="shared" si="214"/>
        <v>44193</v>
      </c>
      <c r="B712" s="75">
        <f t="shared" ca="1" si="219"/>
        <v>84070.993187999993</v>
      </c>
      <c r="C712" s="78">
        <f t="shared" si="220"/>
        <v>84000</v>
      </c>
      <c r="D712" s="77">
        <f ca="1">IF(A712&lt;$B$1,VLOOKUP(A712,[1]DI!$A$4:$B$15000,2),0)</f>
        <v>1.9000000000000006E-2</v>
      </c>
      <c r="E712" s="78">
        <f t="shared" ca="1" si="216"/>
        <v>1.0000746899999999</v>
      </c>
      <c r="F712" s="78">
        <f ca="1">(TRUNC(PRODUCT($E$12:$E711),16))</f>
        <v>1.08368265004984</v>
      </c>
      <c r="G712" s="78">
        <f t="shared" ca="1" si="217"/>
        <v>1.0833589494665601</v>
      </c>
      <c r="H712" s="78">
        <f t="shared" ca="1" si="218"/>
        <v>1.00029879</v>
      </c>
      <c r="I712" s="77">
        <f t="shared" si="215"/>
        <v>3.5000000000000003E-2</v>
      </c>
      <c r="J712" s="79">
        <f t="shared" si="221"/>
        <v>44186</v>
      </c>
      <c r="K712" s="80">
        <f t="shared" si="222"/>
        <v>4</v>
      </c>
      <c r="L712" s="81">
        <f t="shared" si="223"/>
        <v>4</v>
      </c>
      <c r="M712" s="82">
        <f t="shared" si="224"/>
        <v>1.0005462039999999</v>
      </c>
      <c r="N712" s="82">
        <f t="shared" ca="1" si="225"/>
        <v>1.0008451570000001</v>
      </c>
      <c r="O712" s="81">
        <f t="shared" si="226"/>
        <v>0</v>
      </c>
      <c r="P712" s="76">
        <f t="shared" ca="1" si="227"/>
        <v>70.993188000000004</v>
      </c>
      <c r="Q712" s="76">
        <f t="shared" si="228"/>
        <v>0</v>
      </c>
      <c r="R712" s="83" t="str">
        <f t="shared" si="229"/>
        <v>A+J=</v>
      </c>
      <c r="S712" s="79">
        <f t="shared" si="230"/>
        <v>44274</v>
      </c>
      <c r="T712" s="84" t="str">
        <f t="shared" si="231"/>
        <v>-</v>
      </c>
      <c r="U712" s="8"/>
      <c r="V712" s="8"/>
      <c r="W712" s="8"/>
      <c r="X712" s="8"/>
      <c r="Y712" s="1"/>
      <c r="Z712" s="8"/>
      <c r="AA712" s="8"/>
      <c r="AB712" s="8"/>
      <c r="AC712" s="8"/>
      <c r="AD712" s="8"/>
      <c r="AE712" s="9"/>
      <c r="AF712" s="8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  <c r="BO712" s="3"/>
      <c r="BP712" s="3"/>
      <c r="BQ712" s="3"/>
      <c r="BR712" s="3"/>
      <c r="BS712" s="3"/>
      <c r="BT712" s="3"/>
      <c r="BU712" s="3"/>
      <c r="BV712" s="3"/>
      <c r="BW712" s="3"/>
      <c r="BX712" s="3"/>
      <c r="BY712" s="3"/>
      <c r="BZ712" s="3"/>
      <c r="CA712" s="3"/>
      <c r="CB712" s="3"/>
      <c r="CC712" s="3"/>
      <c r="CD712" s="3"/>
      <c r="CE712" s="3"/>
      <c r="CF712" s="3"/>
      <c r="CG712" s="3"/>
      <c r="CH712" s="3"/>
      <c r="CI712" s="3"/>
      <c r="CJ712" s="3"/>
      <c r="CK712" s="3"/>
      <c r="CL712" s="3"/>
      <c r="CM712" s="3"/>
      <c r="CN712" s="3"/>
      <c r="CO712" s="3"/>
      <c r="CP712" s="3"/>
      <c r="CQ712" s="3"/>
      <c r="CR712" s="3"/>
      <c r="CS712" s="3"/>
      <c r="CT712" s="3"/>
      <c r="CU712" s="3"/>
      <c r="CV712" s="3"/>
      <c r="CW712" s="3"/>
      <c r="CX712" s="3"/>
      <c r="CY712" s="3"/>
      <c r="CZ712" s="3"/>
      <c r="DA712" s="3"/>
      <c r="DB712" s="3"/>
      <c r="DC712" s="3"/>
      <c r="DD712" s="3"/>
      <c r="DE712" s="3"/>
      <c r="DF712" s="3"/>
      <c r="DG712" s="3"/>
      <c r="DH712" s="3"/>
      <c r="DI712" s="3"/>
      <c r="DJ712" s="3"/>
      <c r="DK712" s="3"/>
      <c r="DL712" s="3"/>
      <c r="DM712" s="3"/>
      <c r="DN712" s="3"/>
      <c r="DO712" s="3"/>
      <c r="DP712" s="3"/>
      <c r="DQ712" s="3"/>
      <c r="DR712" s="3"/>
      <c r="DS712" s="3"/>
      <c r="DT712" s="3"/>
      <c r="DU712" s="3"/>
      <c r="DV712" s="3"/>
      <c r="DW712" s="3"/>
      <c r="DX712" s="3"/>
      <c r="DY712" s="3"/>
      <c r="DZ712" s="3"/>
      <c r="EA712" s="3"/>
      <c r="EB712" s="3"/>
      <c r="EC712" s="3"/>
      <c r="ED712" s="3"/>
      <c r="EE712" s="3"/>
      <c r="EF712" s="3"/>
      <c r="EG712" s="3"/>
      <c r="EH712" s="3"/>
      <c r="EI712" s="3"/>
      <c r="EJ712" s="3"/>
      <c r="EK712" s="3"/>
      <c r="EL712" s="3"/>
      <c r="EM712" s="3"/>
      <c r="EN712" s="3"/>
      <c r="EO712" s="3"/>
      <c r="EP712" s="3"/>
      <c r="EQ712" s="3"/>
      <c r="ER712" s="3"/>
      <c r="ES712" s="3"/>
      <c r="ET712" s="3"/>
      <c r="EU712" s="3"/>
      <c r="EV712" s="3"/>
      <c r="EW712" s="3"/>
      <c r="EX712" s="3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</row>
    <row r="713" spans="1:173" x14ac:dyDescent="0.15">
      <c r="A713" s="74">
        <f t="shared" si="214"/>
        <v>44194</v>
      </c>
      <c r="B713" s="75">
        <f t="shared" ca="1" si="219"/>
        <v>84088.751543000006</v>
      </c>
      <c r="C713" s="78">
        <f t="shared" si="220"/>
        <v>84000</v>
      </c>
      <c r="D713" s="77">
        <f ca="1">IF(A713&lt;$B$1,VLOOKUP(A713,[1]DI!$A$4:$B$15000,2),0)</f>
        <v>1.9000000000000006E-2</v>
      </c>
      <c r="E713" s="78">
        <f t="shared" ca="1" si="216"/>
        <v>1.0000746899999999</v>
      </c>
      <c r="F713" s="78">
        <f ca="1">(TRUNC(PRODUCT($E$12:$E712),16))</f>
        <v>1.08376359030697</v>
      </c>
      <c r="G713" s="78">
        <f t="shared" ca="1" si="217"/>
        <v>1.0833589494665601</v>
      </c>
      <c r="H713" s="78">
        <f t="shared" ca="1" si="218"/>
        <v>1.00037351</v>
      </c>
      <c r="I713" s="77">
        <f t="shared" si="215"/>
        <v>3.5000000000000003E-2</v>
      </c>
      <c r="J713" s="79">
        <f t="shared" si="221"/>
        <v>44186</v>
      </c>
      <c r="K713" s="80">
        <f t="shared" si="222"/>
        <v>5</v>
      </c>
      <c r="L713" s="81">
        <f t="shared" si="223"/>
        <v>5</v>
      </c>
      <c r="M713" s="82">
        <f t="shared" si="224"/>
        <v>1.000682801</v>
      </c>
      <c r="N713" s="82">
        <f t="shared" ca="1" si="225"/>
        <v>1.0010565659999999</v>
      </c>
      <c r="O713" s="81">
        <f t="shared" si="226"/>
        <v>0</v>
      </c>
      <c r="P713" s="76">
        <f t="shared" ca="1" si="227"/>
        <v>88.751542999999998</v>
      </c>
      <c r="Q713" s="76">
        <f t="shared" si="228"/>
        <v>0</v>
      </c>
      <c r="R713" s="83" t="str">
        <f t="shared" si="229"/>
        <v>A+J=</v>
      </c>
      <c r="S713" s="79">
        <f t="shared" si="230"/>
        <v>44274</v>
      </c>
      <c r="T713" s="84" t="str">
        <f t="shared" si="231"/>
        <v>-</v>
      </c>
      <c r="U713" s="8"/>
      <c r="V713" s="8"/>
      <c r="W713" s="8"/>
      <c r="X713" s="8"/>
      <c r="Y713" s="1"/>
      <c r="Z713" s="8"/>
      <c r="AA713" s="8"/>
      <c r="AB713" s="8"/>
      <c r="AC713" s="8"/>
      <c r="AD713" s="8"/>
      <c r="AE713" s="9"/>
      <c r="AF713" s="8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  <c r="BO713" s="3"/>
      <c r="BP713" s="3"/>
      <c r="BQ713" s="3"/>
      <c r="BR713" s="3"/>
      <c r="BS713" s="3"/>
      <c r="BT713" s="3"/>
      <c r="BU713" s="3"/>
      <c r="BV713" s="3"/>
      <c r="BW713" s="3"/>
      <c r="BX713" s="3"/>
      <c r="BY713" s="3"/>
      <c r="BZ713" s="3"/>
      <c r="CA713" s="3"/>
      <c r="CB713" s="3"/>
      <c r="CC713" s="3"/>
      <c r="CD713" s="3"/>
      <c r="CE713" s="3"/>
      <c r="CF713" s="3"/>
      <c r="CG713" s="3"/>
      <c r="CH713" s="3"/>
      <c r="CI713" s="3"/>
      <c r="CJ713" s="3"/>
      <c r="CK713" s="3"/>
      <c r="CL713" s="3"/>
      <c r="CM713" s="3"/>
      <c r="CN713" s="3"/>
      <c r="CO713" s="3"/>
      <c r="CP713" s="3"/>
      <c r="CQ713" s="3"/>
      <c r="CR713" s="3"/>
      <c r="CS713" s="3"/>
      <c r="CT713" s="3"/>
      <c r="CU713" s="3"/>
      <c r="CV713" s="3"/>
      <c r="CW713" s="3"/>
      <c r="CX713" s="3"/>
      <c r="CY713" s="3"/>
      <c r="CZ713" s="3"/>
      <c r="DA713" s="3"/>
      <c r="DB713" s="3"/>
      <c r="DC713" s="3"/>
      <c r="DD713" s="3"/>
      <c r="DE713" s="3"/>
      <c r="DF713" s="3"/>
      <c r="DG713" s="3"/>
      <c r="DH713" s="3"/>
      <c r="DI713" s="3"/>
      <c r="DJ713" s="3"/>
      <c r="DK713" s="3"/>
      <c r="DL713" s="3"/>
      <c r="DM713" s="3"/>
      <c r="DN713" s="3"/>
      <c r="DO713" s="3"/>
      <c r="DP713" s="3"/>
      <c r="DQ713" s="3"/>
      <c r="DR713" s="3"/>
      <c r="DS713" s="3"/>
      <c r="DT713" s="3"/>
      <c r="DU713" s="3"/>
      <c r="DV713" s="3"/>
      <c r="DW713" s="3"/>
      <c r="DX713" s="3"/>
      <c r="DY713" s="3"/>
      <c r="DZ713" s="3"/>
      <c r="EA713" s="3"/>
      <c r="EB713" s="3"/>
      <c r="EC713" s="3"/>
      <c r="ED713" s="3"/>
      <c r="EE713" s="3"/>
      <c r="EF713" s="3"/>
      <c r="EG713" s="3"/>
      <c r="EH713" s="3"/>
      <c r="EI713" s="3"/>
      <c r="EJ713" s="3"/>
      <c r="EK713" s="3"/>
      <c r="EL713" s="3"/>
      <c r="EM713" s="3"/>
      <c r="EN713" s="3"/>
      <c r="EO713" s="3"/>
      <c r="EP713" s="3"/>
      <c r="EQ713" s="3"/>
      <c r="ER713" s="3"/>
      <c r="ES713" s="3"/>
      <c r="ET713" s="3"/>
      <c r="EU713" s="3"/>
      <c r="EV713" s="3"/>
      <c r="EW713" s="3"/>
      <c r="EX713" s="3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</row>
    <row r="714" spans="1:173" x14ac:dyDescent="0.15">
      <c r="A714" s="74">
        <f t="shared" si="214"/>
        <v>44195</v>
      </c>
      <c r="B714" s="75">
        <f t="shared" ca="1" si="219"/>
        <v>84106.512335000007</v>
      </c>
      <c r="C714" s="78">
        <f t="shared" si="220"/>
        <v>84000</v>
      </c>
      <c r="D714" s="77">
        <f ca="1">IF(A714&lt;$B$1,VLOOKUP(A714,[1]DI!$A$4:$B$15000,2),0)</f>
        <v>1.9000000000000006E-2</v>
      </c>
      <c r="E714" s="78">
        <f t="shared" ca="1" si="216"/>
        <v>1.0000746899999999</v>
      </c>
      <c r="F714" s="78">
        <f ca="1">(TRUNC(PRODUCT($E$12:$E713),16))</f>
        <v>1.08384453660953</v>
      </c>
      <c r="G714" s="78">
        <f t="shared" ca="1" si="217"/>
        <v>1.0833589494665601</v>
      </c>
      <c r="H714" s="78">
        <f t="shared" ca="1" si="218"/>
        <v>1.00044822</v>
      </c>
      <c r="I714" s="77">
        <f t="shared" si="215"/>
        <v>3.5000000000000003E-2</v>
      </c>
      <c r="J714" s="79">
        <f t="shared" si="221"/>
        <v>44186</v>
      </c>
      <c r="K714" s="80">
        <f t="shared" si="222"/>
        <v>6</v>
      </c>
      <c r="L714" s="81">
        <f t="shared" si="223"/>
        <v>6</v>
      </c>
      <c r="M714" s="82">
        <f t="shared" si="224"/>
        <v>1.000819417</v>
      </c>
      <c r="N714" s="82">
        <f t="shared" ca="1" si="225"/>
        <v>1.0012680039999999</v>
      </c>
      <c r="O714" s="81">
        <f t="shared" si="226"/>
        <v>0</v>
      </c>
      <c r="P714" s="76">
        <f t="shared" ca="1" si="227"/>
        <v>106.51233499999999</v>
      </c>
      <c r="Q714" s="76">
        <f t="shared" si="228"/>
        <v>0</v>
      </c>
      <c r="R714" s="83" t="str">
        <f t="shared" si="229"/>
        <v>A+J=</v>
      </c>
      <c r="S714" s="79">
        <f t="shared" si="230"/>
        <v>44274</v>
      </c>
      <c r="T714" s="84" t="str">
        <f t="shared" si="231"/>
        <v>-</v>
      </c>
      <c r="U714" s="8"/>
      <c r="V714" s="8"/>
      <c r="W714" s="8"/>
      <c r="X714" s="8"/>
      <c r="Y714" s="1"/>
      <c r="Z714" s="8"/>
      <c r="AA714" s="8"/>
      <c r="AB714" s="8"/>
      <c r="AC714" s="8"/>
      <c r="AD714" s="8"/>
      <c r="AE714" s="9"/>
      <c r="AF714" s="8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  <c r="BO714" s="3"/>
      <c r="BP714" s="3"/>
      <c r="BQ714" s="3"/>
      <c r="BR714" s="3"/>
      <c r="BS714" s="3"/>
      <c r="BT714" s="3"/>
      <c r="BU714" s="3"/>
      <c r="BV714" s="3"/>
      <c r="BW714" s="3"/>
      <c r="BX714" s="3"/>
      <c r="BY714" s="3"/>
      <c r="BZ714" s="3"/>
      <c r="CA714" s="3"/>
      <c r="CB714" s="3"/>
      <c r="CC714" s="3"/>
      <c r="CD714" s="3"/>
      <c r="CE714" s="3"/>
      <c r="CF714" s="3"/>
      <c r="CG714" s="3"/>
      <c r="CH714" s="3"/>
      <c r="CI714" s="3"/>
      <c r="CJ714" s="3"/>
      <c r="CK714" s="3"/>
      <c r="CL714" s="3"/>
      <c r="CM714" s="3"/>
      <c r="CN714" s="3"/>
      <c r="CO714" s="3"/>
      <c r="CP714" s="3"/>
      <c r="CQ714" s="3"/>
      <c r="CR714" s="3"/>
      <c r="CS714" s="3"/>
      <c r="CT714" s="3"/>
      <c r="CU714" s="3"/>
      <c r="CV714" s="3"/>
      <c r="CW714" s="3"/>
      <c r="CX714" s="3"/>
      <c r="CY714" s="3"/>
      <c r="CZ714" s="3"/>
      <c r="DA714" s="3"/>
      <c r="DB714" s="3"/>
      <c r="DC714" s="3"/>
      <c r="DD714" s="3"/>
      <c r="DE714" s="3"/>
      <c r="DF714" s="3"/>
      <c r="DG714" s="3"/>
      <c r="DH714" s="3"/>
      <c r="DI714" s="3"/>
      <c r="DJ714" s="3"/>
      <c r="DK714" s="3"/>
      <c r="DL714" s="3"/>
      <c r="DM714" s="3"/>
      <c r="DN714" s="3"/>
      <c r="DO714" s="3"/>
      <c r="DP714" s="3"/>
      <c r="DQ714" s="3"/>
      <c r="DR714" s="3"/>
      <c r="DS714" s="3"/>
      <c r="DT714" s="3"/>
      <c r="DU714" s="3"/>
      <c r="DV714" s="3"/>
      <c r="DW714" s="3"/>
      <c r="DX714" s="3"/>
      <c r="DY714" s="3"/>
      <c r="DZ714" s="3"/>
      <c r="EA714" s="3"/>
      <c r="EB714" s="3"/>
      <c r="EC714" s="3"/>
      <c r="ED714" s="3"/>
      <c r="EE714" s="3"/>
      <c r="EF714" s="3"/>
      <c r="EG714" s="3"/>
      <c r="EH714" s="3"/>
      <c r="EI714" s="3"/>
      <c r="EJ714" s="3"/>
      <c r="EK714" s="3"/>
      <c r="EL714" s="3"/>
      <c r="EM714" s="3"/>
      <c r="EN714" s="3"/>
      <c r="EO714" s="3"/>
      <c r="EP714" s="3"/>
      <c r="EQ714" s="3"/>
      <c r="ER714" s="3"/>
      <c r="ES714" s="3"/>
      <c r="ET714" s="3"/>
      <c r="EU714" s="3"/>
      <c r="EV714" s="3"/>
      <c r="EW714" s="3"/>
      <c r="EX714" s="3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</row>
    <row r="715" spans="1:173" x14ac:dyDescent="0.15">
      <c r="A715" s="74">
        <f t="shared" si="214"/>
        <v>44196</v>
      </c>
      <c r="B715" s="75">
        <f t="shared" ca="1" si="219"/>
        <v>84124.278168000004</v>
      </c>
      <c r="C715" s="78">
        <f t="shared" si="220"/>
        <v>84000</v>
      </c>
      <c r="D715" s="77">
        <f ca="1">IF(A715&lt;$B$1,VLOOKUP(A715,[1]DI!$A$4:$B$15000,2),0)</f>
        <v>1.9000000000000006E-2</v>
      </c>
      <c r="E715" s="78">
        <f t="shared" ca="1" si="216"/>
        <v>1.0000746899999999</v>
      </c>
      <c r="F715" s="78">
        <f ca="1">(TRUNC(PRODUCT($E$12:$E714),16))</f>
        <v>1.0839254889579699</v>
      </c>
      <c r="G715" s="78">
        <f t="shared" ca="1" si="217"/>
        <v>1.0833589494665601</v>
      </c>
      <c r="H715" s="78">
        <f t="shared" ca="1" si="218"/>
        <v>1.0005229499999999</v>
      </c>
      <c r="I715" s="77">
        <f t="shared" si="215"/>
        <v>3.5000000000000003E-2</v>
      </c>
      <c r="J715" s="79">
        <f t="shared" si="221"/>
        <v>44186</v>
      </c>
      <c r="K715" s="80">
        <f t="shared" si="222"/>
        <v>7</v>
      </c>
      <c r="L715" s="81">
        <f t="shared" si="223"/>
        <v>7</v>
      </c>
      <c r="M715" s="82">
        <f t="shared" si="224"/>
        <v>1.000956052</v>
      </c>
      <c r="N715" s="82">
        <f t="shared" ca="1" si="225"/>
        <v>1.001479502</v>
      </c>
      <c r="O715" s="81">
        <f t="shared" si="226"/>
        <v>0</v>
      </c>
      <c r="P715" s="76">
        <f t="shared" ca="1" si="227"/>
        <v>124.27816799999999</v>
      </c>
      <c r="Q715" s="76">
        <f t="shared" si="228"/>
        <v>0</v>
      </c>
      <c r="R715" s="83" t="str">
        <f t="shared" si="229"/>
        <v>A+J=</v>
      </c>
      <c r="S715" s="79">
        <f t="shared" si="230"/>
        <v>44274</v>
      </c>
      <c r="T715" s="84" t="str">
        <f t="shared" si="231"/>
        <v>-</v>
      </c>
      <c r="U715" s="8"/>
      <c r="V715" s="8"/>
      <c r="W715" s="8"/>
      <c r="X715" s="8"/>
      <c r="Y715" s="1"/>
      <c r="Z715" s="8"/>
      <c r="AA715" s="8"/>
      <c r="AB715" s="8"/>
      <c r="AC715" s="8"/>
      <c r="AD715" s="8"/>
      <c r="AE715" s="9"/>
      <c r="AF715" s="8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  <c r="BO715" s="3"/>
      <c r="BP715" s="3"/>
      <c r="BQ715" s="3"/>
      <c r="BR715" s="3"/>
      <c r="BS715" s="3"/>
      <c r="BT715" s="3"/>
      <c r="BU715" s="3"/>
      <c r="BV715" s="3"/>
      <c r="BW715" s="3"/>
      <c r="BX715" s="3"/>
      <c r="BY715" s="3"/>
      <c r="BZ715" s="3"/>
      <c r="CA715" s="3"/>
      <c r="CB715" s="3"/>
      <c r="CC715" s="3"/>
      <c r="CD715" s="3"/>
      <c r="CE715" s="3"/>
      <c r="CF715" s="3"/>
      <c r="CG715" s="3"/>
      <c r="CH715" s="3"/>
      <c r="CI715" s="3"/>
      <c r="CJ715" s="3"/>
      <c r="CK715" s="3"/>
      <c r="CL715" s="3"/>
      <c r="CM715" s="3"/>
      <c r="CN715" s="3"/>
      <c r="CO715" s="3"/>
      <c r="CP715" s="3"/>
      <c r="CQ715" s="3"/>
      <c r="CR715" s="3"/>
      <c r="CS715" s="3"/>
      <c r="CT715" s="3"/>
      <c r="CU715" s="3"/>
      <c r="CV715" s="3"/>
      <c r="CW715" s="3"/>
      <c r="CX715" s="3"/>
      <c r="CY715" s="3"/>
      <c r="CZ715" s="3"/>
      <c r="DA715" s="3"/>
      <c r="DB715" s="3"/>
      <c r="DC715" s="3"/>
      <c r="DD715" s="3"/>
      <c r="DE715" s="3"/>
      <c r="DF715" s="3"/>
      <c r="DG715" s="3"/>
      <c r="DH715" s="3"/>
      <c r="DI715" s="3"/>
      <c r="DJ715" s="3"/>
      <c r="DK715" s="3"/>
      <c r="DL715" s="3"/>
      <c r="DM715" s="3"/>
      <c r="DN715" s="3"/>
      <c r="DO715" s="3"/>
      <c r="DP715" s="3"/>
      <c r="DQ715" s="3"/>
      <c r="DR715" s="3"/>
      <c r="DS715" s="3"/>
      <c r="DT715" s="3"/>
      <c r="DU715" s="3"/>
      <c r="DV715" s="3"/>
      <c r="DW715" s="3"/>
      <c r="DX715" s="3"/>
      <c r="DY715" s="3"/>
      <c r="DZ715" s="3"/>
      <c r="EA715" s="3"/>
      <c r="EB715" s="3"/>
      <c r="EC715" s="3"/>
      <c r="ED715" s="3"/>
      <c r="EE715" s="3"/>
      <c r="EF715" s="3"/>
      <c r="EG715" s="3"/>
      <c r="EH715" s="3"/>
      <c r="EI715" s="3"/>
      <c r="EJ715" s="3"/>
      <c r="EK715" s="3"/>
      <c r="EL715" s="3"/>
      <c r="EM715" s="3"/>
      <c r="EN715" s="3"/>
      <c r="EO715" s="3"/>
      <c r="EP715" s="3"/>
      <c r="EQ715" s="3"/>
      <c r="ER715" s="3"/>
      <c r="ES715" s="3"/>
      <c r="ET715" s="3"/>
      <c r="EU715" s="3"/>
      <c r="EV715" s="3"/>
      <c r="EW715" s="3"/>
      <c r="EX715" s="3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</row>
    <row r="716" spans="1:173" x14ac:dyDescent="0.15">
      <c r="A716" s="74">
        <f t="shared" si="214"/>
        <v>44197</v>
      </c>
      <c r="B716" s="75">
        <f t="shared" ca="1" si="219"/>
        <v>84142.047191000005</v>
      </c>
      <c r="C716" s="78">
        <f t="shared" si="220"/>
        <v>84000</v>
      </c>
      <c r="D716" s="77">
        <f ca="1">IF(A716&lt;$B$1,VLOOKUP(A716,[1]DI!$A$4:$B$15000,2),0)</f>
        <v>0</v>
      </c>
      <c r="E716" s="78">
        <f t="shared" ca="1" si="216"/>
        <v>1</v>
      </c>
      <c r="F716" s="78">
        <f ca="1">(TRUNC(PRODUCT($E$12:$E715),16))</f>
        <v>1.08400644735274</v>
      </c>
      <c r="G716" s="78">
        <f t="shared" ca="1" si="217"/>
        <v>1.0833589494665601</v>
      </c>
      <c r="H716" s="78">
        <f t="shared" ca="1" si="218"/>
        <v>1.00059768</v>
      </c>
      <c r="I716" s="77">
        <f t="shared" si="215"/>
        <v>3.5000000000000003E-2</v>
      </c>
      <c r="J716" s="79">
        <f t="shared" si="221"/>
        <v>44186</v>
      </c>
      <c r="K716" s="80">
        <f t="shared" si="222"/>
        <v>7</v>
      </c>
      <c r="L716" s="81">
        <f t="shared" si="223"/>
        <v>8</v>
      </c>
      <c r="M716" s="82">
        <f t="shared" si="224"/>
        <v>1.001092705</v>
      </c>
      <c r="N716" s="82">
        <f t="shared" ca="1" si="225"/>
        <v>1.0016910379999999</v>
      </c>
      <c r="O716" s="81">
        <f t="shared" si="226"/>
        <v>0</v>
      </c>
      <c r="P716" s="76">
        <f t="shared" ca="1" si="227"/>
        <v>142.047191</v>
      </c>
      <c r="Q716" s="76">
        <f t="shared" si="228"/>
        <v>0</v>
      </c>
      <c r="R716" s="83" t="str">
        <f t="shared" si="229"/>
        <v>A+J=</v>
      </c>
      <c r="S716" s="79">
        <f t="shared" si="230"/>
        <v>44274</v>
      </c>
      <c r="T716" s="84" t="str">
        <f t="shared" si="231"/>
        <v>-</v>
      </c>
      <c r="U716" s="8"/>
      <c r="V716" s="8"/>
      <c r="W716" s="8"/>
      <c r="X716" s="8"/>
      <c r="Y716" s="1"/>
      <c r="Z716" s="8"/>
      <c r="AA716" s="8"/>
      <c r="AB716" s="8"/>
      <c r="AC716" s="8"/>
      <c r="AD716" s="8"/>
      <c r="AE716" s="9"/>
      <c r="AF716" s="8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  <c r="BO716" s="3"/>
      <c r="BP716" s="3"/>
      <c r="BQ716" s="3"/>
      <c r="BR716" s="3"/>
      <c r="BS716" s="3"/>
      <c r="BT716" s="3"/>
      <c r="BU716" s="3"/>
      <c r="BV716" s="3"/>
      <c r="BW716" s="3"/>
      <c r="BX716" s="3"/>
      <c r="BY716" s="3"/>
      <c r="BZ716" s="3"/>
      <c r="CA716" s="3"/>
      <c r="CB716" s="3"/>
      <c r="CC716" s="3"/>
      <c r="CD716" s="3"/>
      <c r="CE716" s="3"/>
      <c r="CF716" s="3"/>
      <c r="CG716" s="3"/>
      <c r="CH716" s="3"/>
      <c r="CI716" s="3"/>
      <c r="CJ716" s="3"/>
      <c r="CK716" s="3"/>
      <c r="CL716" s="3"/>
      <c r="CM716" s="3"/>
      <c r="CN716" s="3"/>
      <c r="CO716" s="3"/>
      <c r="CP716" s="3"/>
      <c r="CQ716" s="3"/>
      <c r="CR716" s="3"/>
      <c r="CS716" s="3"/>
      <c r="CT716" s="3"/>
      <c r="CU716" s="3"/>
      <c r="CV716" s="3"/>
      <c r="CW716" s="3"/>
      <c r="CX716" s="3"/>
      <c r="CY716" s="3"/>
      <c r="CZ716" s="3"/>
      <c r="DA716" s="3"/>
      <c r="DB716" s="3"/>
      <c r="DC716" s="3"/>
      <c r="DD716" s="3"/>
      <c r="DE716" s="3"/>
      <c r="DF716" s="3"/>
      <c r="DG716" s="3"/>
      <c r="DH716" s="3"/>
      <c r="DI716" s="3"/>
      <c r="DJ716" s="3"/>
      <c r="DK716" s="3"/>
      <c r="DL716" s="3"/>
      <c r="DM716" s="3"/>
      <c r="DN716" s="3"/>
      <c r="DO716" s="3"/>
      <c r="DP716" s="3"/>
      <c r="DQ716" s="3"/>
      <c r="DR716" s="3"/>
      <c r="DS716" s="3"/>
      <c r="DT716" s="3"/>
      <c r="DU716" s="3"/>
      <c r="DV716" s="3"/>
      <c r="DW716" s="3"/>
      <c r="DX716" s="3"/>
      <c r="DY716" s="3"/>
      <c r="DZ716" s="3"/>
      <c r="EA716" s="3"/>
      <c r="EB716" s="3"/>
      <c r="EC716" s="3"/>
      <c r="ED716" s="3"/>
      <c r="EE716" s="3"/>
      <c r="EF716" s="3"/>
      <c r="EG716" s="3"/>
      <c r="EH716" s="3"/>
      <c r="EI716" s="3"/>
      <c r="EJ716" s="3"/>
      <c r="EK716" s="3"/>
      <c r="EL716" s="3"/>
      <c r="EM716" s="3"/>
      <c r="EN716" s="3"/>
      <c r="EO716" s="3"/>
      <c r="EP716" s="3"/>
      <c r="EQ716" s="3"/>
      <c r="ER716" s="3"/>
      <c r="ES716" s="3"/>
      <c r="ET716" s="3"/>
      <c r="EU716" s="3"/>
      <c r="EV716" s="3"/>
      <c r="EW716" s="3"/>
      <c r="EX716" s="3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</row>
    <row r="717" spans="1:173" x14ac:dyDescent="0.15">
      <c r="A717" s="74">
        <f t="shared" ref="A717:A780" si="232">(A716+1)</f>
        <v>44198</v>
      </c>
      <c r="B717" s="75">
        <f t="shared" ca="1" si="219"/>
        <v>84142.047191000005</v>
      </c>
      <c r="C717" s="78">
        <f t="shared" si="220"/>
        <v>84000</v>
      </c>
      <c r="D717" s="77">
        <f ca="1">IF(A717&lt;$B$1,VLOOKUP(A717,[1]DI!$A$4:$B$15000,2),0)</f>
        <v>0</v>
      </c>
      <c r="E717" s="78">
        <f t="shared" ca="1" si="216"/>
        <v>1</v>
      </c>
      <c r="F717" s="78">
        <f ca="1">(TRUNC(PRODUCT($E$12:$E716),16))</f>
        <v>1.08400644735274</v>
      </c>
      <c r="G717" s="78">
        <f t="shared" ca="1" si="217"/>
        <v>1.0833589494665601</v>
      </c>
      <c r="H717" s="78">
        <f t="shared" ca="1" si="218"/>
        <v>1.00059768</v>
      </c>
      <c r="I717" s="77">
        <f t="shared" ref="I717:I780" si="233">I716</f>
        <v>3.5000000000000003E-2</v>
      </c>
      <c r="J717" s="79">
        <f t="shared" si="221"/>
        <v>44186</v>
      </c>
      <c r="K717" s="80">
        <f t="shared" si="222"/>
        <v>7</v>
      </c>
      <c r="L717" s="81">
        <f t="shared" si="223"/>
        <v>8</v>
      </c>
      <c r="M717" s="82">
        <f t="shared" si="224"/>
        <v>1.001092705</v>
      </c>
      <c r="N717" s="82">
        <f t="shared" ca="1" si="225"/>
        <v>1.0016910379999999</v>
      </c>
      <c r="O717" s="81">
        <f t="shared" si="226"/>
        <v>0</v>
      </c>
      <c r="P717" s="76">
        <f t="shared" ca="1" si="227"/>
        <v>142.047191</v>
      </c>
      <c r="Q717" s="76">
        <f t="shared" si="228"/>
        <v>0</v>
      </c>
      <c r="R717" s="83" t="str">
        <f t="shared" si="229"/>
        <v>A+J=</v>
      </c>
      <c r="S717" s="79">
        <f t="shared" si="230"/>
        <v>44274</v>
      </c>
      <c r="T717" s="84" t="str">
        <f t="shared" si="231"/>
        <v>-</v>
      </c>
      <c r="U717" s="8"/>
      <c r="V717" s="8"/>
      <c r="W717" s="8"/>
      <c r="X717" s="8"/>
      <c r="Y717" s="1"/>
      <c r="Z717" s="8"/>
      <c r="AA717" s="8"/>
      <c r="AB717" s="8"/>
      <c r="AC717" s="8"/>
      <c r="AD717" s="8"/>
      <c r="AE717" s="9"/>
      <c r="AF717" s="8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  <c r="BO717" s="3"/>
      <c r="BP717" s="3"/>
      <c r="BQ717" s="3"/>
      <c r="BR717" s="3"/>
      <c r="BS717" s="3"/>
      <c r="BT717" s="3"/>
      <c r="BU717" s="3"/>
      <c r="BV717" s="3"/>
      <c r="BW717" s="3"/>
      <c r="BX717" s="3"/>
      <c r="BY717" s="3"/>
      <c r="BZ717" s="3"/>
      <c r="CA717" s="3"/>
      <c r="CB717" s="3"/>
      <c r="CC717" s="3"/>
      <c r="CD717" s="3"/>
      <c r="CE717" s="3"/>
      <c r="CF717" s="3"/>
      <c r="CG717" s="3"/>
      <c r="CH717" s="3"/>
      <c r="CI717" s="3"/>
      <c r="CJ717" s="3"/>
      <c r="CK717" s="3"/>
      <c r="CL717" s="3"/>
      <c r="CM717" s="3"/>
      <c r="CN717" s="3"/>
      <c r="CO717" s="3"/>
      <c r="CP717" s="3"/>
      <c r="CQ717" s="3"/>
      <c r="CR717" s="3"/>
      <c r="CS717" s="3"/>
      <c r="CT717" s="3"/>
      <c r="CU717" s="3"/>
      <c r="CV717" s="3"/>
      <c r="CW717" s="3"/>
      <c r="CX717" s="3"/>
      <c r="CY717" s="3"/>
      <c r="CZ717" s="3"/>
      <c r="DA717" s="3"/>
      <c r="DB717" s="3"/>
      <c r="DC717" s="3"/>
      <c r="DD717" s="3"/>
      <c r="DE717" s="3"/>
      <c r="DF717" s="3"/>
      <c r="DG717" s="3"/>
      <c r="DH717" s="3"/>
      <c r="DI717" s="3"/>
      <c r="DJ717" s="3"/>
      <c r="DK717" s="3"/>
      <c r="DL717" s="3"/>
      <c r="DM717" s="3"/>
      <c r="DN717" s="3"/>
      <c r="DO717" s="3"/>
      <c r="DP717" s="3"/>
      <c r="DQ717" s="3"/>
      <c r="DR717" s="3"/>
      <c r="DS717" s="3"/>
      <c r="DT717" s="3"/>
      <c r="DU717" s="3"/>
      <c r="DV717" s="3"/>
      <c r="DW717" s="3"/>
      <c r="DX717" s="3"/>
      <c r="DY717" s="3"/>
      <c r="DZ717" s="3"/>
      <c r="EA717" s="3"/>
      <c r="EB717" s="3"/>
      <c r="EC717" s="3"/>
      <c r="ED717" s="3"/>
      <c r="EE717" s="3"/>
      <c r="EF717" s="3"/>
      <c r="EG717" s="3"/>
      <c r="EH717" s="3"/>
      <c r="EI717" s="3"/>
      <c r="EJ717" s="3"/>
      <c r="EK717" s="3"/>
      <c r="EL717" s="3"/>
      <c r="EM717" s="3"/>
      <c r="EN717" s="3"/>
      <c r="EO717" s="3"/>
      <c r="EP717" s="3"/>
      <c r="EQ717" s="3"/>
      <c r="ER717" s="3"/>
      <c r="ES717" s="3"/>
      <c r="ET717" s="3"/>
      <c r="EU717" s="3"/>
      <c r="EV717" s="3"/>
      <c r="EW717" s="3"/>
      <c r="EX717" s="3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</row>
    <row r="718" spans="1:173" x14ac:dyDescent="0.15">
      <c r="A718" s="74">
        <f t="shared" si="232"/>
        <v>44199</v>
      </c>
      <c r="B718" s="75">
        <f t="shared" ca="1" si="219"/>
        <v>84142.047191000005</v>
      </c>
      <c r="C718" s="78">
        <f t="shared" si="220"/>
        <v>84000</v>
      </c>
      <c r="D718" s="77">
        <f ca="1">IF(A718&lt;$B$1,VLOOKUP(A718,[1]DI!$A$4:$B$15000,2),0)</f>
        <v>0</v>
      </c>
      <c r="E718" s="78">
        <f t="shared" ref="E718:E781" ca="1" si="234">IF(A718&lt;A$10,1,ROUND(((1+D718)^(1/252)),8))</f>
        <v>1</v>
      </c>
      <c r="F718" s="78">
        <f ca="1">(TRUNC(PRODUCT($E$12:$E717),16))</f>
        <v>1.08400644735274</v>
      </c>
      <c r="G718" s="78">
        <f t="shared" ref="G718:G781" ca="1" si="235">IF(O717&gt;0,F717,G717)</f>
        <v>1.0833589494665601</v>
      </c>
      <c r="H718" s="78">
        <f t="shared" ref="H718:H781" ca="1" si="236">ROUND(F718/G718,8)</f>
        <v>1.00059768</v>
      </c>
      <c r="I718" s="77">
        <f t="shared" si="233"/>
        <v>3.5000000000000003E-2</v>
      </c>
      <c r="J718" s="79">
        <f t="shared" si="221"/>
        <v>44186</v>
      </c>
      <c r="K718" s="80">
        <f t="shared" si="222"/>
        <v>7</v>
      </c>
      <c r="L718" s="81">
        <f t="shared" si="223"/>
        <v>8</v>
      </c>
      <c r="M718" s="82">
        <f t="shared" si="224"/>
        <v>1.001092705</v>
      </c>
      <c r="N718" s="82">
        <f t="shared" ca="1" si="225"/>
        <v>1.0016910379999999</v>
      </c>
      <c r="O718" s="81">
        <f t="shared" si="226"/>
        <v>0</v>
      </c>
      <c r="P718" s="76">
        <f t="shared" ca="1" si="227"/>
        <v>142.047191</v>
      </c>
      <c r="Q718" s="76">
        <f t="shared" si="228"/>
        <v>0</v>
      </c>
      <c r="R718" s="83" t="str">
        <f t="shared" si="229"/>
        <v>A+J=</v>
      </c>
      <c r="S718" s="79">
        <f t="shared" si="230"/>
        <v>44274</v>
      </c>
      <c r="T718" s="84" t="str">
        <f t="shared" si="231"/>
        <v>-</v>
      </c>
      <c r="U718" s="8"/>
      <c r="V718" s="8"/>
      <c r="W718" s="8"/>
      <c r="X718" s="8"/>
      <c r="Y718" s="1"/>
      <c r="Z718" s="8"/>
      <c r="AA718" s="8"/>
      <c r="AB718" s="8"/>
      <c r="AC718" s="8"/>
      <c r="AD718" s="8"/>
      <c r="AE718" s="9"/>
      <c r="AF718" s="8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  <c r="BO718" s="3"/>
      <c r="BP718" s="3"/>
      <c r="BQ718" s="3"/>
      <c r="BR718" s="3"/>
      <c r="BS718" s="3"/>
      <c r="BT718" s="3"/>
      <c r="BU718" s="3"/>
      <c r="BV718" s="3"/>
      <c r="BW718" s="3"/>
      <c r="BX718" s="3"/>
      <c r="BY718" s="3"/>
      <c r="BZ718" s="3"/>
      <c r="CA718" s="3"/>
      <c r="CB718" s="3"/>
      <c r="CC718" s="3"/>
      <c r="CD718" s="3"/>
      <c r="CE718" s="3"/>
      <c r="CF718" s="3"/>
      <c r="CG718" s="3"/>
      <c r="CH718" s="3"/>
      <c r="CI718" s="3"/>
      <c r="CJ718" s="3"/>
      <c r="CK718" s="3"/>
      <c r="CL718" s="3"/>
      <c r="CM718" s="3"/>
      <c r="CN718" s="3"/>
      <c r="CO718" s="3"/>
      <c r="CP718" s="3"/>
      <c r="CQ718" s="3"/>
      <c r="CR718" s="3"/>
      <c r="CS718" s="3"/>
      <c r="CT718" s="3"/>
      <c r="CU718" s="3"/>
      <c r="CV718" s="3"/>
      <c r="CW718" s="3"/>
      <c r="CX718" s="3"/>
      <c r="CY718" s="3"/>
      <c r="CZ718" s="3"/>
      <c r="DA718" s="3"/>
      <c r="DB718" s="3"/>
      <c r="DC718" s="3"/>
      <c r="DD718" s="3"/>
      <c r="DE718" s="3"/>
      <c r="DF718" s="3"/>
      <c r="DG718" s="3"/>
      <c r="DH718" s="3"/>
      <c r="DI718" s="3"/>
      <c r="DJ718" s="3"/>
      <c r="DK718" s="3"/>
      <c r="DL718" s="3"/>
      <c r="DM718" s="3"/>
      <c r="DN718" s="3"/>
      <c r="DO718" s="3"/>
      <c r="DP718" s="3"/>
      <c r="DQ718" s="3"/>
      <c r="DR718" s="3"/>
      <c r="DS718" s="3"/>
      <c r="DT718" s="3"/>
      <c r="DU718" s="3"/>
      <c r="DV718" s="3"/>
      <c r="DW718" s="3"/>
      <c r="DX718" s="3"/>
      <c r="DY718" s="3"/>
      <c r="DZ718" s="3"/>
      <c r="EA718" s="3"/>
      <c r="EB718" s="3"/>
      <c r="EC718" s="3"/>
      <c r="ED718" s="3"/>
      <c r="EE718" s="3"/>
      <c r="EF718" s="3"/>
      <c r="EG718" s="3"/>
      <c r="EH718" s="3"/>
      <c r="EI718" s="3"/>
      <c r="EJ718" s="3"/>
      <c r="EK718" s="3"/>
      <c r="EL718" s="3"/>
      <c r="EM718" s="3"/>
      <c r="EN718" s="3"/>
      <c r="EO718" s="3"/>
      <c r="EP718" s="3"/>
      <c r="EQ718" s="3"/>
      <c r="ER718" s="3"/>
      <c r="ES718" s="3"/>
      <c r="ET718" s="3"/>
      <c r="EU718" s="3"/>
      <c r="EV718" s="3"/>
      <c r="EW718" s="3"/>
      <c r="EX718" s="3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</row>
    <row r="719" spans="1:173" x14ac:dyDescent="0.15">
      <c r="A719" s="74">
        <f t="shared" si="232"/>
        <v>44200</v>
      </c>
      <c r="B719" s="75">
        <f t="shared" ca="1" si="219"/>
        <v>84142.047191000005</v>
      </c>
      <c r="C719" s="78">
        <f t="shared" si="220"/>
        <v>84000</v>
      </c>
      <c r="D719" s="77">
        <f ca="1">IF(A719&lt;$B$1,VLOOKUP(A719,[1]DI!$A$4:$B$15000,2),0)</f>
        <v>1.9000000000000006E-2</v>
      </c>
      <c r="E719" s="78">
        <f t="shared" ca="1" si="234"/>
        <v>1.0000746899999999</v>
      </c>
      <c r="F719" s="78">
        <f ca="1">(TRUNC(PRODUCT($E$12:$E718),16))</f>
        <v>1.08400644735274</v>
      </c>
      <c r="G719" s="78">
        <f t="shared" ca="1" si="235"/>
        <v>1.0833589494665601</v>
      </c>
      <c r="H719" s="78">
        <f t="shared" ca="1" si="236"/>
        <v>1.00059768</v>
      </c>
      <c r="I719" s="77">
        <f t="shared" si="233"/>
        <v>3.5000000000000003E-2</v>
      </c>
      <c r="J719" s="79">
        <f t="shared" si="221"/>
        <v>44186</v>
      </c>
      <c r="K719" s="80">
        <f t="shared" si="222"/>
        <v>8</v>
      </c>
      <c r="L719" s="81">
        <f t="shared" si="223"/>
        <v>8</v>
      </c>
      <c r="M719" s="82">
        <f t="shared" si="224"/>
        <v>1.001092705</v>
      </c>
      <c r="N719" s="82">
        <f t="shared" ca="1" si="225"/>
        <v>1.0016910379999999</v>
      </c>
      <c r="O719" s="81">
        <f t="shared" si="226"/>
        <v>0</v>
      </c>
      <c r="P719" s="76">
        <f t="shared" ca="1" si="227"/>
        <v>142.047191</v>
      </c>
      <c r="Q719" s="76">
        <f t="shared" si="228"/>
        <v>0</v>
      </c>
      <c r="R719" s="83" t="str">
        <f t="shared" si="229"/>
        <v>A+J=</v>
      </c>
      <c r="S719" s="79">
        <f t="shared" si="230"/>
        <v>44274</v>
      </c>
      <c r="T719" s="84" t="str">
        <f t="shared" si="231"/>
        <v>-</v>
      </c>
      <c r="U719" s="8"/>
      <c r="V719" s="8"/>
      <c r="W719" s="8"/>
      <c r="X719" s="8"/>
      <c r="Y719" s="1"/>
      <c r="Z719" s="8"/>
      <c r="AA719" s="8"/>
      <c r="AB719" s="8"/>
      <c r="AC719" s="8"/>
      <c r="AD719" s="8"/>
      <c r="AE719" s="9"/>
      <c r="AF719" s="8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  <c r="BO719" s="3"/>
      <c r="BP719" s="3"/>
      <c r="BQ719" s="3"/>
      <c r="BR719" s="3"/>
      <c r="BS719" s="3"/>
      <c r="BT719" s="3"/>
      <c r="BU719" s="3"/>
      <c r="BV719" s="3"/>
      <c r="BW719" s="3"/>
      <c r="BX719" s="3"/>
      <c r="BY719" s="3"/>
      <c r="BZ719" s="3"/>
      <c r="CA719" s="3"/>
      <c r="CB719" s="3"/>
      <c r="CC719" s="3"/>
      <c r="CD719" s="3"/>
      <c r="CE719" s="3"/>
      <c r="CF719" s="3"/>
      <c r="CG719" s="3"/>
      <c r="CH719" s="3"/>
      <c r="CI719" s="3"/>
      <c r="CJ719" s="3"/>
      <c r="CK719" s="3"/>
      <c r="CL719" s="3"/>
      <c r="CM719" s="3"/>
      <c r="CN719" s="3"/>
      <c r="CO719" s="3"/>
      <c r="CP719" s="3"/>
      <c r="CQ719" s="3"/>
      <c r="CR719" s="3"/>
      <c r="CS719" s="3"/>
      <c r="CT719" s="3"/>
      <c r="CU719" s="3"/>
      <c r="CV719" s="3"/>
      <c r="CW719" s="3"/>
      <c r="CX719" s="3"/>
      <c r="CY719" s="3"/>
      <c r="CZ719" s="3"/>
      <c r="DA719" s="3"/>
      <c r="DB719" s="3"/>
      <c r="DC719" s="3"/>
      <c r="DD719" s="3"/>
      <c r="DE719" s="3"/>
      <c r="DF719" s="3"/>
      <c r="DG719" s="3"/>
      <c r="DH719" s="3"/>
      <c r="DI719" s="3"/>
      <c r="DJ719" s="3"/>
      <c r="DK719" s="3"/>
      <c r="DL719" s="3"/>
      <c r="DM719" s="3"/>
      <c r="DN719" s="3"/>
      <c r="DO719" s="3"/>
      <c r="DP719" s="3"/>
      <c r="DQ719" s="3"/>
      <c r="DR719" s="3"/>
      <c r="DS719" s="3"/>
      <c r="DT719" s="3"/>
      <c r="DU719" s="3"/>
      <c r="DV719" s="3"/>
      <c r="DW719" s="3"/>
      <c r="DX719" s="3"/>
      <c r="DY719" s="3"/>
      <c r="DZ719" s="3"/>
      <c r="EA719" s="3"/>
      <c r="EB719" s="3"/>
      <c r="EC719" s="3"/>
      <c r="ED719" s="3"/>
      <c r="EE719" s="3"/>
      <c r="EF719" s="3"/>
      <c r="EG719" s="3"/>
      <c r="EH719" s="3"/>
      <c r="EI719" s="3"/>
      <c r="EJ719" s="3"/>
      <c r="EK719" s="3"/>
      <c r="EL719" s="3"/>
      <c r="EM719" s="3"/>
      <c r="EN719" s="3"/>
      <c r="EO719" s="3"/>
      <c r="EP719" s="3"/>
      <c r="EQ719" s="3"/>
      <c r="ER719" s="3"/>
      <c r="ES719" s="3"/>
      <c r="ET719" s="3"/>
      <c r="EU719" s="3"/>
      <c r="EV719" s="3"/>
      <c r="EW719" s="3"/>
      <c r="EX719" s="3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</row>
    <row r="720" spans="1:173" x14ac:dyDescent="0.15">
      <c r="A720" s="74">
        <f t="shared" si="232"/>
        <v>44201</v>
      </c>
      <c r="B720" s="75">
        <f t="shared" ca="1" si="219"/>
        <v>84159.819575999994</v>
      </c>
      <c r="C720" s="78">
        <f t="shared" si="220"/>
        <v>84000</v>
      </c>
      <c r="D720" s="77">
        <f ca="1">IF(A720&lt;$B$1,VLOOKUP(A720,[1]DI!$A$4:$B$15000,2),0)</f>
        <v>1.9000000000000006E-2</v>
      </c>
      <c r="E720" s="78">
        <f t="shared" ca="1" si="234"/>
        <v>1.0000746899999999</v>
      </c>
      <c r="F720" s="78">
        <f ca="1">(TRUNC(PRODUCT($E$12:$E719),16))</f>
        <v>1.08408741179429</v>
      </c>
      <c r="G720" s="78">
        <f t="shared" ca="1" si="235"/>
        <v>1.0833589494665601</v>
      </c>
      <c r="H720" s="78">
        <f t="shared" ca="1" si="236"/>
        <v>1.00067241</v>
      </c>
      <c r="I720" s="77">
        <f t="shared" si="233"/>
        <v>3.5000000000000003E-2</v>
      </c>
      <c r="J720" s="79">
        <f t="shared" si="221"/>
        <v>44186</v>
      </c>
      <c r="K720" s="80">
        <f t="shared" si="222"/>
        <v>9</v>
      </c>
      <c r="L720" s="81">
        <f t="shared" si="223"/>
        <v>9</v>
      </c>
      <c r="M720" s="82">
        <f t="shared" si="224"/>
        <v>1.001229377</v>
      </c>
      <c r="N720" s="82">
        <f t="shared" ca="1" si="225"/>
        <v>1.001902614</v>
      </c>
      <c r="O720" s="81">
        <f t="shared" si="226"/>
        <v>0</v>
      </c>
      <c r="P720" s="76">
        <f t="shared" ca="1" si="227"/>
        <v>159.81957600000001</v>
      </c>
      <c r="Q720" s="76">
        <f t="shared" si="228"/>
        <v>0</v>
      </c>
      <c r="R720" s="83" t="str">
        <f t="shared" si="229"/>
        <v>A+J=</v>
      </c>
      <c r="S720" s="79">
        <f t="shared" si="230"/>
        <v>44274</v>
      </c>
      <c r="T720" s="84" t="str">
        <f t="shared" si="231"/>
        <v>-</v>
      </c>
      <c r="U720" s="8"/>
      <c r="V720" s="8"/>
      <c r="W720" s="8"/>
      <c r="X720" s="8"/>
      <c r="Y720" s="1"/>
      <c r="Z720" s="8"/>
      <c r="AA720" s="8"/>
      <c r="AB720" s="8"/>
      <c r="AC720" s="8"/>
      <c r="AD720" s="8"/>
      <c r="AE720" s="9"/>
      <c r="AF720" s="8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  <c r="BO720" s="3"/>
      <c r="BP720" s="3"/>
      <c r="BQ720" s="3"/>
      <c r="BR720" s="3"/>
      <c r="BS720" s="3"/>
      <c r="BT720" s="3"/>
      <c r="BU720" s="3"/>
      <c r="BV720" s="3"/>
      <c r="BW720" s="3"/>
      <c r="BX720" s="3"/>
      <c r="BY720" s="3"/>
      <c r="BZ720" s="3"/>
      <c r="CA720" s="3"/>
      <c r="CB720" s="3"/>
      <c r="CC720" s="3"/>
      <c r="CD720" s="3"/>
      <c r="CE720" s="3"/>
      <c r="CF720" s="3"/>
      <c r="CG720" s="3"/>
      <c r="CH720" s="3"/>
      <c r="CI720" s="3"/>
      <c r="CJ720" s="3"/>
      <c r="CK720" s="3"/>
      <c r="CL720" s="3"/>
      <c r="CM720" s="3"/>
      <c r="CN720" s="3"/>
      <c r="CO720" s="3"/>
      <c r="CP720" s="3"/>
      <c r="CQ720" s="3"/>
      <c r="CR720" s="3"/>
      <c r="CS720" s="3"/>
      <c r="CT720" s="3"/>
      <c r="CU720" s="3"/>
      <c r="CV720" s="3"/>
      <c r="CW720" s="3"/>
      <c r="CX720" s="3"/>
      <c r="CY720" s="3"/>
      <c r="CZ720" s="3"/>
      <c r="DA720" s="3"/>
      <c r="DB720" s="3"/>
      <c r="DC720" s="3"/>
      <c r="DD720" s="3"/>
      <c r="DE720" s="3"/>
      <c r="DF720" s="3"/>
      <c r="DG720" s="3"/>
      <c r="DH720" s="3"/>
      <c r="DI720" s="3"/>
      <c r="DJ720" s="3"/>
      <c r="DK720" s="3"/>
      <c r="DL720" s="3"/>
      <c r="DM720" s="3"/>
      <c r="DN720" s="3"/>
      <c r="DO720" s="3"/>
      <c r="DP720" s="3"/>
      <c r="DQ720" s="3"/>
      <c r="DR720" s="3"/>
      <c r="DS720" s="3"/>
      <c r="DT720" s="3"/>
      <c r="DU720" s="3"/>
      <c r="DV720" s="3"/>
      <c r="DW720" s="3"/>
      <c r="DX720" s="3"/>
      <c r="DY720" s="3"/>
      <c r="DZ720" s="3"/>
      <c r="EA720" s="3"/>
      <c r="EB720" s="3"/>
      <c r="EC720" s="3"/>
      <c r="ED720" s="3"/>
      <c r="EE720" s="3"/>
      <c r="EF720" s="3"/>
      <c r="EG720" s="3"/>
      <c r="EH720" s="3"/>
      <c r="EI720" s="3"/>
      <c r="EJ720" s="3"/>
      <c r="EK720" s="3"/>
      <c r="EL720" s="3"/>
      <c r="EM720" s="3"/>
      <c r="EN720" s="3"/>
      <c r="EO720" s="3"/>
      <c r="EP720" s="3"/>
      <c r="EQ720" s="3"/>
      <c r="ER720" s="3"/>
      <c r="ES720" s="3"/>
      <c r="ET720" s="3"/>
      <c r="EU720" s="3"/>
      <c r="EV720" s="3"/>
      <c r="EW720" s="3"/>
      <c r="EX720" s="3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</row>
    <row r="721" spans="1:173" x14ac:dyDescent="0.15">
      <c r="A721" s="74">
        <f t="shared" si="232"/>
        <v>44202</v>
      </c>
      <c r="B721" s="75">
        <f t="shared" ca="1" si="219"/>
        <v>84177.596074999994</v>
      </c>
      <c r="C721" s="78">
        <f t="shared" si="220"/>
        <v>84000</v>
      </c>
      <c r="D721" s="77">
        <f ca="1">IF(A721&lt;$B$1,VLOOKUP(A721,[1]DI!$A$4:$B$15000,2),0)</f>
        <v>1.9000000000000006E-2</v>
      </c>
      <c r="E721" s="78">
        <f t="shared" ca="1" si="234"/>
        <v>1.0000746899999999</v>
      </c>
      <c r="F721" s="78">
        <f ca="1">(TRUNC(PRODUCT($E$12:$E720),16))</f>
        <v>1.0841683822830801</v>
      </c>
      <c r="G721" s="78">
        <f t="shared" ca="1" si="235"/>
        <v>1.0833589494665601</v>
      </c>
      <c r="H721" s="78">
        <f t="shared" ca="1" si="236"/>
        <v>1.00074715</v>
      </c>
      <c r="I721" s="77">
        <f t="shared" si="233"/>
        <v>3.5000000000000003E-2</v>
      </c>
      <c r="J721" s="79">
        <f t="shared" si="221"/>
        <v>44186</v>
      </c>
      <c r="K721" s="80">
        <f t="shared" si="222"/>
        <v>10</v>
      </c>
      <c r="L721" s="81">
        <f t="shared" si="223"/>
        <v>10</v>
      </c>
      <c r="M721" s="82">
        <f t="shared" si="224"/>
        <v>1.0013660680000001</v>
      </c>
      <c r="N721" s="82">
        <f t="shared" ca="1" si="225"/>
        <v>1.002114239</v>
      </c>
      <c r="O721" s="81">
        <f t="shared" si="226"/>
        <v>0</v>
      </c>
      <c r="P721" s="76">
        <f t="shared" ca="1" si="227"/>
        <v>177.59607500000001</v>
      </c>
      <c r="Q721" s="76">
        <f t="shared" si="228"/>
        <v>0</v>
      </c>
      <c r="R721" s="83" t="str">
        <f t="shared" si="229"/>
        <v>A+J=</v>
      </c>
      <c r="S721" s="79">
        <f t="shared" si="230"/>
        <v>44274</v>
      </c>
      <c r="T721" s="84" t="str">
        <f t="shared" si="231"/>
        <v>-</v>
      </c>
      <c r="U721" s="8"/>
      <c r="V721" s="8"/>
      <c r="W721" s="8"/>
      <c r="X721" s="8"/>
      <c r="Y721" s="1"/>
      <c r="Z721" s="8"/>
      <c r="AA721" s="8"/>
      <c r="AB721" s="8"/>
      <c r="AC721" s="8"/>
      <c r="AD721" s="8"/>
      <c r="AE721" s="9"/>
      <c r="AF721" s="8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  <c r="BO721" s="3"/>
      <c r="BP721" s="3"/>
      <c r="BQ721" s="3"/>
      <c r="BR721" s="3"/>
      <c r="BS721" s="3"/>
      <c r="BT721" s="3"/>
      <c r="BU721" s="3"/>
      <c r="BV721" s="3"/>
      <c r="BW721" s="3"/>
      <c r="BX721" s="3"/>
      <c r="BY721" s="3"/>
      <c r="BZ721" s="3"/>
      <c r="CA721" s="3"/>
      <c r="CB721" s="3"/>
      <c r="CC721" s="3"/>
      <c r="CD721" s="3"/>
      <c r="CE721" s="3"/>
      <c r="CF721" s="3"/>
      <c r="CG721" s="3"/>
      <c r="CH721" s="3"/>
      <c r="CI721" s="3"/>
      <c r="CJ721" s="3"/>
      <c r="CK721" s="3"/>
      <c r="CL721" s="3"/>
      <c r="CM721" s="3"/>
      <c r="CN721" s="3"/>
      <c r="CO721" s="3"/>
      <c r="CP721" s="3"/>
      <c r="CQ721" s="3"/>
      <c r="CR721" s="3"/>
      <c r="CS721" s="3"/>
      <c r="CT721" s="3"/>
      <c r="CU721" s="3"/>
      <c r="CV721" s="3"/>
      <c r="CW721" s="3"/>
      <c r="CX721" s="3"/>
      <c r="CY721" s="3"/>
      <c r="CZ721" s="3"/>
      <c r="DA721" s="3"/>
      <c r="DB721" s="3"/>
      <c r="DC721" s="3"/>
      <c r="DD721" s="3"/>
      <c r="DE721" s="3"/>
      <c r="DF721" s="3"/>
      <c r="DG721" s="3"/>
      <c r="DH721" s="3"/>
      <c r="DI721" s="3"/>
      <c r="DJ721" s="3"/>
      <c r="DK721" s="3"/>
      <c r="DL721" s="3"/>
      <c r="DM721" s="3"/>
      <c r="DN721" s="3"/>
      <c r="DO721" s="3"/>
      <c r="DP721" s="3"/>
      <c r="DQ721" s="3"/>
      <c r="DR721" s="3"/>
      <c r="DS721" s="3"/>
      <c r="DT721" s="3"/>
      <c r="DU721" s="3"/>
      <c r="DV721" s="3"/>
      <c r="DW721" s="3"/>
      <c r="DX721" s="3"/>
      <c r="DY721" s="3"/>
      <c r="DZ721" s="3"/>
      <c r="EA721" s="3"/>
      <c r="EB721" s="3"/>
      <c r="EC721" s="3"/>
      <c r="ED721" s="3"/>
      <c r="EE721" s="3"/>
      <c r="EF721" s="3"/>
      <c r="EG721" s="3"/>
      <c r="EH721" s="3"/>
      <c r="EI721" s="3"/>
      <c r="EJ721" s="3"/>
      <c r="EK721" s="3"/>
      <c r="EL721" s="3"/>
      <c r="EM721" s="3"/>
      <c r="EN721" s="3"/>
      <c r="EO721" s="3"/>
      <c r="EP721" s="3"/>
      <c r="EQ721" s="3"/>
      <c r="ER721" s="3"/>
      <c r="ES721" s="3"/>
      <c r="ET721" s="3"/>
      <c r="EU721" s="3"/>
      <c r="EV721" s="3"/>
      <c r="EW721" s="3"/>
      <c r="EX721" s="3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</row>
    <row r="722" spans="1:173" x14ac:dyDescent="0.15">
      <c r="A722" s="74">
        <f t="shared" si="232"/>
        <v>44203</v>
      </c>
      <c r="B722" s="75">
        <f t="shared" ca="1" si="219"/>
        <v>84195.376690999998</v>
      </c>
      <c r="C722" s="78">
        <f t="shared" si="220"/>
        <v>84000</v>
      </c>
      <c r="D722" s="77">
        <f ca="1">IF(A722&lt;$B$1,VLOOKUP(A722,[1]DI!$A$4:$B$15000,2),0)</f>
        <v>1.9000000000000006E-2</v>
      </c>
      <c r="E722" s="78">
        <f t="shared" ca="1" si="234"/>
        <v>1.0000746899999999</v>
      </c>
      <c r="F722" s="78">
        <f ca="1">(TRUNC(PRODUCT($E$12:$E721),16))</f>
        <v>1.0842493588195501</v>
      </c>
      <c r="G722" s="78">
        <f t="shared" ca="1" si="235"/>
        <v>1.0833589494665601</v>
      </c>
      <c r="H722" s="78">
        <f t="shared" ca="1" si="236"/>
        <v>1.0008219</v>
      </c>
      <c r="I722" s="77">
        <f t="shared" si="233"/>
        <v>3.5000000000000003E-2</v>
      </c>
      <c r="J722" s="79">
        <f t="shared" si="221"/>
        <v>44186</v>
      </c>
      <c r="K722" s="80">
        <f t="shared" si="222"/>
        <v>11</v>
      </c>
      <c r="L722" s="81">
        <f t="shared" si="223"/>
        <v>11</v>
      </c>
      <c r="M722" s="82">
        <f t="shared" si="224"/>
        <v>1.0015027780000001</v>
      </c>
      <c r="N722" s="82">
        <f t="shared" ca="1" si="225"/>
        <v>1.002325913</v>
      </c>
      <c r="O722" s="81">
        <f t="shared" si="226"/>
        <v>0</v>
      </c>
      <c r="P722" s="76">
        <f t="shared" ca="1" si="227"/>
        <v>195.37669099999999</v>
      </c>
      <c r="Q722" s="76">
        <f t="shared" si="228"/>
        <v>0</v>
      </c>
      <c r="R722" s="83" t="str">
        <f t="shared" si="229"/>
        <v>A+J=</v>
      </c>
      <c r="S722" s="79">
        <f t="shared" si="230"/>
        <v>44274</v>
      </c>
      <c r="T722" s="84" t="str">
        <f t="shared" si="231"/>
        <v>-</v>
      </c>
      <c r="U722" s="8"/>
      <c r="V722" s="8"/>
      <c r="W722" s="8"/>
      <c r="X722" s="8"/>
      <c r="Y722" s="1"/>
      <c r="Z722" s="8"/>
      <c r="AA722" s="8"/>
      <c r="AB722" s="8"/>
      <c r="AC722" s="8"/>
      <c r="AD722" s="8"/>
      <c r="AE722" s="9"/>
      <c r="AF722" s="8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  <c r="BO722" s="3"/>
      <c r="BP722" s="3"/>
      <c r="BQ722" s="3"/>
      <c r="BR722" s="3"/>
      <c r="BS722" s="3"/>
      <c r="BT722" s="3"/>
      <c r="BU722" s="3"/>
      <c r="BV722" s="3"/>
      <c r="BW722" s="3"/>
      <c r="BX722" s="3"/>
      <c r="BY722" s="3"/>
      <c r="BZ722" s="3"/>
      <c r="CA722" s="3"/>
      <c r="CB722" s="3"/>
      <c r="CC722" s="3"/>
      <c r="CD722" s="3"/>
      <c r="CE722" s="3"/>
      <c r="CF722" s="3"/>
      <c r="CG722" s="3"/>
      <c r="CH722" s="3"/>
      <c r="CI722" s="3"/>
      <c r="CJ722" s="3"/>
      <c r="CK722" s="3"/>
      <c r="CL722" s="3"/>
      <c r="CM722" s="3"/>
      <c r="CN722" s="3"/>
      <c r="CO722" s="3"/>
      <c r="CP722" s="3"/>
      <c r="CQ722" s="3"/>
      <c r="CR722" s="3"/>
      <c r="CS722" s="3"/>
      <c r="CT722" s="3"/>
      <c r="CU722" s="3"/>
      <c r="CV722" s="3"/>
      <c r="CW722" s="3"/>
      <c r="CX722" s="3"/>
      <c r="CY722" s="3"/>
      <c r="CZ722" s="3"/>
      <c r="DA722" s="3"/>
      <c r="DB722" s="3"/>
      <c r="DC722" s="3"/>
      <c r="DD722" s="3"/>
      <c r="DE722" s="3"/>
      <c r="DF722" s="3"/>
      <c r="DG722" s="3"/>
      <c r="DH722" s="3"/>
      <c r="DI722" s="3"/>
      <c r="DJ722" s="3"/>
      <c r="DK722" s="3"/>
      <c r="DL722" s="3"/>
      <c r="DM722" s="3"/>
      <c r="DN722" s="3"/>
      <c r="DO722" s="3"/>
      <c r="DP722" s="3"/>
      <c r="DQ722" s="3"/>
      <c r="DR722" s="3"/>
      <c r="DS722" s="3"/>
      <c r="DT722" s="3"/>
      <c r="DU722" s="3"/>
      <c r="DV722" s="3"/>
      <c r="DW722" s="3"/>
      <c r="DX722" s="3"/>
      <c r="DY722" s="3"/>
      <c r="DZ722" s="3"/>
      <c r="EA722" s="3"/>
      <c r="EB722" s="3"/>
      <c r="EC722" s="3"/>
      <c r="ED722" s="3"/>
      <c r="EE722" s="3"/>
      <c r="EF722" s="3"/>
      <c r="EG722" s="3"/>
      <c r="EH722" s="3"/>
      <c r="EI722" s="3"/>
      <c r="EJ722" s="3"/>
      <c r="EK722" s="3"/>
      <c r="EL722" s="3"/>
      <c r="EM722" s="3"/>
      <c r="EN722" s="3"/>
      <c r="EO722" s="3"/>
      <c r="EP722" s="3"/>
      <c r="EQ722" s="3"/>
      <c r="ER722" s="3"/>
      <c r="ES722" s="3"/>
      <c r="ET722" s="3"/>
      <c r="EU722" s="3"/>
      <c r="EV722" s="3"/>
      <c r="EW722" s="3"/>
      <c r="EX722" s="3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</row>
    <row r="723" spans="1:173" x14ac:dyDescent="0.15">
      <c r="A723" s="74">
        <f t="shared" si="232"/>
        <v>44204</v>
      </c>
      <c r="B723" s="75">
        <f t="shared" ca="1" si="219"/>
        <v>84213.160583999997</v>
      </c>
      <c r="C723" s="78">
        <f t="shared" si="220"/>
        <v>84000</v>
      </c>
      <c r="D723" s="77">
        <f ca="1">IF(A723&lt;$B$1,VLOOKUP(A723,[1]DI!$A$4:$B$15000,2),0)</f>
        <v>1.9000000000000006E-2</v>
      </c>
      <c r="E723" s="78">
        <f t="shared" ca="1" si="234"/>
        <v>1.0000746899999999</v>
      </c>
      <c r="F723" s="78">
        <f ca="1">(TRUNC(PRODUCT($E$12:$E722),16))</f>
        <v>1.0843303414041601</v>
      </c>
      <c r="G723" s="78">
        <f t="shared" ca="1" si="235"/>
        <v>1.0833589494665601</v>
      </c>
      <c r="H723" s="78">
        <f t="shared" ca="1" si="236"/>
        <v>1.0008966500000001</v>
      </c>
      <c r="I723" s="77">
        <f t="shared" si="233"/>
        <v>3.5000000000000003E-2</v>
      </c>
      <c r="J723" s="79">
        <f t="shared" si="221"/>
        <v>44186</v>
      </c>
      <c r="K723" s="80">
        <f t="shared" si="222"/>
        <v>12</v>
      </c>
      <c r="L723" s="81">
        <f t="shared" si="223"/>
        <v>12</v>
      </c>
      <c r="M723" s="82">
        <f t="shared" si="224"/>
        <v>1.0016395060000001</v>
      </c>
      <c r="N723" s="82">
        <f t="shared" ca="1" si="225"/>
        <v>1.0025376260000001</v>
      </c>
      <c r="O723" s="81">
        <f t="shared" si="226"/>
        <v>0</v>
      </c>
      <c r="P723" s="76">
        <f t="shared" ca="1" si="227"/>
        <v>213.160584</v>
      </c>
      <c r="Q723" s="76">
        <f t="shared" si="228"/>
        <v>0</v>
      </c>
      <c r="R723" s="83" t="str">
        <f t="shared" si="229"/>
        <v>A+J=</v>
      </c>
      <c r="S723" s="79">
        <f t="shared" si="230"/>
        <v>44274</v>
      </c>
      <c r="T723" s="84" t="str">
        <f t="shared" si="231"/>
        <v>-</v>
      </c>
      <c r="U723" s="8"/>
      <c r="V723" s="8"/>
      <c r="W723" s="8"/>
      <c r="X723" s="8"/>
      <c r="Y723" s="1"/>
      <c r="Z723" s="8"/>
      <c r="AA723" s="8"/>
      <c r="AB723" s="8"/>
      <c r="AC723" s="8"/>
      <c r="AD723" s="8"/>
      <c r="AE723" s="9"/>
      <c r="AF723" s="8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  <c r="BO723" s="3"/>
      <c r="BP723" s="3"/>
      <c r="BQ723" s="3"/>
      <c r="BR723" s="3"/>
      <c r="BS723" s="3"/>
      <c r="BT723" s="3"/>
      <c r="BU723" s="3"/>
      <c r="BV723" s="3"/>
      <c r="BW723" s="3"/>
      <c r="BX723" s="3"/>
      <c r="BY723" s="3"/>
      <c r="BZ723" s="3"/>
      <c r="CA723" s="3"/>
      <c r="CB723" s="3"/>
      <c r="CC723" s="3"/>
      <c r="CD723" s="3"/>
      <c r="CE723" s="3"/>
      <c r="CF723" s="3"/>
      <c r="CG723" s="3"/>
      <c r="CH723" s="3"/>
      <c r="CI723" s="3"/>
      <c r="CJ723" s="3"/>
      <c r="CK723" s="3"/>
      <c r="CL723" s="3"/>
      <c r="CM723" s="3"/>
      <c r="CN723" s="3"/>
      <c r="CO723" s="3"/>
      <c r="CP723" s="3"/>
      <c r="CQ723" s="3"/>
      <c r="CR723" s="3"/>
      <c r="CS723" s="3"/>
      <c r="CT723" s="3"/>
      <c r="CU723" s="3"/>
      <c r="CV723" s="3"/>
      <c r="CW723" s="3"/>
      <c r="CX723" s="3"/>
      <c r="CY723" s="3"/>
      <c r="CZ723" s="3"/>
      <c r="DA723" s="3"/>
      <c r="DB723" s="3"/>
      <c r="DC723" s="3"/>
      <c r="DD723" s="3"/>
      <c r="DE723" s="3"/>
      <c r="DF723" s="3"/>
      <c r="DG723" s="3"/>
      <c r="DH723" s="3"/>
      <c r="DI723" s="3"/>
      <c r="DJ723" s="3"/>
      <c r="DK723" s="3"/>
      <c r="DL723" s="3"/>
      <c r="DM723" s="3"/>
      <c r="DN723" s="3"/>
      <c r="DO723" s="3"/>
      <c r="DP723" s="3"/>
      <c r="DQ723" s="3"/>
      <c r="DR723" s="3"/>
      <c r="DS723" s="3"/>
      <c r="DT723" s="3"/>
      <c r="DU723" s="3"/>
      <c r="DV723" s="3"/>
      <c r="DW723" s="3"/>
      <c r="DX723" s="3"/>
      <c r="DY723" s="3"/>
      <c r="DZ723" s="3"/>
      <c r="EA723" s="3"/>
      <c r="EB723" s="3"/>
      <c r="EC723" s="3"/>
      <c r="ED723" s="3"/>
      <c r="EE723" s="3"/>
      <c r="EF723" s="3"/>
      <c r="EG723" s="3"/>
      <c r="EH723" s="3"/>
      <c r="EI723" s="3"/>
      <c r="EJ723" s="3"/>
      <c r="EK723" s="3"/>
      <c r="EL723" s="3"/>
      <c r="EM723" s="3"/>
      <c r="EN723" s="3"/>
      <c r="EO723" s="3"/>
      <c r="EP723" s="3"/>
      <c r="EQ723" s="3"/>
      <c r="ER723" s="3"/>
      <c r="ES723" s="3"/>
      <c r="ET723" s="3"/>
      <c r="EU723" s="3"/>
      <c r="EV723" s="3"/>
      <c r="EW723" s="3"/>
      <c r="EX723" s="3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</row>
    <row r="724" spans="1:173" x14ac:dyDescent="0.15">
      <c r="A724" s="74">
        <f t="shared" si="232"/>
        <v>44205</v>
      </c>
      <c r="B724" s="75">
        <f t="shared" ca="1" si="219"/>
        <v>84230.948506999994</v>
      </c>
      <c r="C724" s="78">
        <f t="shared" si="220"/>
        <v>84000</v>
      </c>
      <c r="D724" s="77">
        <f ca="1">IF(A724&lt;$B$1,VLOOKUP(A724,[1]DI!$A$4:$B$15000,2),0)</f>
        <v>0</v>
      </c>
      <c r="E724" s="78">
        <f t="shared" ca="1" si="234"/>
        <v>1</v>
      </c>
      <c r="F724" s="78">
        <f ca="1">(TRUNC(PRODUCT($E$12:$E723),16))</f>
        <v>1.0844113300373599</v>
      </c>
      <c r="G724" s="78">
        <f t="shared" ca="1" si="235"/>
        <v>1.0833589494665601</v>
      </c>
      <c r="H724" s="78">
        <f t="shared" ca="1" si="236"/>
        <v>1.00097141</v>
      </c>
      <c r="I724" s="77">
        <f t="shared" si="233"/>
        <v>3.5000000000000003E-2</v>
      </c>
      <c r="J724" s="79">
        <f t="shared" si="221"/>
        <v>44186</v>
      </c>
      <c r="K724" s="80">
        <f t="shared" si="222"/>
        <v>12</v>
      </c>
      <c r="L724" s="81">
        <f t="shared" si="223"/>
        <v>13</v>
      </c>
      <c r="M724" s="82">
        <f t="shared" si="224"/>
        <v>1.001776252</v>
      </c>
      <c r="N724" s="82">
        <f t="shared" ca="1" si="225"/>
        <v>1.0027493869999999</v>
      </c>
      <c r="O724" s="81">
        <f t="shared" si="226"/>
        <v>0</v>
      </c>
      <c r="P724" s="76">
        <f t="shared" ca="1" si="227"/>
        <v>230.94850700000001</v>
      </c>
      <c r="Q724" s="76">
        <f t="shared" si="228"/>
        <v>0</v>
      </c>
      <c r="R724" s="83" t="str">
        <f t="shared" si="229"/>
        <v>A+J=</v>
      </c>
      <c r="S724" s="79">
        <f t="shared" si="230"/>
        <v>44274</v>
      </c>
      <c r="T724" s="84" t="str">
        <f t="shared" si="231"/>
        <v>-</v>
      </c>
      <c r="U724" s="8"/>
      <c r="V724" s="8"/>
      <c r="W724" s="8"/>
      <c r="X724" s="8"/>
      <c r="Y724" s="1"/>
      <c r="Z724" s="8"/>
      <c r="AA724" s="8"/>
      <c r="AB724" s="8"/>
      <c r="AC724" s="8"/>
      <c r="AD724" s="8"/>
      <c r="AE724" s="9"/>
      <c r="AF724" s="8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  <c r="BO724" s="3"/>
      <c r="BP724" s="3"/>
      <c r="BQ724" s="3"/>
      <c r="BR724" s="3"/>
      <c r="BS724" s="3"/>
      <c r="BT724" s="3"/>
      <c r="BU724" s="3"/>
      <c r="BV724" s="3"/>
      <c r="BW724" s="3"/>
      <c r="BX724" s="3"/>
      <c r="BY724" s="3"/>
      <c r="BZ724" s="3"/>
      <c r="CA724" s="3"/>
      <c r="CB724" s="3"/>
      <c r="CC724" s="3"/>
      <c r="CD724" s="3"/>
      <c r="CE724" s="3"/>
      <c r="CF724" s="3"/>
      <c r="CG724" s="3"/>
      <c r="CH724" s="3"/>
      <c r="CI724" s="3"/>
      <c r="CJ724" s="3"/>
      <c r="CK724" s="3"/>
      <c r="CL724" s="3"/>
      <c r="CM724" s="3"/>
      <c r="CN724" s="3"/>
      <c r="CO724" s="3"/>
      <c r="CP724" s="3"/>
      <c r="CQ724" s="3"/>
      <c r="CR724" s="3"/>
      <c r="CS724" s="3"/>
      <c r="CT724" s="3"/>
      <c r="CU724" s="3"/>
      <c r="CV724" s="3"/>
      <c r="CW724" s="3"/>
      <c r="CX724" s="3"/>
      <c r="CY724" s="3"/>
      <c r="CZ724" s="3"/>
      <c r="DA724" s="3"/>
      <c r="DB724" s="3"/>
      <c r="DC724" s="3"/>
      <c r="DD724" s="3"/>
      <c r="DE724" s="3"/>
      <c r="DF724" s="3"/>
      <c r="DG724" s="3"/>
      <c r="DH724" s="3"/>
      <c r="DI724" s="3"/>
      <c r="DJ724" s="3"/>
      <c r="DK724" s="3"/>
      <c r="DL724" s="3"/>
      <c r="DM724" s="3"/>
      <c r="DN724" s="3"/>
      <c r="DO724" s="3"/>
      <c r="DP724" s="3"/>
      <c r="DQ724" s="3"/>
      <c r="DR724" s="3"/>
      <c r="DS724" s="3"/>
      <c r="DT724" s="3"/>
      <c r="DU724" s="3"/>
      <c r="DV724" s="3"/>
      <c r="DW724" s="3"/>
      <c r="DX724" s="3"/>
      <c r="DY724" s="3"/>
      <c r="DZ724" s="3"/>
      <c r="EA724" s="3"/>
      <c r="EB724" s="3"/>
      <c r="EC724" s="3"/>
      <c r="ED724" s="3"/>
      <c r="EE724" s="3"/>
      <c r="EF724" s="3"/>
      <c r="EG724" s="3"/>
      <c r="EH724" s="3"/>
      <c r="EI724" s="3"/>
      <c r="EJ724" s="3"/>
      <c r="EK724" s="3"/>
      <c r="EL724" s="3"/>
      <c r="EM724" s="3"/>
      <c r="EN724" s="3"/>
      <c r="EO724" s="3"/>
      <c r="EP724" s="3"/>
      <c r="EQ724" s="3"/>
      <c r="ER724" s="3"/>
      <c r="ES724" s="3"/>
      <c r="ET724" s="3"/>
      <c r="EU724" s="3"/>
      <c r="EV724" s="3"/>
      <c r="EW724" s="3"/>
      <c r="EX724" s="3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</row>
    <row r="725" spans="1:173" x14ac:dyDescent="0.15">
      <c r="A725" s="74">
        <f t="shared" si="232"/>
        <v>44206</v>
      </c>
      <c r="B725" s="75">
        <f t="shared" ca="1" si="219"/>
        <v>84230.948506999994</v>
      </c>
      <c r="C725" s="78">
        <f t="shared" si="220"/>
        <v>84000</v>
      </c>
      <c r="D725" s="77">
        <f ca="1">IF(A725&lt;$B$1,VLOOKUP(A725,[1]DI!$A$4:$B$15000,2),0)</f>
        <v>0</v>
      </c>
      <c r="E725" s="78">
        <f t="shared" ca="1" si="234"/>
        <v>1</v>
      </c>
      <c r="F725" s="78">
        <f ca="1">(TRUNC(PRODUCT($E$12:$E724),16))</f>
        <v>1.0844113300373599</v>
      </c>
      <c r="G725" s="78">
        <f t="shared" ca="1" si="235"/>
        <v>1.0833589494665601</v>
      </c>
      <c r="H725" s="78">
        <f t="shared" ca="1" si="236"/>
        <v>1.00097141</v>
      </c>
      <c r="I725" s="77">
        <f t="shared" si="233"/>
        <v>3.5000000000000003E-2</v>
      </c>
      <c r="J725" s="79">
        <f t="shared" si="221"/>
        <v>44186</v>
      </c>
      <c r="K725" s="80">
        <f t="shared" si="222"/>
        <v>12</v>
      </c>
      <c r="L725" s="81">
        <f t="shared" si="223"/>
        <v>13</v>
      </c>
      <c r="M725" s="82">
        <f t="shared" si="224"/>
        <v>1.001776252</v>
      </c>
      <c r="N725" s="82">
        <f t="shared" ca="1" si="225"/>
        <v>1.0027493869999999</v>
      </c>
      <c r="O725" s="81">
        <f t="shared" si="226"/>
        <v>0</v>
      </c>
      <c r="P725" s="76">
        <f t="shared" ca="1" si="227"/>
        <v>230.94850700000001</v>
      </c>
      <c r="Q725" s="76">
        <f t="shared" si="228"/>
        <v>0</v>
      </c>
      <c r="R725" s="83" t="str">
        <f t="shared" si="229"/>
        <v>A+J=</v>
      </c>
      <c r="S725" s="79">
        <f t="shared" si="230"/>
        <v>44274</v>
      </c>
      <c r="T725" s="84" t="str">
        <f t="shared" si="231"/>
        <v>-</v>
      </c>
      <c r="U725" s="8"/>
      <c r="V725" s="8"/>
      <c r="W725" s="8"/>
      <c r="X725" s="8"/>
      <c r="Y725" s="1"/>
      <c r="Z725" s="8"/>
      <c r="AA725" s="8"/>
      <c r="AB725" s="8"/>
      <c r="AC725" s="8"/>
      <c r="AD725" s="8"/>
      <c r="AE725" s="9"/>
      <c r="AF725" s="8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  <c r="BO725" s="3"/>
      <c r="BP725" s="3"/>
      <c r="BQ725" s="3"/>
      <c r="BR725" s="3"/>
      <c r="BS725" s="3"/>
      <c r="BT725" s="3"/>
      <c r="BU725" s="3"/>
      <c r="BV725" s="3"/>
      <c r="BW725" s="3"/>
      <c r="BX725" s="3"/>
      <c r="BY725" s="3"/>
      <c r="BZ725" s="3"/>
      <c r="CA725" s="3"/>
      <c r="CB725" s="3"/>
      <c r="CC725" s="3"/>
      <c r="CD725" s="3"/>
      <c r="CE725" s="3"/>
      <c r="CF725" s="3"/>
      <c r="CG725" s="3"/>
      <c r="CH725" s="3"/>
      <c r="CI725" s="3"/>
      <c r="CJ725" s="3"/>
      <c r="CK725" s="3"/>
      <c r="CL725" s="3"/>
      <c r="CM725" s="3"/>
      <c r="CN725" s="3"/>
      <c r="CO725" s="3"/>
      <c r="CP725" s="3"/>
      <c r="CQ725" s="3"/>
      <c r="CR725" s="3"/>
      <c r="CS725" s="3"/>
      <c r="CT725" s="3"/>
      <c r="CU725" s="3"/>
      <c r="CV725" s="3"/>
      <c r="CW725" s="3"/>
      <c r="CX725" s="3"/>
      <c r="CY725" s="3"/>
      <c r="CZ725" s="3"/>
      <c r="DA725" s="3"/>
      <c r="DB725" s="3"/>
      <c r="DC725" s="3"/>
      <c r="DD725" s="3"/>
      <c r="DE725" s="3"/>
      <c r="DF725" s="3"/>
      <c r="DG725" s="3"/>
      <c r="DH725" s="3"/>
      <c r="DI725" s="3"/>
      <c r="DJ725" s="3"/>
      <c r="DK725" s="3"/>
      <c r="DL725" s="3"/>
      <c r="DM725" s="3"/>
      <c r="DN725" s="3"/>
      <c r="DO725" s="3"/>
      <c r="DP725" s="3"/>
      <c r="DQ725" s="3"/>
      <c r="DR725" s="3"/>
      <c r="DS725" s="3"/>
      <c r="DT725" s="3"/>
      <c r="DU725" s="3"/>
      <c r="DV725" s="3"/>
      <c r="DW725" s="3"/>
      <c r="DX725" s="3"/>
      <c r="DY725" s="3"/>
      <c r="DZ725" s="3"/>
      <c r="EA725" s="3"/>
      <c r="EB725" s="3"/>
      <c r="EC725" s="3"/>
      <c r="ED725" s="3"/>
      <c r="EE725" s="3"/>
      <c r="EF725" s="3"/>
      <c r="EG725" s="3"/>
      <c r="EH725" s="3"/>
      <c r="EI725" s="3"/>
      <c r="EJ725" s="3"/>
      <c r="EK725" s="3"/>
      <c r="EL725" s="3"/>
      <c r="EM725" s="3"/>
      <c r="EN725" s="3"/>
      <c r="EO725" s="3"/>
      <c r="EP725" s="3"/>
      <c r="EQ725" s="3"/>
      <c r="ER725" s="3"/>
      <c r="ES725" s="3"/>
      <c r="ET725" s="3"/>
      <c r="EU725" s="3"/>
      <c r="EV725" s="3"/>
      <c r="EW725" s="3"/>
      <c r="EX725" s="3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</row>
    <row r="726" spans="1:173" x14ac:dyDescent="0.15">
      <c r="A726" s="74">
        <f t="shared" si="232"/>
        <v>44207</v>
      </c>
      <c r="B726" s="75">
        <f t="shared" ca="1" si="219"/>
        <v>84230.948506999994</v>
      </c>
      <c r="C726" s="78">
        <f t="shared" si="220"/>
        <v>84000</v>
      </c>
      <c r="D726" s="77">
        <f ca="1">IF(A726&lt;$B$1,VLOOKUP(A726,[1]DI!$A$4:$B$15000,2),0)</f>
        <v>1.9000000000000006E-2</v>
      </c>
      <c r="E726" s="78">
        <f t="shared" ca="1" si="234"/>
        <v>1.0000746899999999</v>
      </c>
      <c r="F726" s="78">
        <f ca="1">(TRUNC(PRODUCT($E$12:$E725),16))</f>
        <v>1.0844113300373599</v>
      </c>
      <c r="G726" s="78">
        <f t="shared" ca="1" si="235"/>
        <v>1.0833589494665601</v>
      </c>
      <c r="H726" s="78">
        <f t="shared" ca="1" si="236"/>
        <v>1.00097141</v>
      </c>
      <c r="I726" s="77">
        <f t="shared" si="233"/>
        <v>3.5000000000000003E-2</v>
      </c>
      <c r="J726" s="79">
        <f t="shared" si="221"/>
        <v>44186</v>
      </c>
      <c r="K726" s="80">
        <f t="shared" si="222"/>
        <v>13</v>
      </c>
      <c r="L726" s="81">
        <f t="shared" si="223"/>
        <v>13</v>
      </c>
      <c r="M726" s="82">
        <f t="shared" si="224"/>
        <v>1.001776252</v>
      </c>
      <c r="N726" s="82">
        <f t="shared" ca="1" si="225"/>
        <v>1.0027493869999999</v>
      </c>
      <c r="O726" s="81">
        <f t="shared" si="226"/>
        <v>0</v>
      </c>
      <c r="P726" s="76">
        <f t="shared" ca="1" si="227"/>
        <v>230.94850700000001</v>
      </c>
      <c r="Q726" s="76">
        <f t="shared" si="228"/>
        <v>0</v>
      </c>
      <c r="R726" s="83" t="str">
        <f t="shared" si="229"/>
        <v>A+J=</v>
      </c>
      <c r="S726" s="79">
        <f t="shared" si="230"/>
        <v>44274</v>
      </c>
      <c r="T726" s="84" t="str">
        <f t="shared" si="231"/>
        <v>-</v>
      </c>
      <c r="U726" s="8"/>
      <c r="V726" s="8"/>
      <c r="W726" s="8"/>
      <c r="X726" s="8"/>
      <c r="Y726" s="1"/>
      <c r="Z726" s="8"/>
      <c r="AA726" s="8"/>
      <c r="AB726" s="8"/>
      <c r="AC726" s="8"/>
      <c r="AD726" s="8"/>
      <c r="AE726" s="9"/>
      <c r="AF726" s="8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  <c r="BO726" s="3"/>
      <c r="BP726" s="3"/>
      <c r="BQ726" s="3"/>
      <c r="BR726" s="3"/>
      <c r="BS726" s="3"/>
      <c r="BT726" s="3"/>
      <c r="BU726" s="3"/>
      <c r="BV726" s="3"/>
      <c r="BW726" s="3"/>
      <c r="BX726" s="3"/>
      <c r="BY726" s="3"/>
      <c r="BZ726" s="3"/>
      <c r="CA726" s="3"/>
      <c r="CB726" s="3"/>
      <c r="CC726" s="3"/>
      <c r="CD726" s="3"/>
      <c r="CE726" s="3"/>
      <c r="CF726" s="3"/>
      <c r="CG726" s="3"/>
      <c r="CH726" s="3"/>
      <c r="CI726" s="3"/>
      <c r="CJ726" s="3"/>
      <c r="CK726" s="3"/>
      <c r="CL726" s="3"/>
      <c r="CM726" s="3"/>
      <c r="CN726" s="3"/>
      <c r="CO726" s="3"/>
      <c r="CP726" s="3"/>
      <c r="CQ726" s="3"/>
      <c r="CR726" s="3"/>
      <c r="CS726" s="3"/>
      <c r="CT726" s="3"/>
      <c r="CU726" s="3"/>
      <c r="CV726" s="3"/>
      <c r="CW726" s="3"/>
      <c r="CX726" s="3"/>
      <c r="CY726" s="3"/>
      <c r="CZ726" s="3"/>
      <c r="DA726" s="3"/>
      <c r="DB726" s="3"/>
      <c r="DC726" s="3"/>
      <c r="DD726" s="3"/>
      <c r="DE726" s="3"/>
      <c r="DF726" s="3"/>
      <c r="DG726" s="3"/>
      <c r="DH726" s="3"/>
      <c r="DI726" s="3"/>
      <c r="DJ726" s="3"/>
      <c r="DK726" s="3"/>
      <c r="DL726" s="3"/>
      <c r="DM726" s="3"/>
      <c r="DN726" s="3"/>
      <c r="DO726" s="3"/>
      <c r="DP726" s="3"/>
      <c r="DQ726" s="3"/>
      <c r="DR726" s="3"/>
      <c r="DS726" s="3"/>
      <c r="DT726" s="3"/>
      <c r="DU726" s="3"/>
      <c r="DV726" s="3"/>
      <c r="DW726" s="3"/>
      <c r="DX726" s="3"/>
      <c r="DY726" s="3"/>
      <c r="DZ726" s="3"/>
      <c r="EA726" s="3"/>
      <c r="EB726" s="3"/>
      <c r="EC726" s="3"/>
      <c r="ED726" s="3"/>
      <c r="EE726" s="3"/>
      <c r="EF726" s="3"/>
      <c r="EG726" s="3"/>
      <c r="EH726" s="3"/>
      <c r="EI726" s="3"/>
      <c r="EJ726" s="3"/>
      <c r="EK726" s="3"/>
      <c r="EL726" s="3"/>
      <c r="EM726" s="3"/>
      <c r="EN726" s="3"/>
      <c r="EO726" s="3"/>
      <c r="EP726" s="3"/>
      <c r="EQ726" s="3"/>
      <c r="ER726" s="3"/>
      <c r="ES726" s="3"/>
      <c r="ET726" s="3"/>
      <c r="EU726" s="3"/>
      <c r="EV726" s="3"/>
      <c r="EW726" s="3"/>
      <c r="EX726" s="3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</row>
    <row r="727" spans="1:173" x14ac:dyDescent="0.15">
      <c r="A727" s="74">
        <f t="shared" si="232"/>
        <v>44208</v>
      </c>
      <c r="B727" s="75">
        <f t="shared" ca="1" si="219"/>
        <v>84248.739876000007</v>
      </c>
      <c r="C727" s="78">
        <f t="shared" si="220"/>
        <v>84000</v>
      </c>
      <c r="D727" s="77">
        <f ca="1">IF(A727&lt;$B$1,VLOOKUP(A727,[1]DI!$A$4:$B$15000,2),0)</f>
        <v>1.9000000000000006E-2</v>
      </c>
      <c r="E727" s="78">
        <f t="shared" ca="1" si="234"/>
        <v>1.0000746899999999</v>
      </c>
      <c r="F727" s="78">
        <f ca="1">(TRUNC(PRODUCT($E$12:$E726),16))</f>
        <v>1.0844923247196001</v>
      </c>
      <c r="G727" s="78">
        <f t="shared" ca="1" si="235"/>
        <v>1.0833589494665601</v>
      </c>
      <c r="H727" s="78">
        <f t="shared" ca="1" si="236"/>
        <v>1.00104617</v>
      </c>
      <c r="I727" s="77">
        <f t="shared" si="233"/>
        <v>3.5000000000000003E-2</v>
      </c>
      <c r="J727" s="79">
        <f t="shared" si="221"/>
        <v>44186</v>
      </c>
      <c r="K727" s="80">
        <f t="shared" si="222"/>
        <v>14</v>
      </c>
      <c r="L727" s="81">
        <f t="shared" si="223"/>
        <v>14</v>
      </c>
      <c r="M727" s="82">
        <f t="shared" si="224"/>
        <v>1.001913018</v>
      </c>
      <c r="N727" s="82">
        <f t="shared" ca="1" si="225"/>
        <v>1.0029611890000001</v>
      </c>
      <c r="O727" s="81">
        <f t="shared" si="226"/>
        <v>0</v>
      </c>
      <c r="P727" s="76">
        <f t="shared" ca="1" si="227"/>
        <v>248.73987600000001</v>
      </c>
      <c r="Q727" s="76">
        <f t="shared" si="228"/>
        <v>0</v>
      </c>
      <c r="R727" s="83" t="str">
        <f t="shared" si="229"/>
        <v>A+J=</v>
      </c>
      <c r="S727" s="79">
        <f t="shared" si="230"/>
        <v>44274</v>
      </c>
      <c r="T727" s="84" t="str">
        <f t="shared" si="231"/>
        <v>-</v>
      </c>
      <c r="U727" s="8"/>
      <c r="V727" s="8"/>
      <c r="W727" s="8"/>
      <c r="X727" s="8"/>
      <c r="Y727" s="1"/>
      <c r="Z727" s="8"/>
      <c r="AA727" s="8"/>
      <c r="AB727" s="8"/>
      <c r="AC727" s="8"/>
      <c r="AD727" s="8"/>
      <c r="AE727" s="9"/>
      <c r="AF727" s="8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  <c r="BO727" s="3"/>
      <c r="BP727" s="3"/>
      <c r="BQ727" s="3"/>
      <c r="BR727" s="3"/>
      <c r="BS727" s="3"/>
      <c r="BT727" s="3"/>
      <c r="BU727" s="3"/>
      <c r="BV727" s="3"/>
      <c r="BW727" s="3"/>
      <c r="BX727" s="3"/>
      <c r="BY727" s="3"/>
      <c r="BZ727" s="3"/>
      <c r="CA727" s="3"/>
      <c r="CB727" s="3"/>
      <c r="CC727" s="3"/>
      <c r="CD727" s="3"/>
      <c r="CE727" s="3"/>
      <c r="CF727" s="3"/>
      <c r="CG727" s="3"/>
      <c r="CH727" s="3"/>
      <c r="CI727" s="3"/>
      <c r="CJ727" s="3"/>
      <c r="CK727" s="3"/>
      <c r="CL727" s="3"/>
      <c r="CM727" s="3"/>
      <c r="CN727" s="3"/>
      <c r="CO727" s="3"/>
      <c r="CP727" s="3"/>
      <c r="CQ727" s="3"/>
      <c r="CR727" s="3"/>
      <c r="CS727" s="3"/>
      <c r="CT727" s="3"/>
      <c r="CU727" s="3"/>
      <c r="CV727" s="3"/>
      <c r="CW727" s="3"/>
      <c r="CX727" s="3"/>
      <c r="CY727" s="3"/>
      <c r="CZ727" s="3"/>
      <c r="DA727" s="3"/>
      <c r="DB727" s="3"/>
      <c r="DC727" s="3"/>
      <c r="DD727" s="3"/>
      <c r="DE727" s="3"/>
      <c r="DF727" s="3"/>
      <c r="DG727" s="3"/>
      <c r="DH727" s="3"/>
      <c r="DI727" s="3"/>
      <c r="DJ727" s="3"/>
      <c r="DK727" s="3"/>
      <c r="DL727" s="3"/>
      <c r="DM727" s="3"/>
      <c r="DN727" s="3"/>
      <c r="DO727" s="3"/>
      <c r="DP727" s="3"/>
      <c r="DQ727" s="3"/>
      <c r="DR727" s="3"/>
      <c r="DS727" s="3"/>
      <c r="DT727" s="3"/>
      <c r="DU727" s="3"/>
      <c r="DV727" s="3"/>
      <c r="DW727" s="3"/>
      <c r="DX727" s="3"/>
      <c r="DY727" s="3"/>
      <c r="DZ727" s="3"/>
      <c r="EA727" s="3"/>
      <c r="EB727" s="3"/>
      <c r="EC727" s="3"/>
      <c r="ED727" s="3"/>
      <c r="EE727" s="3"/>
      <c r="EF727" s="3"/>
      <c r="EG727" s="3"/>
      <c r="EH727" s="3"/>
      <c r="EI727" s="3"/>
      <c r="EJ727" s="3"/>
      <c r="EK727" s="3"/>
      <c r="EL727" s="3"/>
      <c r="EM727" s="3"/>
      <c r="EN727" s="3"/>
      <c r="EO727" s="3"/>
      <c r="EP727" s="3"/>
      <c r="EQ727" s="3"/>
      <c r="ER727" s="3"/>
      <c r="ES727" s="3"/>
      <c r="ET727" s="3"/>
      <c r="EU727" s="3"/>
      <c r="EV727" s="3"/>
      <c r="EW727" s="3"/>
      <c r="EX727" s="3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</row>
    <row r="728" spans="1:173" x14ac:dyDescent="0.15">
      <c r="A728" s="74">
        <f t="shared" si="232"/>
        <v>44209</v>
      </c>
      <c r="B728" s="75">
        <f t="shared" ca="1" si="219"/>
        <v>84266.535359999994</v>
      </c>
      <c r="C728" s="78">
        <f t="shared" si="220"/>
        <v>84000</v>
      </c>
      <c r="D728" s="77">
        <f ca="1">IF(A728&lt;$B$1,VLOOKUP(A728,[1]DI!$A$4:$B$15000,2),0)</f>
        <v>1.9000000000000006E-2</v>
      </c>
      <c r="E728" s="78">
        <f t="shared" ca="1" si="234"/>
        <v>1.0000746899999999</v>
      </c>
      <c r="F728" s="78">
        <f ca="1">(TRUNC(PRODUCT($E$12:$E727),16))</f>
        <v>1.0845733254513401</v>
      </c>
      <c r="G728" s="78">
        <f t="shared" ca="1" si="235"/>
        <v>1.0833589494665601</v>
      </c>
      <c r="H728" s="78">
        <f t="shared" ca="1" si="236"/>
        <v>1.0011209400000001</v>
      </c>
      <c r="I728" s="77">
        <f t="shared" si="233"/>
        <v>3.5000000000000003E-2</v>
      </c>
      <c r="J728" s="79">
        <f t="shared" si="221"/>
        <v>44186</v>
      </c>
      <c r="K728" s="80">
        <f t="shared" si="222"/>
        <v>15</v>
      </c>
      <c r="L728" s="81">
        <f t="shared" si="223"/>
        <v>15</v>
      </c>
      <c r="M728" s="82">
        <f t="shared" si="224"/>
        <v>1.0020498019999999</v>
      </c>
      <c r="N728" s="82">
        <f t="shared" ca="1" si="225"/>
        <v>1.0031730400000001</v>
      </c>
      <c r="O728" s="81">
        <f t="shared" si="226"/>
        <v>0</v>
      </c>
      <c r="P728" s="76">
        <f t="shared" ca="1" si="227"/>
        <v>266.53536000000003</v>
      </c>
      <c r="Q728" s="76">
        <f t="shared" si="228"/>
        <v>0</v>
      </c>
      <c r="R728" s="83" t="str">
        <f t="shared" si="229"/>
        <v>A+J=</v>
      </c>
      <c r="S728" s="79">
        <f t="shared" si="230"/>
        <v>44274</v>
      </c>
      <c r="T728" s="84" t="str">
        <f t="shared" si="231"/>
        <v>-</v>
      </c>
      <c r="U728" s="8"/>
      <c r="V728" s="8"/>
      <c r="W728" s="8"/>
      <c r="X728" s="8"/>
      <c r="Y728" s="1"/>
      <c r="Z728" s="8"/>
      <c r="AA728" s="8"/>
      <c r="AB728" s="8"/>
      <c r="AC728" s="8"/>
      <c r="AD728" s="8"/>
      <c r="AE728" s="9"/>
      <c r="AF728" s="8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  <c r="BO728" s="3"/>
      <c r="BP728" s="3"/>
      <c r="BQ728" s="3"/>
      <c r="BR728" s="3"/>
      <c r="BS728" s="3"/>
      <c r="BT728" s="3"/>
      <c r="BU728" s="3"/>
      <c r="BV728" s="3"/>
      <c r="BW728" s="3"/>
      <c r="BX728" s="3"/>
      <c r="BY728" s="3"/>
      <c r="BZ728" s="3"/>
      <c r="CA728" s="3"/>
      <c r="CB728" s="3"/>
      <c r="CC728" s="3"/>
      <c r="CD728" s="3"/>
      <c r="CE728" s="3"/>
      <c r="CF728" s="3"/>
      <c r="CG728" s="3"/>
      <c r="CH728" s="3"/>
      <c r="CI728" s="3"/>
      <c r="CJ728" s="3"/>
      <c r="CK728" s="3"/>
      <c r="CL728" s="3"/>
      <c r="CM728" s="3"/>
      <c r="CN728" s="3"/>
      <c r="CO728" s="3"/>
      <c r="CP728" s="3"/>
      <c r="CQ728" s="3"/>
      <c r="CR728" s="3"/>
      <c r="CS728" s="3"/>
      <c r="CT728" s="3"/>
      <c r="CU728" s="3"/>
      <c r="CV728" s="3"/>
      <c r="CW728" s="3"/>
      <c r="CX728" s="3"/>
      <c r="CY728" s="3"/>
      <c r="CZ728" s="3"/>
      <c r="DA728" s="3"/>
      <c r="DB728" s="3"/>
      <c r="DC728" s="3"/>
      <c r="DD728" s="3"/>
      <c r="DE728" s="3"/>
      <c r="DF728" s="3"/>
      <c r="DG728" s="3"/>
      <c r="DH728" s="3"/>
      <c r="DI728" s="3"/>
      <c r="DJ728" s="3"/>
      <c r="DK728" s="3"/>
      <c r="DL728" s="3"/>
      <c r="DM728" s="3"/>
      <c r="DN728" s="3"/>
      <c r="DO728" s="3"/>
      <c r="DP728" s="3"/>
      <c r="DQ728" s="3"/>
      <c r="DR728" s="3"/>
      <c r="DS728" s="3"/>
      <c r="DT728" s="3"/>
      <c r="DU728" s="3"/>
      <c r="DV728" s="3"/>
      <c r="DW728" s="3"/>
      <c r="DX728" s="3"/>
      <c r="DY728" s="3"/>
      <c r="DZ728" s="3"/>
      <c r="EA728" s="3"/>
      <c r="EB728" s="3"/>
      <c r="EC728" s="3"/>
      <c r="ED728" s="3"/>
      <c r="EE728" s="3"/>
      <c r="EF728" s="3"/>
      <c r="EG728" s="3"/>
      <c r="EH728" s="3"/>
      <c r="EI728" s="3"/>
      <c r="EJ728" s="3"/>
      <c r="EK728" s="3"/>
      <c r="EL728" s="3"/>
      <c r="EM728" s="3"/>
      <c r="EN728" s="3"/>
      <c r="EO728" s="3"/>
      <c r="EP728" s="3"/>
      <c r="EQ728" s="3"/>
      <c r="ER728" s="3"/>
      <c r="ES728" s="3"/>
      <c r="ET728" s="3"/>
      <c r="EU728" s="3"/>
      <c r="EV728" s="3"/>
      <c r="EW728" s="3"/>
      <c r="EX728" s="3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</row>
    <row r="729" spans="1:173" x14ac:dyDescent="0.15">
      <c r="A729" s="74">
        <f t="shared" si="232"/>
        <v>44210</v>
      </c>
      <c r="B729" s="75">
        <f t="shared" ca="1" si="219"/>
        <v>84284.334119000006</v>
      </c>
      <c r="C729" s="78">
        <f t="shared" si="220"/>
        <v>84000</v>
      </c>
      <c r="D729" s="77">
        <f ca="1">IF(A729&lt;$B$1,VLOOKUP(A729,[1]DI!$A$4:$B$15000,2),0)</f>
        <v>1.9000000000000006E-2</v>
      </c>
      <c r="E729" s="78">
        <f t="shared" ca="1" si="234"/>
        <v>1.0000746899999999</v>
      </c>
      <c r="F729" s="78">
        <f ca="1">(TRUNC(PRODUCT($E$12:$E728),16))</f>
        <v>1.08465433223301</v>
      </c>
      <c r="G729" s="78">
        <f t="shared" ca="1" si="235"/>
        <v>1.0833589494665601</v>
      </c>
      <c r="H729" s="78">
        <f t="shared" ca="1" si="236"/>
        <v>1.00119571</v>
      </c>
      <c r="I729" s="77">
        <f t="shared" si="233"/>
        <v>3.5000000000000003E-2</v>
      </c>
      <c r="J729" s="79">
        <f t="shared" si="221"/>
        <v>44186</v>
      </c>
      <c r="K729" s="80">
        <f t="shared" si="222"/>
        <v>16</v>
      </c>
      <c r="L729" s="81">
        <f t="shared" si="223"/>
        <v>16</v>
      </c>
      <c r="M729" s="82">
        <f t="shared" si="224"/>
        <v>1.0021866049999999</v>
      </c>
      <c r="N729" s="82">
        <f t="shared" ca="1" si="225"/>
        <v>1.00338493</v>
      </c>
      <c r="O729" s="81">
        <f t="shared" si="226"/>
        <v>0</v>
      </c>
      <c r="P729" s="76">
        <f t="shared" ca="1" si="227"/>
        <v>284.33411899999999</v>
      </c>
      <c r="Q729" s="76">
        <f t="shared" si="228"/>
        <v>0</v>
      </c>
      <c r="R729" s="83" t="str">
        <f t="shared" si="229"/>
        <v>A+J=</v>
      </c>
      <c r="S729" s="79">
        <f t="shared" si="230"/>
        <v>44274</v>
      </c>
      <c r="T729" s="84" t="str">
        <f t="shared" si="231"/>
        <v>-</v>
      </c>
      <c r="U729" s="8"/>
      <c r="V729" s="8"/>
      <c r="W729" s="8"/>
      <c r="X729" s="8"/>
      <c r="Y729" s="1"/>
      <c r="Z729" s="8"/>
      <c r="AA729" s="8"/>
      <c r="AB729" s="8"/>
      <c r="AC729" s="8"/>
      <c r="AD729" s="8"/>
      <c r="AE729" s="9"/>
      <c r="AF729" s="8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  <c r="BO729" s="3"/>
      <c r="BP729" s="3"/>
      <c r="BQ729" s="3"/>
      <c r="BR729" s="3"/>
      <c r="BS729" s="3"/>
      <c r="BT729" s="3"/>
      <c r="BU729" s="3"/>
      <c r="BV729" s="3"/>
      <c r="BW729" s="3"/>
      <c r="BX729" s="3"/>
      <c r="BY729" s="3"/>
      <c r="BZ729" s="3"/>
      <c r="CA729" s="3"/>
      <c r="CB729" s="3"/>
      <c r="CC729" s="3"/>
      <c r="CD729" s="3"/>
      <c r="CE729" s="3"/>
      <c r="CF729" s="3"/>
      <c r="CG729" s="3"/>
      <c r="CH729" s="3"/>
      <c r="CI729" s="3"/>
      <c r="CJ729" s="3"/>
      <c r="CK729" s="3"/>
      <c r="CL729" s="3"/>
      <c r="CM729" s="3"/>
      <c r="CN729" s="3"/>
      <c r="CO729" s="3"/>
      <c r="CP729" s="3"/>
      <c r="CQ729" s="3"/>
      <c r="CR729" s="3"/>
      <c r="CS729" s="3"/>
      <c r="CT729" s="3"/>
      <c r="CU729" s="3"/>
      <c r="CV729" s="3"/>
      <c r="CW729" s="3"/>
      <c r="CX729" s="3"/>
      <c r="CY729" s="3"/>
      <c r="CZ729" s="3"/>
      <c r="DA729" s="3"/>
      <c r="DB729" s="3"/>
      <c r="DC729" s="3"/>
      <c r="DD729" s="3"/>
      <c r="DE729" s="3"/>
      <c r="DF729" s="3"/>
      <c r="DG729" s="3"/>
      <c r="DH729" s="3"/>
      <c r="DI729" s="3"/>
      <c r="DJ729" s="3"/>
      <c r="DK729" s="3"/>
      <c r="DL729" s="3"/>
      <c r="DM729" s="3"/>
      <c r="DN729" s="3"/>
      <c r="DO729" s="3"/>
      <c r="DP729" s="3"/>
      <c r="DQ729" s="3"/>
      <c r="DR729" s="3"/>
      <c r="DS729" s="3"/>
      <c r="DT729" s="3"/>
      <c r="DU729" s="3"/>
      <c r="DV729" s="3"/>
      <c r="DW729" s="3"/>
      <c r="DX729" s="3"/>
      <c r="DY729" s="3"/>
      <c r="DZ729" s="3"/>
      <c r="EA729" s="3"/>
      <c r="EB729" s="3"/>
      <c r="EC729" s="3"/>
      <c r="ED729" s="3"/>
      <c r="EE729" s="3"/>
      <c r="EF729" s="3"/>
      <c r="EG729" s="3"/>
      <c r="EH729" s="3"/>
      <c r="EI729" s="3"/>
      <c r="EJ729" s="3"/>
      <c r="EK729" s="3"/>
      <c r="EL729" s="3"/>
      <c r="EM729" s="3"/>
      <c r="EN729" s="3"/>
      <c r="EO729" s="3"/>
      <c r="EP729" s="3"/>
      <c r="EQ729" s="3"/>
      <c r="ER729" s="3"/>
      <c r="ES729" s="3"/>
      <c r="ET729" s="3"/>
      <c r="EU729" s="3"/>
      <c r="EV729" s="3"/>
      <c r="EW729" s="3"/>
      <c r="EX729" s="3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</row>
    <row r="730" spans="1:173" x14ac:dyDescent="0.15">
      <c r="A730" s="74">
        <f t="shared" si="232"/>
        <v>44211</v>
      </c>
      <c r="B730" s="75">
        <f t="shared" ca="1" si="219"/>
        <v>84302.136912000002</v>
      </c>
      <c r="C730" s="78">
        <f t="shared" si="220"/>
        <v>84000</v>
      </c>
      <c r="D730" s="77">
        <f ca="1">IF(A730&lt;$B$1,VLOOKUP(A730,[1]DI!$A$4:$B$15000,2),0)</f>
        <v>1.9000000000000006E-2</v>
      </c>
      <c r="E730" s="78">
        <f t="shared" ca="1" si="234"/>
        <v>1.0000746899999999</v>
      </c>
      <c r="F730" s="78">
        <f ca="1">(TRUNC(PRODUCT($E$12:$E729),16))</f>
        <v>1.0847353450650901</v>
      </c>
      <c r="G730" s="78">
        <f t="shared" ca="1" si="235"/>
        <v>1.0833589494665601</v>
      </c>
      <c r="H730" s="78">
        <f t="shared" ca="1" si="236"/>
        <v>1.00127049</v>
      </c>
      <c r="I730" s="77">
        <f t="shared" si="233"/>
        <v>3.5000000000000003E-2</v>
      </c>
      <c r="J730" s="79">
        <f t="shared" si="221"/>
        <v>44186</v>
      </c>
      <c r="K730" s="80">
        <f t="shared" si="222"/>
        <v>17</v>
      </c>
      <c r="L730" s="81">
        <f t="shared" si="223"/>
        <v>17</v>
      </c>
      <c r="M730" s="82">
        <f t="shared" si="224"/>
        <v>1.002323426</v>
      </c>
      <c r="N730" s="82">
        <f t="shared" ca="1" si="225"/>
        <v>1.003596868</v>
      </c>
      <c r="O730" s="81">
        <f t="shared" si="226"/>
        <v>0</v>
      </c>
      <c r="P730" s="76">
        <f t="shared" ca="1" si="227"/>
        <v>302.136912</v>
      </c>
      <c r="Q730" s="76">
        <f t="shared" si="228"/>
        <v>0</v>
      </c>
      <c r="R730" s="83" t="str">
        <f t="shared" si="229"/>
        <v>A+J=</v>
      </c>
      <c r="S730" s="79">
        <f t="shared" si="230"/>
        <v>44274</v>
      </c>
      <c r="T730" s="84" t="str">
        <f t="shared" si="231"/>
        <v>-</v>
      </c>
      <c r="U730" s="8"/>
      <c r="V730" s="8"/>
      <c r="W730" s="8"/>
      <c r="X730" s="8"/>
      <c r="Y730" s="1"/>
      <c r="Z730" s="8"/>
      <c r="AA730" s="8"/>
      <c r="AB730" s="8"/>
      <c r="AC730" s="8"/>
      <c r="AD730" s="8"/>
      <c r="AE730" s="9"/>
      <c r="AF730" s="8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  <c r="BO730" s="3"/>
      <c r="BP730" s="3"/>
      <c r="BQ730" s="3"/>
      <c r="BR730" s="3"/>
      <c r="BS730" s="3"/>
      <c r="BT730" s="3"/>
      <c r="BU730" s="3"/>
      <c r="BV730" s="3"/>
      <c r="BW730" s="3"/>
      <c r="BX730" s="3"/>
      <c r="BY730" s="3"/>
      <c r="BZ730" s="3"/>
      <c r="CA730" s="3"/>
      <c r="CB730" s="3"/>
      <c r="CC730" s="3"/>
      <c r="CD730" s="3"/>
      <c r="CE730" s="3"/>
      <c r="CF730" s="3"/>
      <c r="CG730" s="3"/>
      <c r="CH730" s="3"/>
      <c r="CI730" s="3"/>
      <c r="CJ730" s="3"/>
      <c r="CK730" s="3"/>
      <c r="CL730" s="3"/>
      <c r="CM730" s="3"/>
      <c r="CN730" s="3"/>
      <c r="CO730" s="3"/>
      <c r="CP730" s="3"/>
      <c r="CQ730" s="3"/>
      <c r="CR730" s="3"/>
      <c r="CS730" s="3"/>
      <c r="CT730" s="3"/>
      <c r="CU730" s="3"/>
      <c r="CV730" s="3"/>
      <c r="CW730" s="3"/>
      <c r="CX730" s="3"/>
      <c r="CY730" s="3"/>
      <c r="CZ730" s="3"/>
      <c r="DA730" s="3"/>
      <c r="DB730" s="3"/>
      <c r="DC730" s="3"/>
      <c r="DD730" s="3"/>
      <c r="DE730" s="3"/>
      <c r="DF730" s="3"/>
      <c r="DG730" s="3"/>
      <c r="DH730" s="3"/>
      <c r="DI730" s="3"/>
      <c r="DJ730" s="3"/>
      <c r="DK730" s="3"/>
      <c r="DL730" s="3"/>
      <c r="DM730" s="3"/>
      <c r="DN730" s="3"/>
      <c r="DO730" s="3"/>
      <c r="DP730" s="3"/>
      <c r="DQ730" s="3"/>
      <c r="DR730" s="3"/>
      <c r="DS730" s="3"/>
      <c r="DT730" s="3"/>
      <c r="DU730" s="3"/>
      <c r="DV730" s="3"/>
      <c r="DW730" s="3"/>
      <c r="DX730" s="3"/>
      <c r="DY730" s="3"/>
      <c r="DZ730" s="3"/>
      <c r="EA730" s="3"/>
      <c r="EB730" s="3"/>
      <c r="EC730" s="3"/>
      <c r="ED730" s="3"/>
      <c r="EE730" s="3"/>
      <c r="EF730" s="3"/>
      <c r="EG730" s="3"/>
      <c r="EH730" s="3"/>
      <c r="EI730" s="3"/>
      <c r="EJ730" s="3"/>
      <c r="EK730" s="3"/>
      <c r="EL730" s="3"/>
      <c r="EM730" s="3"/>
      <c r="EN730" s="3"/>
      <c r="EO730" s="3"/>
      <c r="EP730" s="3"/>
      <c r="EQ730" s="3"/>
      <c r="ER730" s="3"/>
      <c r="ES730" s="3"/>
      <c r="ET730" s="3"/>
      <c r="EU730" s="3"/>
      <c r="EV730" s="3"/>
      <c r="EW730" s="3"/>
      <c r="EX730" s="3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</row>
    <row r="731" spans="1:173" x14ac:dyDescent="0.15">
      <c r="A731" s="74">
        <f t="shared" si="232"/>
        <v>44212</v>
      </c>
      <c r="B731" s="75">
        <f t="shared" ca="1" si="219"/>
        <v>84319.943064000006</v>
      </c>
      <c r="C731" s="78">
        <f t="shared" si="220"/>
        <v>84000</v>
      </c>
      <c r="D731" s="77">
        <f ca="1">IF(A731&lt;$B$1,VLOOKUP(A731,[1]DI!$A$4:$B$15000,2),0)</f>
        <v>0</v>
      </c>
      <c r="E731" s="78">
        <f t="shared" ca="1" si="234"/>
        <v>1</v>
      </c>
      <c r="F731" s="78">
        <f ca="1">(TRUNC(PRODUCT($E$12:$E730),16))</f>
        <v>1.08481636394801</v>
      </c>
      <c r="G731" s="78">
        <f t="shared" ca="1" si="235"/>
        <v>1.0833589494665601</v>
      </c>
      <c r="H731" s="78">
        <f t="shared" ca="1" si="236"/>
        <v>1.0013452700000001</v>
      </c>
      <c r="I731" s="77">
        <f t="shared" si="233"/>
        <v>3.5000000000000003E-2</v>
      </c>
      <c r="J731" s="79">
        <f t="shared" si="221"/>
        <v>44186</v>
      </c>
      <c r="K731" s="80">
        <f t="shared" si="222"/>
        <v>17</v>
      </c>
      <c r="L731" s="81">
        <f t="shared" si="223"/>
        <v>18</v>
      </c>
      <c r="M731" s="82">
        <f t="shared" si="224"/>
        <v>1.0024602659999999</v>
      </c>
      <c r="N731" s="82">
        <f t="shared" ca="1" si="225"/>
        <v>1.0038088460000001</v>
      </c>
      <c r="O731" s="81">
        <f t="shared" si="226"/>
        <v>0</v>
      </c>
      <c r="P731" s="76">
        <f t="shared" ca="1" si="227"/>
        <v>319.94306399999999</v>
      </c>
      <c r="Q731" s="76">
        <f t="shared" si="228"/>
        <v>0</v>
      </c>
      <c r="R731" s="83" t="str">
        <f t="shared" si="229"/>
        <v>A+J=</v>
      </c>
      <c r="S731" s="79">
        <f t="shared" si="230"/>
        <v>44274</v>
      </c>
      <c r="T731" s="84" t="str">
        <f t="shared" si="231"/>
        <v>-</v>
      </c>
      <c r="U731" s="8"/>
      <c r="V731" s="8"/>
      <c r="W731" s="8"/>
      <c r="X731" s="8"/>
      <c r="Y731" s="1"/>
      <c r="Z731" s="8"/>
      <c r="AA731" s="8"/>
      <c r="AB731" s="8"/>
      <c r="AC731" s="8"/>
      <c r="AD731" s="8"/>
      <c r="AE731" s="9"/>
      <c r="AF731" s="8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  <c r="BO731" s="3"/>
      <c r="BP731" s="3"/>
      <c r="BQ731" s="3"/>
      <c r="BR731" s="3"/>
      <c r="BS731" s="3"/>
      <c r="BT731" s="3"/>
      <c r="BU731" s="3"/>
      <c r="BV731" s="3"/>
      <c r="BW731" s="3"/>
      <c r="BX731" s="3"/>
      <c r="BY731" s="3"/>
      <c r="BZ731" s="3"/>
      <c r="CA731" s="3"/>
      <c r="CB731" s="3"/>
      <c r="CC731" s="3"/>
      <c r="CD731" s="3"/>
      <c r="CE731" s="3"/>
      <c r="CF731" s="3"/>
      <c r="CG731" s="3"/>
      <c r="CH731" s="3"/>
      <c r="CI731" s="3"/>
      <c r="CJ731" s="3"/>
      <c r="CK731" s="3"/>
      <c r="CL731" s="3"/>
      <c r="CM731" s="3"/>
      <c r="CN731" s="3"/>
      <c r="CO731" s="3"/>
      <c r="CP731" s="3"/>
      <c r="CQ731" s="3"/>
      <c r="CR731" s="3"/>
      <c r="CS731" s="3"/>
      <c r="CT731" s="3"/>
      <c r="CU731" s="3"/>
      <c r="CV731" s="3"/>
      <c r="CW731" s="3"/>
      <c r="CX731" s="3"/>
      <c r="CY731" s="3"/>
      <c r="CZ731" s="3"/>
      <c r="DA731" s="3"/>
      <c r="DB731" s="3"/>
      <c r="DC731" s="3"/>
      <c r="DD731" s="3"/>
      <c r="DE731" s="3"/>
      <c r="DF731" s="3"/>
      <c r="DG731" s="3"/>
      <c r="DH731" s="3"/>
      <c r="DI731" s="3"/>
      <c r="DJ731" s="3"/>
      <c r="DK731" s="3"/>
      <c r="DL731" s="3"/>
      <c r="DM731" s="3"/>
      <c r="DN731" s="3"/>
      <c r="DO731" s="3"/>
      <c r="DP731" s="3"/>
      <c r="DQ731" s="3"/>
      <c r="DR731" s="3"/>
      <c r="DS731" s="3"/>
      <c r="DT731" s="3"/>
      <c r="DU731" s="3"/>
      <c r="DV731" s="3"/>
      <c r="DW731" s="3"/>
      <c r="DX731" s="3"/>
      <c r="DY731" s="3"/>
      <c r="DZ731" s="3"/>
      <c r="EA731" s="3"/>
      <c r="EB731" s="3"/>
      <c r="EC731" s="3"/>
      <c r="ED731" s="3"/>
      <c r="EE731" s="3"/>
      <c r="EF731" s="3"/>
      <c r="EG731" s="3"/>
      <c r="EH731" s="3"/>
      <c r="EI731" s="3"/>
      <c r="EJ731" s="3"/>
      <c r="EK731" s="3"/>
      <c r="EL731" s="3"/>
      <c r="EM731" s="3"/>
      <c r="EN731" s="3"/>
      <c r="EO731" s="3"/>
      <c r="EP731" s="3"/>
      <c r="EQ731" s="3"/>
      <c r="ER731" s="3"/>
      <c r="ES731" s="3"/>
      <c r="ET731" s="3"/>
      <c r="EU731" s="3"/>
      <c r="EV731" s="3"/>
      <c r="EW731" s="3"/>
      <c r="EX731" s="3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</row>
    <row r="732" spans="1:173" x14ac:dyDescent="0.15">
      <c r="A732" s="74">
        <f t="shared" si="232"/>
        <v>44213</v>
      </c>
      <c r="B732" s="75">
        <f t="shared" ca="1" si="219"/>
        <v>84319.943064000006</v>
      </c>
      <c r="C732" s="78">
        <f t="shared" si="220"/>
        <v>84000</v>
      </c>
      <c r="D732" s="77">
        <f ca="1">IF(A732&lt;$B$1,VLOOKUP(A732,[1]DI!$A$4:$B$15000,2),0)</f>
        <v>0</v>
      </c>
      <c r="E732" s="78">
        <f t="shared" ca="1" si="234"/>
        <v>1</v>
      </c>
      <c r="F732" s="78">
        <f ca="1">(TRUNC(PRODUCT($E$12:$E731),16))</f>
        <v>1.08481636394801</v>
      </c>
      <c r="G732" s="78">
        <f t="shared" ca="1" si="235"/>
        <v>1.0833589494665601</v>
      </c>
      <c r="H732" s="78">
        <f t="shared" ca="1" si="236"/>
        <v>1.0013452700000001</v>
      </c>
      <c r="I732" s="77">
        <f t="shared" si="233"/>
        <v>3.5000000000000003E-2</v>
      </c>
      <c r="J732" s="79">
        <f t="shared" si="221"/>
        <v>44186</v>
      </c>
      <c r="K732" s="80">
        <f t="shared" si="222"/>
        <v>17</v>
      </c>
      <c r="L732" s="81">
        <f t="shared" si="223"/>
        <v>18</v>
      </c>
      <c r="M732" s="82">
        <f t="shared" si="224"/>
        <v>1.0024602659999999</v>
      </c>
      <c r="N732" s="82">
        <f t="shared" ca="1" si="225"/>
        <v>1.0038088460000001</v>
      </c>
      <c r="O732" s="81">
        <f t="shared" si="226"/>
        <v>0</v>
      </c>
      <c r="P732" s="76">
        <f t="shared" ca="1" si="227"/>
        <v>319.94306399999999</v>
      </c>
      <c r="Q732" s="76">
        <f t="shared" si="228"/>
        <v>0</v>
      </c>
      <c r="R732" s="83" t="str">
        <f t="shared" si="229"/>
        <v>A+J=</v>
      </c>
      <c r="S732" s="79">
        <f t="shared" si="230"/>
        <v>44274</v>
      </c>
      <c r="T732" s="84" t="str">
        <f t="shared" si="231"/>
        <v>-</v>
      </c>
      <c r="U732" s="8"/>
      <c r="V732" s="8"/>
      <c r="W732" s="8"/>
      <c r="X732" s="8"/>
      <c r="Y732" s="1"/>
      <c r="Z732" s="8"/>
      <c r="AA732" s="8"/>
      <c r="AB732" s="8"/>
      <c r="AC732" s="8"/>
      <c r="AD732" s="8"/>
      <c r="AE732" s="9"/>
      <c r="AF732" s="8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  <c r="BO732" s="3"/>
      <c r="BP732" s="3"/>
      <c r="BQ732" s="3"/>
      <c r="BR732" s="3"/>
      <c r="BS732" s="3"/>
      <c r="BT732" s="3"/>
      <c r="BU732" s="3"/>
      <c r="BV732" s="3"/>
      <c r="BW732" s="3"/>
      <c r="BX732" s="3"/>
      <c r="BY732" s="3"/>
      <c r="BZ732" s="3"/>
      <c r="CA732" s="3"/>
      <c r="CB732" s="3"/>
      <c r="CC732" s="3"/>
      <c r="CD732" s="3"/>
      <c r="CE732" s="3"/>
      <c r="CF732" s="3"/>
      <c r="CG732" s="3"/>
      <c r="CH732" s="3"/>
      <c r="CI732" s="3"/>
      <c r="CJ732" s="3"/>
      <c r="CK732" s="3"/>
      <c r="CL732" s="3"/>
      <c r="CM732" s="3"/>
      <c r="CN732" s="3"/>
      <c r="CO732" s="3"/>
      <c r="CP732" s="3"/>
      <c r="CQ732" s="3"/>
      <c r="CR732" s="3"/>
      <c r="CS732" s="3"/>
      <c r="CT732" s="3"/>
      <c r="CU732" s="3"/>
      <c r="CV732" s="3"/>
      <c r="CW732" s="3"/>
      <c r="CX732" s="3"/>
      <c r="CY732" s="3"/>
      <c r="CZ732" s="3"/>
      <c r="DA732" s="3"/>
      <c r="DB732" s="3"/>
      <c r="DC732" s="3"/>
      <c r="DD732" s="3"/>
      <c r="DE732" s="3"/>
      <c r="DF732" s="3"/>
      <c r="DG732" s="3"/>
      <c r="DH732" s="3"/>
      <c r="DI732" s="3"/>
      <c r="DJ732" s="3"/>
      <c r="DK732" s="3"/>
      <c r="DL732" s="3"/>
      <c r="DM732" s="3"/>
      <c r="DN732" s="3"/>
      <c r="DO732" s="3"/>
      <c r="DP732" s="3"/>
      <c r="DQ732" s="3"/>
      <c r="DR732" s="3"/>
      <c r="DS732" s="3"/>
      <c r="DT732" s="3"/>
      <c r="DU732" s="3"/>
      <c r="DV732" s="3"/>
      <c r="DW732" s="3"/>
      <c r="DX732" s="3"/>
      <c r="DY732" s="3"/>
      <c r="DZ732" s="3"/>
      <c r="EA732" s="3"/>
      <c r="EB732" s="3"/>
      <c r="EC732" s="3"/>
      <c r="ED732" s="3"/>
      <c r="EE732" s="3"/>
      <c r="EF732" s="3"/>
      <c r="EG732" s="3"/>
      <c r="EH732" s="3"/>
      <c r="EI732" s="3"/>
      <c r="EJ732" s="3"/>
      <c r="EK732" s="3"/>
      <c r="EL732" s="3"/>
      <c r="EM732" s="3"/>
      <c r="EN732" s="3"/>
      <c r="EO732" s="3"/>
      <c r="EP732" s="3"/>
      <c r="EQ732" s="3"/>
      <c r="ER732" s="3"/>
      <c r="ES732" s="3"/>
      <c r="ET732" s="3"/>
      <c r="EU732" s="3"/>
      <c r="EV732" s="3"/>
      <c r="EW732" s="3"/>
      <c r="EX732" s="3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</row>
    <row r="733" spans="1:173" x14ac:dyDescent="0.15">
      <c r="A733" s="74">
        <f t="shared" si="232"/>
        <v>44214</v>
      </c>
      <c r="B733" s="75">
        <f t="shared" ca="1" si="219"/>
        <v>84319.943064000006</v>
      </c>
      <c r="C733" s="78">
        <f t="shared" si="220"/>
        <v>84000</v>
      </c>
      <c r="D733" s="77">
        <f ca="1">IF(A733&lt;$B$1,VLOOKUP(A733,[1]DI!$A$4:$B$15000,2),0)</f>
        <v>1.9000000000000006E-2</v>
      </c>
      <c r="E733" s="78">
        <f t="shared" ca="1" si="234"/>
        <v>1.0000746899999999</v>
      </c>
      <c r="F733" s="78">
        <f ca="1">(TRUNC(PRODUCT($E$12:$E732),16))</f>
        <v>1.08481636394801</v>
      </c>
      <c r="G733" s="78">
        <f t="shared" ca="1" si="235"/>
        <v>1.0833589494665601</v>
      </c>
      <c r="H733" s="78">
        <f t="shared" ca="1" si="236"/>
        <v>1.0013452700000001</v>
      </c>
      <c r="I733" s="77">
        <f t="shared" si="233"/>
        <v>3.5000000000000003E-2</v>
      </c>
      <c r="J733" s="79">
        <f t="shared" si="221"/>
        <v>44186</v>
      </c>
      <c r="K733" s="80">
        <f t="shared" si="222"/>
        <v>18</v>
      </c>
      <c r="L733" s="81">
        <f t="shared" si="223"/>
        <v>18</v>
      </c>
      <c r="M733" s="82">
        <f t="shared" si="224"/>
        <v>1.0024602659999999</v>
      </c>
      <c r="N733" s="82">
        <f t="shared" ca="1" si="225"/>
        <v>1.0038088460000001</v>
      </c>
      <c r="O733" s="81">
        <f t="shared" si="226"/>
        <v>0</v>
      </c>
      <c r="P733" s="76">
        <f t="shared" ca="1" si="227"/>
        <v>319.94306399999999</v>
      </c>
      <c r="Q733" s="76">
        <f t="shared" si="228"/>
        <v>0</v>
      </c>
      <c r="R733" s="83" t="str">
        <f t="shared" si="229"/>
        <v>A+J=</v>
      </c>
      <c r="S733" s="79">
        <f t="shared" si="230"/>
        <v>44274</v>
      </c>
      <c r="T733" s="84" t="str">
        <f t="shared" si="231"/>
        <v>-</v>
      </c>
      <c r="U733" s="8"/>
      <c r="V733" s="8"/>
      <c r="W733" s="8"/>
      <c r="X733" s="8"/>
      <c r="Y733" s="1"/>
      <c r="Z733" s="8"/>
      <c r="AA733" s="8"/>
      <c r="AB733" s="8"/>
      <c r="AC733" s="8"/>
      <c r="AD733" s="8"/>
      <c r="AE733" s="9"/>
      <c r="AF733" s="8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  <c r="BO733" s="3"/>
      <c r="BP733" s="3"/>
      <c r="BQ733" s="3"/>
      <c r="BR733" s="3"/>
      <c r="BS733" s="3"/>
      <c r="BT733" s="3"/>
      <c r="BU733" s="3"/>
      <c r="BV733" s="3"/>
      <c r="BW733" s="3"/>
      <c r="BX733" s="3"/>
      <c r="BY733" s="3"/>
      <c r="BZ733" s="3"/>
      <c r="CA733" s="3"/>
      <c r="CB733" s="3"/>
      <c r="CC733" s="3"/>
      <c r="CD733" s="3"/>
      <c r="CE733" s="3"/>
      <c r="CF733" s="3"/>
      <c r="CG733" s="3"/>
      <c r="CH733" s="3"/>
      <c r="CI733" s="3"/>
      <c r="CJ733" s="3"/>
      <c r="CK733" s="3"/>
      <c r="CL733" s="3"/>
      <c r="CM733" s="3"/>
      <c r="CN733" s="3"/>
      <c r="CO733" s="3"/>
      <c r="CP733" s="3"/>
      <c r="CQ733" s="3"/>
      <c r="CR733" s="3"/>
      <c r="CS733" s="3"/>
      <c r="CT733" s="3"/>
      <c r="CU733" s="3"/>
      <c r="CV733" s="3"/>
      <c r="CW733" s="3"/>
      <c r="CX733" s="3"/>
      <c r="CY733" s="3"/>
      <c r="CZ733" s="3"/>
      <c r="DA733" s="3"/>
      <c r="DB733" s="3"/>
      <c r="DC733" s="3"/>
      <c r="DD733" s="3"/>
      <c r="DE733" s="3"/>
      <c r="DF733" s="3"/>
      <c r="DG733" s="3"/>
      <c r="DH733" s="3"/>
      <c r="DI733" s="3"/>
      <c r="DJ733" s="3"/>
      <c r="DK733" s="3"/>
      <c r="DL733" s="3"/>
      <c r="DM733" s="3"/>
      <c r="DN733" s="3"/>
      <c r="DO733" s="3"/>
      <c r="DP733" s="3"/>
      <c r="DQ733" s="3"/>
      <c r="DR733" s="3"/>
      <c r="DS733" s="3"/>
      <c r="DT733" s="3"/>
      <c r="DU733" s="3"/>
      <c r="DV733" s="3"/>
      <c r="DW733" s="3"/>
      <c r="DX733" s="3"/>
      <c r="DY733" s="3"/>
      <c r="DZ733" s="3"/>
      <c r="EA733" s="3"/>
      <c r="EB733" s="3"/>
      <c r="EC733" s="3"/>
      <c r="ED733" s="3"/>
      <c r="EE733" s="3"/>
      <c r="EF733" s="3"/>
      <c r="EG733" s="3"/>
      <c r="EH733" s="3"/>
      <c r="EI733" s="3"/>
      <c r="EJ733" s="3"/>
      <c r="EK733" s="3"/>
      <c r="EL733" s="3"/>
      <c r="EM733" s="3"/>
      <c r="EN733" s="3"/>
      <c r="EO733" s="3"/>
      <c r="EP733" s="3"/>
      <c r="EQ733" s="3"/>
      <c r="ER733" s="3"/>
      <c r="ES733" s="3"/>
      <c r="ET733" s="3"/>
      <c r="EU733" s="3"/>
      <c r="EV733" s="3"/>
      <c r="EW733" s="3"/>
      <c r="EX733" s="3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</row>
    <row r="734" spans="1:173" x14ac:dyDescent="0.15">
      <c r="A734" s="74">
        <f t="shared" si="232"/>
        <v>44215</v>
      </c>
      <c r="B734" s="75">
        <f t="shared" ca="1" si="219"/>
        <v>84337.753331</v>
      </c>
      <c r="C734" s="78">
        <f t="shared" si="220"/>
        <v>84000</v>
      </c>
      <c r="D734" s="77">
        <f ca="1">IF(A734&lt;$B$1,VLOOKUP(A734,[1]DI!$A$4:$B$15000,2),0)</f>
        <v>1.9000000000000006E-2</v>
      </c>
      <c r="E734" s="78">
        <f t="shared" ca="1" si="234"/>
        <v>1.0000746899999999</v>
      </c>
      <c r="F734" s="78">
        <f ca="1">(TRUNC(PRODUCT($E$12:$E733),16))</f>
        <v>1.08489738888223</v>
      </c>
      <c r="G734" s="78">
        <f t="shared" ca="1" si="235"/>
        <v>1.0833589494665601</v>
      </c>
      <c r="H734" s="78">
        <f t="shared" ca="1" si="236"/>
        <v>1.0014200600000001</v>
      </c>
      <c r="I734" s="77">
        <f t="shared" si="233"/>
        <v>3.5000000000000003E-2</v>
      </c>
      <c r="J734" s="79">
        <f t="shared" si="221"/>
        <v>44186</v>
      </c>
      <c r="K734" s="80">
        <f t="shared" si="222"/>
        <v>19</v>
      </c>
      <c r="L734" s="81">
        <f t="shared" si="223"/>
        <v>19</v>
      </c>
      <c r="M734" s="82">
        <f t="shared" si="224"/>
        <v>1.0025971250000001</v>
      </c>
      <c r="N734" s="82">
        <f t="shared" ca="1" si="225"/>
        <v>1.004020873</v>
      </c>
      <c r="O734" s="81">
        <f t="shared" si="226"/>
        <v>0</v>
      </c>
      <c r="P734" s="76">
        <f t="shared" ca="1" si="227"/>
        <v>337.753331</v>
      </c>
      <c r="Q734" s="76">
        <f t="shared" si="228"/>
        <v>0</v>
      </c>
      <c r="R734" s="83" t="str">
        <f t="shared" si="229"/>
        <v>A+J=</v>
      </c>
      <c r="S734" s="79">
        <f t="shared" si="230"/>
        <v>44274</v>
      </c>
      <c r="T734" s="84" t="str">
        <f t="shared" si="231"/>
        <v>-</v>
      </c>
      <c r="U734" s="8"/>
      <c r="V734" s="8"/>
      <c r="W734" s="8"/>
      <c r="X734" s="8"/>
      <c r="Y734" s="1"/>
      <c r="Z734" s="8"/>
      <c r="AA734" s="8"/>
      <c r="AB734" s="8"/>
      <c r="AC734" s="8"/>
      <c r="AD734" s="8"/>
      <c r="AE734" s="9"/>
      <c r="AF734" s="8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  <c r="BO734" s="3"/>
      <c r="BP734" s="3"/>
      <c r="BQ734" s="3"/>
      <c r="BR734" s="3"/>
      <c r="BS734" s="3"/>
      <c r="BT734" s="3"/>
      <c r="BU734" s="3"/>
      <c r="BV734" s="3"/>
      <c r="BW734" s="3"/>
      <c r="BX734" s="3"/>
      <c r="BY734" s="3"/>
      <c r="BZ734" s="3"/>
      <c r="CA734" s="3"/>
      <c r="CB734" s="3"/>
      <c r="CC734" s="3"/>
      <c r="CD734" s="3"/>
      <c r="CE734" s="3"/>
      <c r="CF734" s="3"/>
      <c r="CG734" s="3"/>
      <c r="CH734" s="3"/>
      <c r="CI734" s="3"/>
      <c r="CJ734" s="3"/>
      <c r="CK734" s="3"/>
      <c r="CL734" s="3"/>
      <c r="CM734" s="3"/>
      <c r="CN734" s="3"/>
      <c r="CO734" s="3"/>
      <c r="CP734" s="3"/>
      <c r="CQ734" s="3"/>
      <c r="CR734" s="3"/>
      <c r="CS734" s="3"/>
      <c r="CT734" s="3"/>
      <c r="CU734" s="3"/>
      <c r="CV734" s="3"/>
      <c r="CW734" s="3"/>
      <c r="CX734" s="3"/>
      <c r="CY734" s="3"/>
      <c r="CZ734" s="3"/>
      <c r="DA734" s="3"/>
      <c r="DB734" s="3"/>
      <c r="DC734" s="3"/>
      <c r="DD734" s="3"/>
      <c r="DE734" s="3"/>
      <c r="DF734" s="3"/>
      <c r="DG734" s="3"/>
      <c r="DH734" s="3"/>
      <c r="DI734" s="3"/>
      <c r="DJ734" s="3"/>
      <c r="DK734" s="3"/>
      <c r="DL734" s="3"/>
      <c r="DM734" s="3"/>
      <c r="DN734" s="3"/>
      <c r="DO734" s="3"/>
      <c r="DP734" s="3"/>
      <c r="DQ734" s="3"/>
      <c r="DR734" s="3"/>
      <c r="DS734" s="3"/>
      <c r="DT734" s="3"/>
      <c r="DU734" s="3"/>
      <c r="DV734" s="3"/>
      <c r="DW734" s="3"/>
      <c r="DX734" s="3"/>
      <c r="DY734" s="3"/>
      <c r="DZ734" s="3"/>
      <c r="EA734" s="3"/>
      <c r="EB734" s="3"/>
      <c r="EC734" s="3"/>
      <c r="ED734" s="3"/>
      <c r="EE734" s="3"/>
      <c r="EF734" s="3"/>
      <c r="EG734" s="3"/>
      <c r="EH734" s="3"/>
      <c r="EI734" s="3"/>
      <c r="EJ734" s="3"/>
      <c r="EK734" s="3"/>
      <c r="EL734" s="3"/>
      <c r="EM734" s="3"/>
      <c r="EN734" s="3"/>
      <c r="EO734" s="3"/>
      <c r="EP734" s="3"/>
      <c r="EQ734" s="3"/>
      <c r="ER734" s="3"/>
      <c r="ES734" s="3"/>
      <c r="ET734" s="3"/>
      <c r="EU734" s="3"/>
      <c r="EV734" s="3"/>
      <c r="EW734" s="3"/>
      <c r="EX734" s="3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</row>
    <row r="735" spans="1:173" x14ac:dyDescent="0.15">
      <c r="A735" s="74">
        <f t="shared" si="232"/>
        <v>44216</v>
      </c>
      <c r="B735" s="75">
        <f t="shared" ca="1" si="219"/>
        <v>84355.567800000004</v>
      </c>
      <c r="C735" s="78">
        <f t="shared" si="220"/>
        <v>84000</v>
      </c>
      <c r="D735" s="77">
        <f ca="1">IF(A735&lt;$B$1,VLOOKUP(A735,[1]DI!$A$4:$B$15000,2),0)</f>
        <v>1.9000000000000006E-2</v>
      </c>
      <c r="E735" s="78">
        <f t="shared" ca="1" si="234"/>
        <v>1.0000746899999999</v>
      </c>
      <c r="F735" s="78">
        <f ca="1">(TRUNC(PRODUCT($E$12:$E734),16))</f>
        <v>1.08497841986821</v>
      </c>
      <c r="G735" s="78">
        <f t="shared" ca="1" si="235"/>
        <v>1.0833589494665601</v>
      </c>
      <c r="H735" s="78">
        <f t="shared" ca="1" si="236"/>
        <v>1.00149486</v>
      </c>
      <c r="I735" s="77">
        <f t="shared" si="233"/>
        <v>3.5000000000000003E-2</v>
      </c>
      <c r="J735" s="79">
        <f t="shared" si="221"/>
        <v>44186</v>
      </c>
      <c r="K735" s="80">
        <f t="shared" si="222"/>
        <v>20</v>
      </c>
      <c r="L735" s="81">
        <f t="shared" si="223"/>
        <v>20</v>
      </c>
      <c r="M735" s="82">
        <f t="shared" si="224"/>
        <v>1.002734003</v>
      </c>
      <c r="N735" s="82">
        <f t="shared" ca="1" si="225"/>
        <v>1.00423295</v>
      </c>
      <c r="O735" s="81">
        <f t="shared" si="226"/>
        <v>0</v>
      </c>
      <c r="P735" s="76">
        <f t="shared" ca="1" si="227"/>
        <v>355.56779999999998</v>
      </c>
      <c r="Q735" s="76">
        <f t="shared" si="228"/>
        <v>0</v>
      </c>
      <c r="R735" s="83" t="str">
        <f t="shared" si="229"/>
        <v>A+J=</v>
      </c>
      <c r="S735" s="79">
        <f t="shared" si="230"/>
        <v>44274</v>
      </c>
      <c r="T735" s="84" t="str">
        <f t="shared" si="231"/>
        <v>-</v>
      </c>
      <c r="U735" s="8"/>
      <c r="V735" s="8"/>
      <c r="W735" s="8"/>
      <c r="X735" s="8"/>
      <c r="Y735" s="1"/>
      <c r="Z735" s="8"/>
      <c r="AA735" s="8"/>
      <c r="AB735" s="8"/>
      <c r="AC735" s="8"/>
      <c r="AD735" s="8"/>
      <c r="AE735" s="9"/>
      <c r="AF735" s="8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  <c r="BO735" s="3"/>
      <c r="BP735" s="3"/>
      <c r="BQ735" s="3"/>
      <c r="BR735" s="3"/>
      <c r="BS735" s="3"/>
      <c r="BT735" s="3"/>
      <c r="BU735" s="3"/>
      <c r="BV735" s="3"/>
      <c r="BW735" s="3"/>
      <c r="BX735" s="3"/>
      <c r="BY735" s="3"/>
      <c r="BZ735" s="3"/>
      <c r="CA735" s="3"/>
      <c r="CB735" s="3"/>
      <c r="CC735" s="3"/>
      <c r="CD735" s="3"/>
      <c r="CE735" s="3"/>
      <c r="CF735" s="3"/>
      <c r="CG735" s="3"/>
      <c r="CH735" s="3"/>
      <c r="CI735" s="3"/>
      <c r="CJ735" s="3"/>
      <c r="CK735" s="3"/>
      <c r="CL735" s="3"/>
      <c r="CM735" s="3"/>
      <c r="CN735" s="3"/>
      <c r="CO735" s="3"/>
      <c r="CP735" s="3"/>
      <c r="CQ735" s="3"/>
      <c r="CR735" s="3"/>
      <c r="CS735" s="3"/>
      <c r="CT735" s="3"/>
      <c r="CU735" s="3"/>
      <c r="CV735" s="3"/>
      <c r="CW735" s="3"/>
      <c r="CX735" s="3"/>
      <c r="CY735" s="3"/>
      <c r="CZ735" s="3"/>
      <c r="DA735" s="3"/>
      <c r="DB735" s="3"/>
      <c r="DC735" s="3"/>
      <c r="DD735" s="3"/>
      <c r="DE735" s="3"/>
      <c r="DF735" s="3"/>
      <c r="DG735" s="3"/>
      <c r="DH735" s="3"/>
      <c r="DI735" s="3"/>
      <c r="DJ735" s="3"/>
      <c r="DK735" s="3"/>
      <c r="DL735" s="3"/>
      <c r="DM735" s="3"/>
      <c r="DN735" s="3"/>
      <c r="DO735" s="3"/>
      <c r="DP735" s="3"/>
      <c r="DQ735" s="3"/>
      <c r="DR735" s="3"/>
      <c r="DS735" s="3"/>
      <c r="DT735" s="3"/>
      <c r="DU735" s="3"/>
      <c r="DV735" s="3"/>
      <c r="DW735" s="3"/>
      <c r="DX735" s="3"/>
      <c r="DY735" s="3"/>
      <c r="DZ735" s="3"/>
      <c r="EA735" s="3"/>
      <c r="EB735" s="3"/>
      <c r="EC735" s="3"/>
      <c r="ED735" s="3"/>
      <c r="EE735" s="3"/>
      <c r="EF735" s="3"/>
      <c r="EG735" s="3"/>
      <c r="EH735" s="3"/>
      <c r="EI735" s="3"/>
      <c r="EJ735" s="3"/>
      <c r="EK735" s="3"/>
      <c r="EL735" s="3"/>
      <c r="EM735" s="3"/>
      <c r="EN735" s="3"/>
      <c r="EO735" s="3"/>
      <c r="EP735" s="3"/>
      <c r="EQ735" s="3"/>
      <c r="ER735" s="3"/>
      <c r="ES735" s="3"/>
      <c r="ET735" s="3"/>
      <c r="EU735" s="3"/>
      <c r="EV735" s="3"/>
      <c r="EW735" s="3"/>
      <c r="EX735" s="3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</row>
    <row r="736" spans="1:173" x14ac:dyDescent="0.15">
      <c r="A736" s="74">
        <f t="shared" si="232"/>
        <v>44217</v>
      </c>
      <c r="B736" s="75">
        <f t="shared" ca="1" si="219"/>
        <v>84373.385460000005</v>
      </c>
      <c r="C736" s="78">
        <f t="shared" si="220"/>
        <v>84000</v>
      </c>
      <c r="D736" s="77">
        <f ca="1">IF(A736&lt;$B$1,VLOOKUP(A736,[1]DI!$A$4:$B$15000,2),0)</f>
        <v>1.9000000000000006E-2</v>
      </c>
      <c r="E736" s="78">
        <f t="shared" ca="1" si="234"/>
        <v>1.0000746899999999</v>
      </c>
      <c r="F736" s="78">
        <f ca="1">(TRUNC(PRODUCT($E$12:$E735),16))</f>
        <v>1.0850594569063901</v>
      </c>
      <c r="G736" s="78">
        <f t="shared" ca="1" si="235"/>
        <v>1.0833589494665601</v>
      </c>
      <c r="H736" s="78">
        <f t="shared" ca="1" si="236"/>
        <v>1.0015696599999999</v>
      </c>
      <c r="I736" s="77">
        <f t="shared" si="233"/>
        <v>3.5000000000000003E-2</v>
      </c>
      <c r="J736" s="79">
        <f t="shared" si="221"/>
        <v>44186</v>
      </c>
      <c r="K736" s="80">
        <f t="shared" si="222"/>
        <v>21</v>
      </c>
      <c r="L736" s="81">
        <f t="shared" si="223"/>
        <v>21</v>
      </c>
      <c r="M736" s="82">
        <f t="shared" si="224"/>
        <v>1.0028708989999999</v>
      </c>
      <c r="N736" s="82">
        <f t="shared" ca="1" si="225"/>
        <v>1.0044450650000001</v>
      </c>
      <c r="O736" s="81">
        <f t="shared" si="226"/>
        <v>0</v>
      </c>
      <c r="P736" s="76">
        <f t="shared" ca="1" si="227"/>
        <v>373.38546000000002</v>
      </c>
      <c r="Q736" s="76">
        <f t="shared" si="228"/>
        <v>0</v>
      </c>
      <c r="R736" s="83" t="str">
        <f t="shared" si="229"/>
        <v>A+J=</v>
      </c>
      <c r="S736" s="79">
        <f t="shared" si="230"/>
        <v>44274</v>
      </c>
      <c r="T736" s="84" t="str">
        <f t="shared" si="231"/>
        <v>-</v>
      </c>
      <c r="U736" s="8"/>
      <c r="V736" s="8"/>
      <c r="W736" s="8"/>
      <c r="X736" s="8"/>
      <c r="Y736" s="1"/>
      <c r="Z736" s="8"/>
      <c r="AA736" s="8"/>
      <c r="AB736" s="8"/>
      <c r="AC736" s="8"/>
      <c r="AD736" s="8"/>
      <c r="AE736" s="9"/>
      <c r="AF736" s="8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  <c r="BO736" s="3"/>
      <c r="BP736" s="3"/>
      <c r="BQ736" s="3"/>
      <c r="BR736" s="3"/>
      <c r="BS736" s="3"/>
      <c r="BT736" s="3"/>
      <c r="BU736" s="3"/>
      <c r="BV736" s="3"/>
      <c r="BW736" s="3"/>
      <c r="BX736" s="3"/>
      <c r="BY736" s="3"/>
      <c r="BZ736" s="3"/>
      <c r="CA736" s="3"/>
      <c r="CB736" s="3"/>
      <c r="CC736" s="3"/>
      <c r="CD736" s="3"/>
      <c r="CE736" s="3"/>
      <c r="CF736" s="3"/>
      <c r="CG736" s="3"/>
      <c r="CH736" s="3"/>
      <c r="CI736" s="3"/>
      <c r="CJ736" s="3"/>
      <c r="CK736" s="3"/>
      <c r="CL736" s="3"/>
      <c r="CM736" s="3"/>
      <c r="CN736" s="3"/>
      <c r="CO736" s="3"/>
      <c r="CP736" s="3"/>
      <c r="CQ736" s="3"/>
      <c r="CR736" s="3"/>
      <c r="CS736" s="3"/>
      <c r="CT736" s="3"/>
      <c r="CU736" s="3"/>
      <c r="CV736" s="3"/>
      <c r="CW736" s="3"/>
      <c r="CX736" s="3"/>
      <c r="CY736" s="3"/>
      <c r="CZ736" s="3"/>
      <c r="DA736" s="3"/>
      <c r="DB736" s="3"/>
      <c r="DC736" s="3"/>
      <c r="DD736" s="3"/>
      <c r="DE736" s="3"/>
      <c r="DF736" s="3"/>
      <c r="DG736" s="3"/>
      <c r="DH736" s="3"/>
      <c r="DI736" s="3"/>
      <c r="DJ736" s="3"/>
      <c r="DK736" s="3"/>
      <c r="DL736" s="3"/>
      <c r="DM736" s="3"/>
      <c r="DN736" s="3"/>
      <c r="DO736" s="3"/>
      <c r="DP736" s="3"/>
      <c r="DQ736" s="3"/>
      <c r="DR736" s="3"/>
      <c r="DS736" s="3"/>
      <c r="DT736" s="3"/>
      <c r="DU736" s="3"/>
      <c r="DV736" s="3"/>
      <c r="DW736" s="3"/>
      <c r="DX736" s="3"/>
      <c r="DY736" s="3"/>
      <c r="DZ736" s="3"/>
      <c r="EA736" s="3"/>
      <c r="EB736" s="3"/>
      <c r="EC736" s="3"/>
      <c r="ED736" s="3"/>
      <c r="EE736" s="3"/>
      <c r="EF736" s="3"/>
      <c r="EG736" s="3"/>
      <c r="EH736" s="3"/>
      <c r="EI736" s="3"/>
      <c r="EJ736" s="3"/>
      <c r="EK736" s="3"/>
      <c r="EL736" s="3"/>
      <c r="EM736" s="3"/>
      <c r="EN736" s="3"/>
      <c r="EO736" s="3"/>
      <c r="EP736" s="3"/>
      <c r="EQ736" s="3"/>
      <c r="ER736" s="3"/>
      <c r="ES736" s="3"/>
      <c r="ET736" s="3"/>
      <c r="EU736" s="3"/>
      <c r="EV736" s="3"/>
      <c r="EW736" s="3"/>
      <c r="EX736" s="3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</row>
    <row r="737" spans="1:173" x14ac:dyDescent="0.15">
      <c r="A737" s="74">
        <f t="shared" si="232"/>
        <v>44218</v>
      </c>
      <c r="B737" s="75">
        <f t="shared" ca="1" si="219"/>
        <v>84391.207320000001</v>
      </c>
      <c r="C737" s="78">
        <f t="shared" si="220"/>
        <v>84000</v>
      </c>
      <c r="D737" s="77">
        <f ca="1">IF(A737&lt;$B$1,VLOOKUP(A737,[1]DI!$A$4:$B$15000,2),0)</f>
        <v>1.9000000000000006E-2</v>
      </c>
      <c r="E737" s="78">
        <f t="shared" ca="1" si="234"/>
        <v>1.0000746899999999</v>
      </c>
      <c r="F737" s="78">
        <f ca="1">(TRUNC(PRODUCT($E$12:$E736),16))</f>
        <v>1.0851404999972301</v>
      </c>
      <c r="G737" s="78">
        <f t="shared" ca="1" si="235"/>
        <v>1.0833589494665601</v>
      </c>
      <c r="H737" s="78">
        <f t="shared" ca="1" si="236"/>
        <v>1.00164447</v>
      </c>
      <c r="I737" s="77">
        <f t="shared" si="233"/>
        <v>3.5000000000000003E-2</v>
      </c>
      <c r="J737" s="79">
        <f t="shared" si="221"/>
        <v>44186</v>
      </c>
      <c r="K737" s="80">
        <f t="shared" si="222"/>
        <v>22</v>
      </c>
      <c r="L737" s="81">
        <f t="shared" si="223"/>
        <v>22</v>
      </c>
      <c r="M737" s="82">
        <f t="shared" si="224"/>
        <v>1.0030078140000001</v>
      </c>
      <c r="N737" s="82">
        <f t="shared" ca="1" si="225"/>
        <v>1.0046572300000001</v>
      </c>
      <c r="O737" s="81">
        <f t="shared" si="226"/>
        <v>0</v>
      </c>
      <c r="P737" s="76">
        <f t="shared" ca="1" si="227"/>
        <v>391.20731999999998</v>
      </c>
      <c r="Q737" s="76">
        <f t="shared" si="228"/>
        <v>0</v>
      </c>
      <c r="R737" s="83" t="str">
        <f t="shared" si="229"/>
        <v>A+J=</v>
      </c>
      <c r="S737" s="79">
        <f t="shared" si="230"/>
        <v>44274</v>
      </c>
      <c r="T737" s="84" t="str">
        <f t="shared" si="231"/>
        <v>-</v>
      </c>
      <c r="U737" s="8"/>
      <c r="V737" s="8"/>
      <c r="W737" s="8"/>
      <c r="X737" s="8"/>
      <c r="Y737" s="1"/>
      <c r="Z737" s="8"/>
      <c r="AA737" s="8"/>
      <c r="AB737" s="8"/>
      <c r="AC737" s="8"/>
      <c r="AD737" s="8"/>
      <c r="AE737" s="9"/>
      <c r="AF737" s="8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  <c r="BO737" s="3"/>
      <c r="BP737" s="3"/>
      <c r="BQ737" s="3"/>
      <c r="BR737" s="3"/>
      <c r="BS737" s="3"/>
      <c r="BT737" s="3"/>
      <c r="BU737" s="3"/>
      <c r="BV737" s="3"/>
      <c r="BW737" s="3"/>
      <c r="BX737" s="3"/>
      <c r="BY737" s="3"/>
      <c r="BZ737" s="3"/>
      <c r="CA737" s="3"/>
      <c r="CB737" s="3"/>
      <c r="CC737" s="3"/>
      <c r="CD737" s="3"/>
      <c r="CE737" s="3"/>
      <c r="CF737" s="3"/>
      <c r="CG737" s="3"/>
      <c r="CH737" s="3"/>
      <c r="CI737" s="3"/>
      <c r="CJ737" s="3"/>
      <c r="CK737" s="3"/>
      <c r="CL737" s="3"/>
      <c r="CM737" s="3"/>
      <c r="CN737" s="3"/>
      <c r="CO737" s="3"/>
      <c r="CP737" s="3"/>
      <c r="CQ737" s="3"/>
      <c r="CR737" s="3"/>
      <c r="CS737" s="3"/>
      <c r="CT737" s="3"/>
      <c r="CU737" s="3"/>
      <c r="CV737" s="3"/>
      <c r="CW737" s="3"/>
      <c r="CX737" s="3"/>
      <c r="CY737" s="3"/>
      <c r="CZ737" s="3"/>
      <c r="DA737" s="3"/>
      <c r="DB737" s="3"/>
      <c r="DC737" s="3"/>
      <c r="DD737" s="3"/>
      <c r="DE737" s="3"/>
      <c r="DF737" s="3"/>
      <c r="DG737" s="3"/>
      <c r="DH737" s="3"/>
      <c r="DI737" s="3"/>
      <c r="DJ737" s="3"/>
      <c r="DK737" s="3"/>
      <c r="DL737" s="3"/>
      <c r="DM737" s="3"/>
      <c r="DN737" s="3"/>
      <c r="DO737" s="3"/>
      <c r="DP737" s="3"/>
      <c r="DQ737" s="3"/>
      <c r="DR737" s="3"/>
      <c r="DS737" s="3"/>
      <c r="DT737" s="3"/>
      <c r="DU737" s="3"/>
      <c r="DV737" s="3"/>
      <c r="DW737" s="3"/>
      <c r="DX737" s="3"/>
      <c r="DY737" s="3"/>
      <c r="DZ737" s="3"/>
      <c r="EA737" s="3"/>
      <c r="EB737" s="3"/>
      <c r="EC737" s="3"/>
      <c r="ED737" s="3"/>
      <c r="EE737" s="3"/>
      <c r="EF737" s="3"/>
      <c r="EG737" s="3"/>
      <c r="EH737" s="3"/>
      <c r="EI737" s="3"/>
      <c r="EJ737" s="3"/>
      <c r="EK737" s="3"/>
      <c r="EL737" s="3"/>
      <c r="EM737" s="3"/>
      <c r="EN737" s="3"/>
      <c r="EO737" s="3"/>
      <c r="EP737" s="3"/>
      <c r="EQ737" s="3"/>
      <c r="ER737" s="3"/>
      <c r="ES737" s="3"/>
      <c r="ET737" s="3"/>
      <c r="EU737" s="3"/>
      <c r="EV737" s="3"/>
      <c r="EW737" s="3"/>
      <c r="EX737" s="3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</row>
    <row r="738" spans="1:173" x14ac:dyDescent="0.15">
      <c r="A738" s="74">
        <f t="shared" si="232"/>
        <v>44219</v>
      </c>
      <c r="B738" s="75">
        <f t="shared" ca="1" si="219"/>
        <v>84409.032454999993</v>
      </c>
      <c r="C738" s="78">
        <f t="shared" si="220"/>
        <v>84000</v>
      </c>
      <c r="D738" s="77">
        <f ca="1">IF(A738&lt;$B$1,VLOOKUP(A738,[1]DI!$A$4:$B$15000,2),0)</f>
        <v>0</v>
      </c>
      <c r="E738" s="78">
        <f t="shared" ca="1" si="234"/>
        <v>1</v>
      </c>
      <c r="F738" s="78">
        <f ca="1">(TRUNC(PRODUCT($E$12:$E737),16))</f>
        <v>1.0852215491411701</v>
      </c>
      <c r="G738" s="78">
        <f t="shared" ca="1" si="235"/>
        <v>1.0833589494665601</v>
      </c>
      <c r="H738" s="78">
        <f t="shared" ca="1" si="236"/>
        <v>1.0017192800000001</v>
      </c>
      <c r="I738" s="77">
        <f t="shared" si="233"/>
        <v>3.5000000000000003E-2</v>
      </c>
      <c r="J738" s="79">
        <f t="shared" si="221"/>
        <v>44186</v>
      </c>
      <c r="K738" s="80">
        <f t="shared" si="222"/>
        <v>22</v>
      </c>
      <c r="L738" s="81">
        <f t="shared" si="223"/>
        <v>23</v>
      </c>
      <c r="M738" s="82">
        <f t="shared" si="224"/>
        <v>1.0031447469999999</v>
      </c>
      <c r="N738" s="82">
        <f t="shared" ca="1" si="225"/>
        <v>1.004869434</v>
      </c>
      <c r="O738" s="81">
        <f t="shared" si="226"/>
        <v>0</v>
      </c>
      <c r="P738" s="76">
        <f t="shared" ca="1" si="227"/>
        <v>409.03245500000003</v>
      </c>
      <c r="Q738" s="76">
        <f t="shared" si="228"/>
        <v>0</v>
      </c>
      <c r="R738" s="83" t="str">
        <f t="shared" si="229"/>
        <v>A+J=</v>
      </c>
      <c r="S738" s="79">
        <f t="shared" si="230"/>
        <v>44274</v>
      </c>
      <c r="T738" s="84" t="str">
        <f t="shared" si="231"/>
        <v>-</v>
      </c>
      <c r="U738" s="8"/>
      <c r="V738" s="8"/>
      <c r="W738" s="8"/>
      <c r="X738" s="8"/>
      <c r="Y738" s="1"/>
      <c r="Z738" s="8"/>
      <c r="AA738" s="8"/>
      <c r="AB738" s="8"/>
      <c r="AC738" s="8"/>
      <c r="AD738" s="8"/>
      <c r="AE738" s="9"/>
      <c r="AF738" s="8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  <c r="BO738" s="3"/>
      <c r="BP738" s="3"/>
      <c r="BQ738" s="3"/>
      <c r="BR738" s="3"/>
      <c r="BS738" s="3"/>
      <c r="BT738" s="3"/>
      <c r="BU738" s="3"/>
      <c r="BV738" s="3"/>
      <c r="BW738" s="3"/>
      <c r="BX738" s="3"/>
      <c r="BY738" s="3"/>
      <c r="BZ738" s="3"/>
      <c r="CA738" s="3"/>
      <c r="CB738" s="3"/>
      <c r="CC738" s="3"/>
      <c r="CD738" s="3"/>
      <c r="CE738" s="3"/>
      <c r="CF738" s="3"/>
      <c r="CG738" s="3"/>
      <c r="CH738" s="3"/>
      <c r="CI738" s="3"/>
      <c r="CJ738" s="3"/>
      <c r="CK738" s="3"/>
      <c r="CL738" s="3"/>
      <c r="CM738" s="3"/>
      <c r="CN738" s="3"/>
      <c r="CO738" s="3"/>
      <c r="CP738" s="3"/>
      <c r="CQ738" s="3"/>
      <c r="CR738" s="3"/>
      <c r="CS738" s="3"/>
      <c r="CT738" s="3"/>
      <c r="CU738" s="3"/>
      <c r="CV738" s="3"/>
      <c r="CW738" s="3"/>
      <c r="CX738" s="3"/>
      <c r="CY738" s="3"/>
      <c r="CZ738" s="3"/>
      <c r="DA738" s="3"/>
      <c r="DB738" s="3"/>
      <c r="DC738" s="3"/>
      <c r="DD738" s="3"/>
      <c r="DE738" s="3"/>
      <c r="DF738" s="3"/>
      <c r="DG738" s="3"/>
      <c r="DH738" s="3"/>
      <c r="DI738" s="3"/>
      <c r="DJ738" s="3"/>
      <c r="DK738" s="3"/>
      <c r="DL738" s="3"/>
      <c r="DM738" s="3"/>
      <c r="DN738" s="3"/>
      <c r="DO738" s="3"/>
      <c r="DP738" s="3"/>
      <c r="DQ738" s="3"/>
      <c r="DR738" s="3"/>
      <c r="DS738" s="3"/>
      <c r="DT738" s="3"/>
      <c r="DU738" s="3"/>
      <c r="DV738" s="3"/>
      <c r="DW738" s="3"/>
      <c r="DX738" s="3"/>
      <c r="DY738" s="3"/>
      <c r="DZ738" s="3"/>
      <c r="EA738" s="3"/>
      <c r="EB738" s="3"/>
      <c r="EC738" s="3"/>
      <c r="ED738" s="3"/>
      <c r="EE738" s="3"/>
      <c r="EF738" s="3"/>
      <c r="EG738" s="3"/>
      <c r="EH738" s="3"/>
      <c r="EI738" s="3"/>
      <c r="EJ738" s="3"/>
      <c r="EK738" s="3"/>
      <c r="EL738" s="3"/>
      <c r="EM738" s="3"/>
      <c r="EN738" s="3"/>
      <c r="EO738" s="3"/>
      <c r="EP738" s="3"/>
      <c r="EQ738" s="3"/>
      <c r="ER738" s="3"/>
      <c r="ES738" s="3"/>
      <c r="ET738" s="3"/>
      <c r="EU738" s="3"/>
      <c r="EV738" s="3"/>
      <c r="EW738" s="3"/>
      <c r="EX738" s="3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</row>
    <row r="739" spans="1:173" x14ac:dyDescent="0.15">
      <c r="A739" s="74">
        <f t="shared" si="232"/>
        <v>44220</v>
      </c>
      <c r="B739" s="75">
        <f t="shared" ca="1" si="219"/>
        <v>84409.032454999993</v>
      </c>
      <c r="C739" s="78">
        <f t="shared" si="220"/>
        <v>84000</v>
      </c>
      <c r="D739" s="77">
        <f ca="1">IF(A739&lt;$B$1,VLOOKUP(A739,[1]DI!$A$4:$B$15000,2),0)</f>
        <v>0</v>
      </c>
      <c r="E739" s="78">
        <f t="shared" ca="1" si="234"/>
        <v>1</v>
      </c>
      <c r="F739" s="78">
        <f ca="1">(TRUNC(PRODUCT($E$12:$E738),16))</f>
        <v>1.0852215491411701</v>
      </c>
      <c r="G739" s="78">
        <f t="shared" ca="1" si="235"/>
        <v>1.0833589494665601</v>
      </c>
      <c r="H739" s="78">
        <f t="shared" ca="1" si="236"/>
        <v>1.0017192800000001</v>
      </c>
      <c r="I739" s="77">
        <f t="shared" si="233"/>
        <v>3.5000000000000003E-2</v>
      </c>
      <c r="J739" s="79">
        <f t="shared" si="221"/>
        <v>44186</v>
      </c>
      <c r="K739" s="80">
        <f t="shared" si="222"/>
        <v>22</v>
      </c>
      <c r="L739" s="81">
        <f t="shared" si="223"/>
        <v>23</v>
      </c>
      <c r="M739" s="82">
        <f t="shared" si="224"/>
        <v>1.0031447469999999</v>
      </c>
      <c r="N739" s="82">
        <f t="shared" ca="1" si="225"/>
        <v>1.004869434</v>
      </c>
      <c r="O739" s="81">
        <f t="shared" si="226"/>
        <v>0</v>
      </c>
      <c r="P739" s="76">
        <f t="shared" ca="1" si="227"/>
        <v>409.03245500000003</v>
      </c>
      <c r="Q739" s="76">
        <f t="shared" si="228"/>
        <v>0</v>
      </c>
      <c r="R739" s="83" t="str">
        <f t="shared" si="229"/>
        <v>A+J=</v>
      </c>
      <c r="S739" s="79">
        <f t="shared" si="230"/>
        <v>44274</v>
      </c>
      <c r="T739" s="84" t="str">
        <f t="shared" si="231"/>
        <v>-</v>
      </c>
      <c r="U739" s="8"/>
      <c r="V739" s="8"/>
      <c r="W739" s="8"/>
      <c r="X739" s="8"/>
      <c r="Y739" s="1"/>
      <c r="Z739" s="8"/>
      <c r="AA739" s="8"/>
      <c r="AB739" s="8"/>
      <c r="AC739" s="8"/>
      <c r="AD739" s="8"/>
      <c r="AE739" s="9"/>
      <c r="AF739" s="8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  <c r="BO739" s="3"/>
      <c r="BP739" s="3"/>
      <c r="BQ739" s="3"/>
      <c r="BR739" s="3"/>
      <c r="BS739" s="3"/>
      <c r="BT739" s="3"/>
      <c r="BU739" s="3"/>
      <c r="BV739" s="3"/>
      <c r="BW739" s="3"/>
      <c r="BX739" s="3"/>
      <c r="BY739" s="3"/>
      <c r="BZ739" s="3"/>
      <c r="CA739" s="3"/>
      <c r="CB739" s="3"/>
      <c r="CC739" s="3"/>
      <c r="CD739" s="3"/>
      <c r="CE739" s="3"/>
      <c r="CF739" s="3"/>
      <c r="CG739" s="3"/>
      <c r="CH739" s="3"/>
      <c r="CI739" s="3"/>
      <c r="CJ739" s="3"/>
      <c r="CK739" s="3"/>
      <c r="CL739" s="3"/>
      <c r="CM739" s="3"/>
      <c r="CN739" s="3"/>
      <c r="CO739" s="3"/>
      <c r="CP739" s="3"/>
      <c r="CQ739" s="3"/>
      <c r="CR739" s="3"/>
      <c r="CS739" s="3"/>
      <c r="CT739" s="3"/>
      <c r="CU739" s="3"/>
      <c r="CV739" s="3"/>
      <c r="CW739" s="3"/>
      <c r="CX739" s="3"/>
      <c r="CY739" s="3"/>
      <c r="CZ739" s="3"/>
      <c r="DA739" s="3"/>
      <c r="DB739" s="3"/>
      <c r="DC739" s="3"/>
      <c r="DD739" s="3"/>
      <c r="DE739" s="3"/>
      <c r="DF739" s="3"/>
      <c r="DG739" s="3"/>
      <c r="DH739" s="3"/>
      <c r="DI739" s="3"/>
      <c r="DJ739" s="3"/>
      <c r="DK739" s="3"/>
      <c r="DL739" s="3"/>
      <c r="DM739" s="3"/>
      <c r="DN739" s="3"/>
      <c r="DO739" s="3"/>
      <c r="DP739" s="3"/>
      <c r="DQ739" s="3"/>
      <c r="DR739" s="3"/>
      <c r="DS739" s="3"/>
      <c r="DT739" s="3"/>
      <c r="DU739" s="3"/>
      <c r="DV739" s="3"/>
      <c r="DW739" s="3"/>
      <c r="DX739" s="3"/>
      <c r="DY739" s="3"/>
      <c r="DZ739" s="3"/>
      <c r="EA739" s="3"/>
      <c r="EB739" s="3"/>
      <c r="EC739" s="3"/>
      <c r="ED739" s="3"/>
      <c r="EE739" s="3"/>
      <c r="EF739" s="3"/>
      <c r="EG739" s="3"/>
      <c r="EH739" s="3"/>
      <c r="EI739" s="3"/>
      <c r="EJ739" s="3"/>
      <c r="EK739" s="3"/>
      <c r="EL739" s="3"/>
      <c r="EM739" s="3"/>
      <c r="EN739" s="3"/>
      <c r="EO739" s="3"/>
      <c r="EP739" s="3"/>
      <c r="EQ739" s="3"/>
      <c r="ER739" s="3"/>
      <c r="ES739" s="3"/>
      <c r="ET739" s="3"/>
      <c r="EU739" s="3"/>
      <c r="EV739" s="3"/>
      <c r="EW739" s="3"/>
      <c r="EX739" s="3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</row>
    <row r="740" spans="1:173" x14ac:dyDescent="0.15">
      <c r="A740" s="74">
        <f t="shared" si="232"/>
        <v>44221</v>
      </c>
      <c r="B740" s="75">
        <f t="shared" ca="1" si="219"/>
        <v>84409.032454999993</v>
      </c>
      <c r="C740" s="78">
        <f t="shared" si="220"/>
        <v>84000</v>
      </c>
      <c r="D740" s="77">
        <f ca="1">IF(A740&lt;$B$1,VLOOKUP(A740,[1]DI!$A$4:$B$15000,2),0)</f>
        <v>1.9000000000000006E-2</v>
      </c>
      <c r="E740" s="78">
        <f t="shared" ca="1" si="234"/>
        <v>1.0000746899999999</v>
      </c>
      <c r="F740" s="78">
        <f ca="1">(TRUNC(PRODUCT($E$12:$E739),16))</f>
        <v>1.0852215491411701</v>
      </c>
      <c r="G740" s="78">
        <f t="shared" ca="1" si="235"/>
        <v>1.0833589494665601</v>
      </c>
      <c r="H740" s="78">
        <f t="shared" ca="1" si="236"/>
        <v>1.0017192800000001</v>
      </c>
      <c r="I740" s="77">
        <f t="shared" si="233"/>
        <v>3.5000000000000003E-2</v>
      </c>
      <c r="J740" s="79">
        <f t="shared" si="221"/>
        <v>44186</v>
      </c>
      <c r="K740" s="80">
        <f t="shared" si="222"/>
        <v>23</v>
      </c>
      <c r="L740" s="81">
        <f t="shared" si="223"/>
        <v>23</v>
      </c>
      <c r="M740" s="82">
        <f t="shared" si="224"/>
        <v>1.0031447469999999</v>
      </c>
      <c r="N740" s="82">
        <f t="shared" ca="1" si="225"/>
        <v>1.004869434</v>
      </c>
      <c r="O740" s="81">
        <f t="shared" si="226"/>
        <v>0</v>
      </c>
      <c r="P740" s="76">
        <f t="shared" ca="1" si="227"/>
        <v>409.03245500000003</v>
      </c>
      <c r="Q740" s="76">
        <f t="shared" si="228"/>
        <v>0</v>
      </c>
      <c r="R740" s="83" t="str">
        <f t="shared" si="229"/>
        <v>A+J=</v>
      </c>
      <c r="S740" s="79">
        <f t="shared" si="230"/>
        <v>44274</v>
      </c>
      <c r="T740" s="84" t="str">
        <f t="shared" si="231"/>
        <v>-</v>
      </c>
      <c r="U740" s="8"/>
      <c r="V740" s="8"/>
      <c r="W740" s="8"/>
      <c r="X740" s="8"/>
      <c r="Y740" s="1"/>
      <c r="Z740" s="8"/>
      <c r="AA740" s="8"/>
      <c r="AB740" s="8"/>
      <c r="AC740" s="8"/>
      <c r="AD740" s="8"/>
      <c r="AE740" s="9"/>
      <c r="AF740" s="8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  <c r="BO740" s="3"/>
      <c r="BP740" s="3"/>
      <c r="BQ740" s="3"/>
      <c r="BR740" s="3"/>
      <c r="BS740" s="3"/>
      <c r="BT740" s="3"/>
      <c r="BU740" s="3"/>
      <c r="BV740" s="3"/>
      <c r="BW740" s="3"/>
      <c r="BX740" s="3"/>
      <c r="BY740" s="3"/>
      <c r="BZ740" s="3"/>
      <c r="CA740" s="3"/>
      <c r="CB740" s="3"/>
      <c r="CC740" s="3"/>
      <c r="CD740" s="3"/>
      <c r="CE740" s="3"/>
      <c r="CF740" s="3"/>
      <c r="CG740" s="3"/>
      <c r="CH740" s="3"/>
      <c r="CI740" s="3"/>
      <c r="CJ740" s="3"/>
      <c r="CK740" s="3"/>
      <c r="CL740" s="3"/>
      <c r="CM740" s="3"/>
      <c r="CN740" s="3"/>
      <c r="CO740" s="3"/>
      <c r="CP740" s="3"/>
      <c r="CQ740" s="3"/>
      <c r="CR740" s="3"/>
      <c r="CS740" s="3"/>
      <c r="CT740" s="3"/>
      <c r="CU740" s="3"/>
      <c r="CV740" s="3"/>
      <c r="CW740" s="3"/>
      <c r="CX740" s="3"/>
      <c r="CY740" s="3"/>
      <c r="CZ740" s="3"/>
      <c r="DA740" s="3"/>
      <c r="DB740" s="3"/>
      <c r="DC740" s="3"/>
      <c r="DD740" s="3"/>
      <c r="DE740" s="3"/>
      <c r="DF740" s="3"/>
      <c r="DG740" s="3"/>
      <c r="DH740" s="3"/>
      <c r="DI740" s="3"/>
      <c r="DJ740" s="3"/>
      <c r="DK740" s="3"/>
      <c r="DL740" s="3"/>
      <c r="DM740" s="3"/>
      <c r="DN740" s="3"/>
      <c r="DO740" s="3"/>
      <c r="DP740" s="3"/>
      <c r="DQ740" s="3"/>
      <c r="DR740" s="3"/>
      <c r="DS740" s="3"/>
      <c r="DT740" s="3"/>
      <c r="DU740" s="3"/>
      <c r="DV740" s="3"/>
      <c r="DW740" s="3"/>
      <c r="DX740" s="3"/>
      <c r="DY740" s="3"/>
      <c r="DZ740" s="3"/>
      <c r="EA740" s="3"/>
      <c r="EB740" s="3"/>
      <c r="EC740" s="3"/>
      <c r="ED740" s="3"/>
      <c r="EE740" s="3"/>
      <c r="EF740" s="3"/>
      <c r="EG740" s="3"/>
      <c r="EH740" s="3"/>
      <c r="EI740" s="3"/>
      <c r="EJ740" s="3"/>
      <c r="EK740" s="3"/>
      <c r="EL740" s="3"/>
      <c r="EM740" s="3"/>
      <c r="EN740" s="3"/>
      <c r="EO740" s="3"/>
      <c r="EP740" s="3"/>
      <c r="EQ740" s="3"/>
      <c r="ER740" s="3"/>
      <c r="ES740" s="3"/>
      <c r="ET740" s="3"/>
      <c r="EU740" s="3"/>
      <c r="EV740" s="3"/>
      <c r="EW740" s="3"/>
      <c r="EX740" s="3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</row>
    <row r="741" spans="1:173" x14ac:dyDescent="0.15">
      <c r="A741" s="74">
        <f t="shared" si="232"/>
        <v>44222</v>
      </c>
      <c r="B741" s="75">
        <f t="shared" ca="1" si="219"/>
        <v>84426.861707000004</v>
      </c>
      <c r="C741" s="78">
        <f t="shared" si="220"/>
        <v>84000</v>
      </c>
      <c r="D741" s="77">
        <f ca="1">IF(A741&lt;$B$1,VLOOKUP(A741,[1]DI!$A$4:$B$15000,2),0)</f>
        <v>1.9000000000000006E-2</v>
      </c>
      <c r="E741" s="78">
        <f t="shared" ca="1" si="234"/>
        <v>1.0000746899999999</v>
      </c>
      <c r="F741" s="78">
        <f ca="1">(TRUNC(PRODUCT($E$12:$E740),16))</f>
        <v>1.08530260433868</v>
      </c>
      <c r="G741" s="78">
        <f t="shared" ca="1" si="235"/>
        <v>1.0833589494665601</v>
      </c>
      <c r="H741" s="78">
        <f t="shared" ca="1" si="236"/>
        <v>1.0017940999999999</v>
      </c>
      <c r="I741" s="77">
        <f t="shared" si="233"/>
        <v>3.5000000000000003E-2</v>
      </c>
      <c r="J741" s="79">
        <f t="shared" si="221"/>
        <v>44186</v>
      </c>
      <c r="K741" s="80">
        <f t="shared" si="222"/>
        <v>24</v>
      </c>
      <c r="L741" s="81">
        <f t="shared" si="223"/>
        <v>24</v>
      </c>
      <c r="M741" s="82">
        <f t="shared" si="224"/>
        <v>1.003281699</v>
      </c>
      <c r="N741" s="82">
        <f t="shared" ca="1" si="225"/>
        <v>1.0050816869999999</v>
      </c>
      <c r="O741" s="81">
        <f t="shared" si="226"/>
        <v>0</v>
      </c>
      <c r="P741" s="76">
        <f t="shared" ca="1" si="227"/>
        <v>426.86170700000002</v>
      </c>
      <c r="Q741" s="76">
        <f t="shared" si="228"/>
        <v>0</v>
      </c>
      <c r="R741" s="83" t="str">
        <f t="shared" si="229"/>
        <v>A+J=</v>
      </c>
      <c r="S741" s="79">
        <f t="shared" si="230"/>
        <v>44274</v>
      </c>
      <c r="T741" s="84" t="str">
        <f t="shared" si="231"/>
        <v>-</v>
      </c>
      <c r="U741" s="8"/>
      <c r="V741" s="8"/>
      <c r="W741" s="8"/>
      <c r="X741" s="8"/>
      <c r="Y741" s="1"/>
      <c r="Z741" s="8"/>
      <c r="AA741" s="8"/>
      <c r="AB741" s="8"/>
      <c r="AC741" s="8"/>
      <c r="AD741" s="8"/>
      <c r="AE741" s="9"/>
      <c r="AF741" s="8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  <c r="BO741" s="3"/>
      <c r="BP741" s="3"/>
      <c r="BQ741" s="3"/>
      <c r="BR741" s="3"/>
      <c r="BS741" s="3"/>
      <c r="BT741" s="3"/>
      <c r="BU741" s="3"/>
      <c r="BV741" s="3"/>
      <c r="BW741" s="3"/>
      <c r="BX741" s="3"/>
      <c r="BY741" s="3"/>
      <c r="BZ741" s="3"/>
      <c r="CA741" s="3"/>
      <c r="CB741" s="3"/>
      <c r="CC741" s="3"/>
      <c r="CD741" s="3"/>
      <c r="CE741" s="3"/>
      <c r="CF741" s="3"/>
      <c r="CG741" s="3"/>
      <c r="CH741" s="3"/>
      <c r="CI741" s="3"/>
      <c r="CJ741" s="3"/>
      <c r="CK741" s="3"/>
      <c r="CL741" s="3"/>
      <c r="CM741" s="3"/>
      <c r="CN741" s="3"/>
      <c r="CO741" s="3"/>
      <c r="CP741" s="3"/>
      <c r="CQ741" s="3"/>
      <c r="CR741" s="3"/>
      <c r="CS741" s="3"/>
      <c r="CT741" s="3"/>
      <c r="CU741" s="3"/>
      <c r="CV741" s="3"/>
      <c r="CW741" s="3"/>
      <c r="CX741" s="3"/>
      <c r="CY741" s="3"/>
      <c r="CZ741" s="3"/>
      <c r="DA741" s="3"/>
      <c r="DB741" s="3"/>
      <c r="DC741" s="3"/>
      <c r="DD741" s="3"/>
      <c r="DE741" s="3"/>
      <c r="DF741" s="3"/>
      <c r="DG741" s="3"/>
      <c r="DH741" s="3"/>
      <c r="DI741" s="3"/>
      <c r="DJ741" s="3"/>
      <c r="DK741" s="3"/>
      <c r="DL741" s="3"/>
      <c r="DM741" s="3"/>
      <c r="DN741" s="3"/>
      <c r="DO741" s="3"/>
      <c r="DP741" s="3"/>
      <c r="DQ741" s="3"/>
      <c r="DR741" s="3"/>
      <c r="DS741" s="3"/>
      <c r="DT741" s="3"/>
      <c r="DU741" s="3"/>
      <c r="DV741" s="3"/>
      <c r="DW741" s="3"/>
      <c r="DX741" s="3"/>
      <c r="DY741" s="3"/>
      <c r="DZ741" s="3"/>
      <c r="EA741" s="3"/>
      <c r="EB741" s="3"/>
      <c r="EC741" s="3"/>
      <c r="ED741" s="3"/>
      <c r="EE741" s="3"/>
      <c r="EF741" s="3"/>
      <c r="EG741" s="3"/>
      <c r="EH741" s="3"/>
      <c r="EI741" s="3"/>
      <c r="EJ741" s="3"/>
      <c r="EK741" s="3"/>
      <c r="EL741" s="3"/>
      <c r="EM741" s="3"/>
      <c r="EN741" s="3"/>
      <c r="EO741" s="3"/>
      <c r="EP741" s="3"/>
      <c r="EQ741" s="3"/>
      <c r="ER741" s="3"/>
      <c r="ES741" s="3"/>
      <c r="ET741" s="3"/>
      <c r="EU741" s="3"/>
      <c r="EV741" s="3"/>
      <c r="EW741" s="3"/>
      <c r="EX741" s="3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</row>
    <row r="742" spans="1:173" x14ac:dyDescent="0.15">
      <c r="A742" s="74">
        <f t="shared" si="232"/>
        <v>44223</v>
      </c>
      <c r="B742" s="75">
        <f t="shared" ca="1" si="219"/>
        <v>84444.694235000003</v>
      </c>
      <c r="C742" s="78">
        <f t="shared" si="220"/>
        <v>84000</v>
      </c>
      <c r="D742" s="77">
        <f ca="1">IF(A742&lt;$B$1,VLOOKUP(A742,[1]DI!$A$4:$B$15000,2),0)</f>
        <v>1.9000000000000006E-2</v>
      </c>
      <c r="E742" s="78">
        <f t="shared" ca="1" si="234"/>
        <v>1.0000746899999999</v>
      </c>
      <c r="F742" s="78">
        <f ca="1">(TRUNC(PRODUCT($E$12:$E741),16))</f>
        <v>1.0853836655901901</v>
      </c>
      <c r="G742" s="78">
        <f t="shared" ca="1" si="235"/>
        <v>1.0833589494665601</v>
      </c>
      <c r="H742" s="78">
        <f t="shared" ca="1" si="236"/>
        <v>1.0018689199999999</v>
      </c>
      <c r="I742" s="77">
        <f t="shared" si="233"/>
        <v>3.5000000000000003E-2</v>
      </c>
      <c r="J742" s="79">
        <f t="shared" si="221"/>
        <v>44186</v>
      </c>
      <c r="K742" s="80">
        <f t="shared" si="222"/>
        <v>25</v>
      </c>
      <c r="L742" s="81">
        <f t="shared" si="223"/>
        <v>25</v>
      </c>
      <c r="M742" s="82">
        <f t="shared" si="224"/>
        <v>1.0034186700000001</v>
      </c>
      <c r="N742" s="82">
        <f t="shared" ca="1" si="225"/>
        <v>1.0052939789999999</v>
      </c>
      <c r="O742" s="81">
        <f t="shared" si="226"/>
        <v>0</v>
      </c>
      <c r="P742" s="76">
        <f t="shared" ca="1" si="227"/>
        <v>444.69423499999999</v>
      </c>
      <c r="Q742" s="76">
        <f t="shared" si="228"/>
        <v>0</v>
      </c>
      <c r="R742" s="83" t="str">
        <f t="shared" si="229"/>
        <v>A+J=</v>
      </c>
      <c r="S742" s="79">
        <f t="shared" si="230"/>
        <v>44274</v>
      </c>
      <c r="T742" s="84" t="str">
        <f t="shared" si="231"/>
        <v>-</v>
      </c>
      <c r="U742" s="16"/>
      <c r="V742" s="16"/>
      <c r="W742" s="16"/>
      <c r="X742" s="16"/>
      <c r="Y742" s="18"/>
      <c r="Z742" s="16"/>
      <c r="AA742" s="16"/>
      <c r="AB742" s="16"/>
      <c r="AC742" s="16"/>
      <c r="AD742" s="16"/>
      <c r="AE742" s="19"/>
      <c r="AF742" s="16"/>
      <c r="AG742" s="17"/>
      <c r="AH742" s="17"/>
      <c r="AI742" s="17"/>
      <c r="AJ742" s="17"/>
      <c r="AK742" s="17"/>
      <c r="AL742" s="17"/>
      <c r="AM742" s="17"/>
      <c r="AN742" s="17"/>
      <c r="AO742" s="17"/>
      <c r="AP742" s="17"/>
      <c r="AQ742" s="17"/>
      <c r="AR742" s="17"/>
      <c r="AS742" s="17"/>
      <c r="AT742" s="17"/>
      <c r="AU742" s="17"/>
      <c r="AV742" s="17"/>
      <c r="AW742" s="17"/>
      <c r="AX742" s="17"/>
      <c r="AY742" s="17"/>
      <c r="AZ742" s="17"/>
      <c r="BA742" s="17"/>
      <c r="BB742" s="17"/>
      <c r="BC742" s="17"/>
      <c r="BD742" s="17"/>
      <c r="BE742" s="17"/>
      <c r="BF742" s="17"/>
      <c r="BG742" s="17"/>
      <c r="BH742" s="17"/>
      <c r="BI742" s="17"/>
      <c r="BJ742" s="17"/>
      <c r="BK742" s="17"/>
      <c r="BL742" s="17"/>
      <c r="BM742" s="17"/>
      <c r="BN742" s="17"/>
      <c r="BO742" s="17"/>
      <c r="BP742" s="17"/>
      <c r="BQ742" s="17"/>
      <c r="BR742" s="17"/>
      <c r="BS742" s="17"/>
      <c r="BT742" s="17"/>
      <c r="BU742" s="17"/>
      <c r="BV742" s="17"/>
      <c r="BW742" s="17"/>
      <c r="BX742" s="17"/>
      <c r="BY742" s="17"/>
      <c r="BZ742" s="17"/>
      <c r="CA742" s="17"/>
      <c r="CB742" s="17"/>
      <c r="CC742" s="17"/>
      <c r="CD742" s="17"/>
      <c r="CE742" s="17"/>
      <c r="CF742" s="17"/>
      <c r="CG742" s="17"/>
      <c r="CH742" s="17"/>
      <c r="CI742" s="17"/>
      <c r="CJ742" s="17"/>
      <c r="CK742" s="17"/>
      <c r="CL742" s="17"/>
      <c r="CM742" s="17"/>
      <c r="CN742" s="17"/>
      <c r="CO742" s="17"/>
      <c r="CP742" s="17"/>
      <c r="CQ742" s="17"/>
      <c r="CR742" s="17"/>
      <c r="CS742" s="17"/>
      <c r="CT742" s="17"/>
      <c r="CU742" s="17"/>
      <c r="CV742" s="17"/>
      <c r="CW742" s="17"/>
      <c r="CX742" s="17"/>
      <c r="CY742" s="17"/>
      <c r="CZ742" s="17"/>
      <c r="DA742" s="17"/>
      <c r="DB742" s="17"/>
      <c r="DC742" s="17"/>
      <c r="DD742" s="17"/>
      <c r="DE742" s="17"/>
      <c r="DF742" s="17"/>
      <c r="DG742" s="17"/>
      <c r="DH742" s="17"/>
      <c r="DI742" s="17"/>
      <c r="DJ742" s="17"/>
      <c r="DK742" s="17"/>
      <c r="DL742" s="17"/>
      <c r="DM742" s="17"/>
      <c r="DN742" s="17"/>
      <c r="DO742" s="17"/>
      <c r="DP742" s="17"/>
      <c r="DQ742" s="17"/>
      <c r="DR742" s="17"/>
      <c r="DS742" s="17"/>
      <c r="DT742" s="17"/>
      <c r="DU742" s="17"/>
      <c r="DV742" s="17"/>
      <c r="DW742" s="17"/>
      <c r="DX742" s="17"/>
      <c r="DY742" s="17"/>
      <c r="DZ742" s="17"/>
      <c r="EA742" s="17"/>
      <c r="EB742" s="17"/>
      <c r="EC742" s="17"/>
      <c r="ED742" s="17"/>
      <c r="EE742" s="17"/>
      <c r="EF742" s="17"/>
      <c r="EG742" s="17"/>
      <c r="EH742" s="17"/>
      <c r="EI742" s="17"/>
      <c r="EJ742" s="17"/>
      <c r="EK742" s="17"/>
      <c r="EL742" s="17"/>
      <c r="EM742" s="17"/>
      <c r="EN742" s="17"/>
      <c r="EO742" s="17"/>
      <c r="EP742" s="17"/>
      <c r="EQ742" s="17"/>
      <c r="ER742" s="17"/>
      <c r="ES742" s="17"/>
      <c r="ET742" s="17"/>
      <c r="EU742" s="17"/>
      <c r="EV742" s="17"/>
      <c r="EW742" s="17"/>
      <c r="EX742" s="17"/>
      <c r="EY742" s="18"/>
      <c r="EZ742" s="18"/>
      <c r="FA742" s="18"/>
      <c r="FB742" s="18"/>
      <c r="FC742" s="18"/>
      <c r="FD742" s="18"/>
      <c r="FE742" s="18"/>
      <c r="FF742" s="18"/>
      <c r="FG742" s="18"/>
      <c r="FH742" s="18"/>
      <c r="FI742" s="18"/>
      <c r="FJ742" s="18"/>
      <c r="FK742" s="18"/>
      <c r="FL742" s="18"/>
      <c r="FM742" s="18"/>
      <c r="FN742" s="18"/>
      <c r="FO742" s="18"/>
      <c r="FP742" s="18"/>
      <c r="FQ742" s="18"/>
    </row>
    <row r="743" spans="1:173" x14ac:dyDescent="0.15">
      <c r="A743" s="74">
        <f t="shared" si="232"/>
        <v>44224</v>
      </c>
      <c r="B743" s="75">
        <f t="shared" ca="1" si="219"/>
        <v>84462.530962999997</v>
      </c>
      <c r="C743" s="78">
        <f t="shared" si="220"/>
        <v>84000</v>
      </c>
      <c r="D743" s="77">
        <f ca="1">IF(A743&lt;$B$1,VLOOKUP(A743,[1]DI!$A$4:$B$15000,2),0)</f>
        <v>1.9000000000000006E-2</v>
      </c>
      <c r="E743" s="78">
        <f t="shared" ca="1" si="234"/>
        <v>1.0000746899999999</v>
      </c>
      <c r="F743" s="78">
        <f ca="1">(TRUNC(PRODUCT($E$12:$E742),16))</f>
        <v>1.08546473289618</v>
      </c>
      <c r="G743" s="78">
        <f t="shared" ca="1" si="235"/>
        <v>1.0833589494665601</v>
      </c>
      <c r="H743" s="78">
        <f t="shared" ca="1" si="236"/>
        <v>1.0019437499999999</v>
      </c>
      <c r="I743" s="77">
        <f t="shared" si="233"/>
        <v>3.5000000000000003E-2</v>
      </c>
      <c r="J743" s="79">
        <f t="shared" si="221"/>
        <v>44186</v>
      </c>
      <c r="K743" s="80">
        <f t="shared" si="222"/>
        <v>26</v>
      </c>
      <c r="L743" s="81">
        <f t="shared" si="223"/>
        <v>26</v>
      </c>
      <c r="M743" s="82">
        <f t="shared" si="224"/>
        <v>1.00355566</v>
      </c>
      <c r="N743" s="82">
        <f t="shared" ca="1" si="225"/>
        <v>1.0055063209999999</v>
      </c>
      <c r="O743" s="81">
        <f t="shared" si="226"/>
        <v>0</v>
      </c>
      <c r="P743" s="76">
        <f t="shared" ca="1" si="227"/>
        <v>462.53096299999999</v>
      </c>
      <c r="Q743" s="76">
        <f t="shared" si="228"/>
        <v>0</v>
      </c>
      <c r="R743" s="83" t="str">
        <f t="shared" si="229"/>
        <v>A+J=</v>
      </c>
      <c r="S743" s="79">
        <f t="shared" si="230"/>
        <v>44274</v>
      </c>
      <c r="T743" s="84" t="str">
        <f t="shared" si="231"/>
        <v>-</v>
      </c>
      <c r="U743" s="16"/>
      <c r="V743" s="16"/>
      <c r="W743" s="16"/>
      <c r="X743" s="16"/>
      <c r="Y743" s="18"/>
      <c r="Z743" s="16"/>
      <c r="AA743" s="16"/>
      <c r="AB743" s="16"/>
      <c r="AC743" s="16"/>
      <c r="AD743" s="16"/>
      <c r="AE743" s="19"/>
      <c r="AF743" s="16"/>
      <c r="AG743" s="17"/>
      <c r="AH743" s="17"/>
      <c r="AI743" s="17"/>
      <c r="AJ743" s="17"/>
      <c r="AK743" s="17"/>
      <c r="AL743" s="17"/>
      <c r="AM743" s="17"/>
      <c r="AN743" s="17"/>
      <c r="AO743" s="17"/>
      <c r="AP743" s="17"/>
      <c r="AQ743" s="17"/>
      <c r="AR743" s="17"/>
      <c r="AS743" s="17"/>
      <c r="AT743" s="17"/>
      <c r="AU743" s="17"/>
      <c r="AV743" s="17"/>
      <c r="AW743" s="17"/>
      <c r="AX743" s="17"/>
      <c r="AY743" s="17"/>
      <c r="AZ743" s="17"/>
      <c r="BA743" s="17"/>
      <c r="BB743" s="17"/>
      <c r="BC743" s="17"/>
      <c r="BD743" s="17"/>
      <c r="BE743" s="17"/>
      <c r="BF743" s="17"/>
      <c r="BG743" s="17"/>
      <c r="BH743" s="17"/>
      <c r="BI743" s="17"/>
      <c r="BJ743" s="17"/>
      <c r="BK743" s="17"/>
      <c r="BL743" s="17"/>
      <c r="BM743" s="17"/>
      <c r="BN743" s="17"/>
      <c r="BO743" s="17"/>
      <c r="BP743" s="17"/>
      <c r="BQ743" s="17"/>
      <c r="BR743" s="17"/>
      <c r="BS743" s="17"/>
      <c r="BT743" s="17"/>
      <c r="BU743" s="17"/>
      <c r="BV743" s="17"/>
      <c r="BW743" s="17"/>
      <c r="BX743" s="17"/>
      <c r="BY743" s="17"/>
      <c r="BZ743" s="17"/>
      <c r="CA743" s="17"/>
      <c r="CB743" s="17"/>
      <c r="CC743" s="17"/>
      <c r="CD743" s="17"/>
      <c r="CE743" s="17"/>
      <c r="CF743" s="17"/>
      <c r="CG743" s="17"/>
      <c r="CH743" s="17"/>
      <c r="CI743" s="17"/>
      <c r="CJ743" s="17"/>
      <c r="CK743" s="17"/>
      <c r="CL743" s="17"/>
      <c r="CM743" s="17"/>
      <c r="CN743" s="17"/>
      <c r="CO743" s="17"/>
      <c r="CP743" s="17"/>
      <c r="CQ743" s="17"/>
      <c r="CR743" s="17"/>
      <c r="CS743" s="17"/>
      <c r="CT743" s="17"/>
      <c r="CU743" s="17"/>
      <c r="CV743" s="17"/>
      <c r="CW743" s="17"/>
      <c r="CX743" s="17"/>
      <c r="CY743" s="17"/>
      <c r="CZ743" s="17"/>
      <c r="DA743" s="17"/>
      <c r="DB743" s="17"/>
      <c r="DC743" s="17"/>
      <c r="DD743" s="17"/>
      <c r="DE743" s="17"/>
      <c r="DF743" s="17"/>
      <c r="DG743" s="17"/>
      <c r="DH743" s="17"/>
      <c r="DI743" s="17"/>
      <c r="DJ743" s="17"/>
      <c r="DK743" s="17"/>
      <c r="DL743" s="17"/>
      <c r="DM743" s="17"/>
      <c r="DN743" s="17"/>
      <c r="DO743" s="17"/>
      <c r="DP743" s="17"/>
      <c r="DQ743" s="17"/>
      <c r="DR743" s="17"/>
      <c r="DS743" s="17"/>
      <c r="DT743" s="17"/>
      <c r="DU743" s="17"/>
      <c r="DV743" s="17"/>
      <c r="DW743" s="17"/>
      <c r="DX743" s="17"/>
      <c r="DY743" s="17"/>
      <c r="DZ743" s="17"/>
      <c r="EA743" s="17"/>
      <c r="EB743" s="17"/>
      <c r="EC743" s="17"/>
      <c r="ED743" s="17"/>
      <c r="EE743" s="17"/>
      <c r="EF743" s="17"/>
      <c r="EG743" s="17"/>
      <c r="EH743" s="17"/>
      <c r="EI743" s="17"/>
      <c r="EJ743" s="17"/>
      <c r="EK743" s="17"/>
      <c r="EL743" s="17"/>
      <c r="EM743" s="17"/>
      <c r="EN743" s="17"/>
      <c r="EO743" s="17"/>
      <c r="EP743" s="17"/>
      <c r="EQ743" s="17"/>
      <c r="ER743" s="17"/>
      <c r="ES743" s="17"/>
      <c r="ET743" s="17"/>
      <c r="EU743" s="17"/>
      <c r="EV743" s="17"/>
      <c r="EW743" s="17"/>
      <c r="EX743" s="17"/>
      <c r="EY743" s="18"/>
      <c r="EZ743" s="18"/>
      <c r="FA743" s="18"/>
      <c r="FB743" s="18"/>
      <c r="FC743" s="18"/>
      <c r="FD743" s="18"/>
      <c r="FE743" s="18"/>
      <c r="FF743" s="18"/>
      <c r="FG743" s="18"/>
      <c r="FH743" s="18"/>
      <c r="FI743" s="18"/>
      <c r="FJ743" s="18"/>
      <c r="FK743" s="18"/>
      <c r="FL743" s="18"/>
      <c r="FM743" s="18"/>
      <c r="FN743" s="18"/>
      <c r="FO743" s="18"/>
      <c r="FP743" s="18"/>
      <c r="FQ743" s="18"/>
    </row>
    <row r="744" spans="1:173" x14ac:dyDescent="0.15">
      <c r="A744" s="74">
        <f t="shared" si="232"/>
        <v>44225</v>
      </c>
      <c r="B744" s="75">
        <f t="shared" ca="1" si="219"/>
        <v>84480.371807000003</v>
      </c>
      <c r="C744" s="78">
        <f t="shared" si="220"/>
        <v>84000</v>
      </c>
      <c r="D744" s="77">
        <f ca="1">IF(A744&lt;$B$1,VLOOKUP(A744,[1]DI!$A$4:$B$15000,2),0)</f>
        <v>1.9000000000000006E-2</v>
      </c>
      <c r="E744" s="78">
        <f t="shared" ca="1" si="234"/>
        <v>1.0000746899999999</v>
      </c>
      <c r="F744" s="78">
        <f ca="1">(TRUNC(PRODUCT($E$12:$E743),16))</f>
        <v>1.08554580625708</v>
      </c>
      <c r="G744" s="78">
        <f t="shared" ca="1" si="235"/>
        <v>1.0833589494665601</v>
      </c>
      <c r="H744" s="78">
        <f t="shared" ca="1" si="236"/>
        <v>1.00201859</v>
      </c>
      <c r="I744" s="77">
        <f t="shared" si="233"/>
        <v>3.5000000000000003E-2</v>
      </c>
      <c r="J744" s="79">
        <f t="shared" si="221"/>
        <v>44186</v>
      </c>
      <c r="K744" s="80">
        <f t="shared" si="222"/>
        <v>27</v>
      </c>
      <c r="L744" s="81">
        <f t="shared" si="223"/>
        <v>27</v>
      </c>
      <c r="M744" s="82">
        <f t="shared" si="224"/>
        <v>1.003692668</v>
      </c>
      <c r="N744" s="82">
        <f t="shared" ca="1" si="225"/>
        <v>1.005718712</v>
      </c>
      <c r="O744" s="81">
        <f t="shared" si="226"/>
        <v>0</v>
      </c>
      <c r="P744" s="76">
        <f t="shared" ca="1" si="227"/>
        <v>480.37180699999999</v>
      </c>
      <c r="Q744" s="76">
        <f t="shared" si="228"/>
        <v>0</v>
      </c>
      <c r="R744" s="83" t="str">
        <f t="shared" si="229"/>
        <v>A+J=</v>
      </c>
      <c r="S744" s="79">
        <f t="shared" si="230"/>
        <v>44274</v>
      </c>
      <c r="T744" s="84" t="str">
        <f t="shared" si="231"/>
        <v>-</v>
      </c>
      <c r="U744" s="16"/>
      <c r="V744" s="16"/>
      <c r="W744" s="16"/>
      <c r="X744" s="16"/>
      <c r="Y744" s="18"/>
      <c r="Z744" s="16"/>
      <c r="AA744" s="16"/>
      <c r="AB744" s="16"/>
      <c r="AC744" s="16"/>
      <c r="AD744" s="16"/>
      <c r="AE744" s="19"/>
      <c r="AF744" s="16"/>
      <c r="AG744" s="17"/>
      <c r="AH744" s="17"/>
      <c r="AI744" s="17"/>
      <c r="AJ744" s="17"/>
      <c r="AK744" s="17"/>
      <c r="AL744" s="17"/>
      <c r="AM744" s="17"/>
      <c r="AN744" s="17"/>
      <c r="AO744" s="17"/>
      <c r="AP744" s="17"/>
      <c r="AQ744" s="17"/>
      <c r="AR744" s="17"/>
      <c r="AS744" s="17"/>
      <c r="AT744" s="17"/>
      <c r="AU744" s="17"/>
      <c r="AV744" s="17"/>
      <c r="AW744" s="17"/>
      <c r="AX744" s="17"/>
      <c r="AY744" s="17"/>
      <c r="AZ744" s="17"/>
      <c r="BA744" s="17"/>
      <c r="BB744" s="17"/>
      <c r="BC744" s="17"/>
      <c r="BD744" s="17"/>
      <c r="BE744" s="17"/>
      <c r="BF744" s="17"/>
      <c r="BG744" s="17"/>
      <c r="BH744" s="17"/>
      <c r="BI744" s="17"/>
      <c r="BJ744" s="17"/>
      <c r="BK744" s="17"/>
      <c r="BL744" s="17"/>
      <c r="BM744" s="17"/>
      <c r="BN744" s="17"/>
      <c r="BO744" s="17"/>
      <c r="BP744" s="17"/>
      <c r="BQ744" s="17"/>
      <c r="BR744" s="17"/>
      <c r="BS744" s="17"/>
      <c r="BT744" s="17"/>
      <c r="BU744" s="17"/>
      <c r="BV744" s="17"/>
      <c r="BW744" s="17"/>
      <c r="BX744" s="17"/>
      <c r="BY744" s="17"/>
      <c r="BZ744" s="17"/>
      <c r="CA744" s="17"/>
      <c r="CB744" s="17"/>
      <c r="CC744" s="17"/>
      <c r="CD744" s="17"/>
      <c r="CE744" s="17"/>
      <c r="CF744" s="17"/>
      <c r="CG744" s="17"/>
      <c r="CH744" s="17"/>
      <c r="CI744" s="17"/>
      <c r="CJ744" s="17"/>
      <c r="CK744" s="17"/>
      <c r="CL744" s="17"/>
      <c r="CM744" s="17"/>
      <c r="CN744" s="17"/>
      <c r="CO744" s="17"/>
      <c r="CP744" s="17"/>
      <c r="CQ744" s="17"/>
      <c r="CR744" s="17"/>
      <c r="CS744" s="17"/>
      <c r="CT744" s="17"/>
      <c r="CU744" s="17"/>
      <c r="CV744" s="17"/>
      <c r="CW744" s="17"/>
      <c r="CX744" s="17"/>
      <c r="CY744" s="17"/>
      <c r="CZ744" s="17"/>
      <c r="DA744" s="17"/>
      <c r="DB744" s="17"/>
      <c r="DC744" s="17"/>
      <c r="DD744" s="17"/>
      <c r="DE744" s="17"/>
      <c r="DF744" s="17"/>
      <c r="DG744" s="17"/>
      <c r="DH744" s="17"/>
      <c r="DI744" s="17"/>
      <c r="DJ744" s="17"/>
      <c r="DK744" s="17"/>
      <c r="DL744" s="17"/>
      <c r="DM744" s="17"/>
      <c r="DN744" s="17"/>
      <c r="DO744" s="17"/>
      <c r="DP744" s="17"/>
      <c r="DQ744" s="17"/>
      <c r="DR744" s="17"/>
      <c r="DS744" s="17"/>
      <c r="DT744" s="17"/>
      <c r="DU744" s="17"/>
      <c r="DV744" s="17"/>
      <c r="DW744" s="17"/>
      <c r="DX744" s="17"/>
      <c r="DY744" s="17"/>
      <c r="DZ744" s="17"/>
      <c r="EA744" s="17"/>
      <c r="EB744" s="17"/>
      <c r="EC744" s="17"/>
      <c r="ED744" s="17"/>
      <c r="EE744" s="17"/>
      <c r="EF744" s="17"/>
      <c r="EG744" s="17"/>
      <c r="EH744" s="17"/>
      <c r="EI744" s="17"/>
      <c r="EJ744" s="17"/>
      <c r="EK744" s="17"/>
      <c r="EL744" s="17"/>
      <c r="EM744" s="17"/>
      <c r="EN744" s="17"/>
      <c r="EO744" s="17"/>
      <c r="EP744" s="17"/>
      <c r="EQ744" s="17"/>
      <c r="ER744" s="17"/>
      <c r="ES744" s="17"/>
      <c r="ET744" s="17"/>
      <c r="EU744" s="17"/>
      <c r="EV744" s="17"/>
      <c r="EW744" s="17"/>
      <c r="EX744" s="17"/>
      <c r="EY744" s="18"/>
      <c r="EZ744" s="18"/>
      <c r="FA744" s="18"/>
      <c r="FB744" s="18"/>
      <c r="FC744" s="18"/>
      <c r="FD744" s="18"/>
      <c r="FE744" s="18"/>
      <c r="FF744" s="18"/>
      <c r="FG744" s="18"/>
      <c r="FH744" s="18"/>
      <c r="FI744" s="18"/>
      <c r="FJ744" s="18"/>
      <c r="FK744" s="18"/>
      <c r="FL744" s="18"/>
      <c r="FM744" s="18"/>
      <c r="FN744" s="18"/>
      <c r="FO744" s="18"/>
      <c r="FP744" s="18"/>
      <c r="FQ744" s="18"/>
    </row>
    <row r="745" spans="1:173" x14ac:dyDescent="0.15">
      <c r="A745" s="74">
        <f t="shared" si="232"/>
        <v>44226</v>
      </c>
      <c r="B745" s="75">
        <f t="shared" ca="1" si="219"/>
        <v>84498.215926999997</v>
      </c>
      <c r="C745" s="78">
        <f t="shared" si="220"/>
        <v>84000</v>
      </c>
      <c r="D745" s="77">
        <f ca="1">IF(A745&lt;$B$1,VLOOKUP(A745,[1]DI!$A$4:$B$15000,2),0)</f>
        <v>0</v>
      </c>
      <c r="E745" s="78">
        <f t="shared" ca="1" si="234"/>
        <v>1</v>
      </c>
      <c r="F745" s="78">
        <f ca="1">(TRUNC(PRODUCT($E$12:$E744),16))</f>
        <v>1.08562688567335</v>
      </c>
      <c r="G745" s="78">
        <f t="shared" ca="1" si="235"/>
        <v>1.0833589494665601</v>
      </c>
      <c r="H745" s="78">
        <f t="shared" ca="1" si="236"/>
        <v>1.00209343</v>
      </c>
      <c r="I745" s="77">
        <f t="shared" si="233"/>
        <v>3.5000000000000003E-2</v>
      </c>
      <c r="J745" s="79">
        <f t="shared" si="221"/>
        <v>44186</v>
      </c>
      <c r="K745" s="80">
        <f t="shared" si="222"/>
        <v>27</v>
      </c>
      <c r="L745" s="81">
        <f t="shared" si="223"/>
        <v>28</v>
      </c>
      <c r="M745" s="82">
        <f t="shared" si="224"/>
        <v>1.0038296950000001</v>
      </c>
      <c r="N745" s="82">
        <f t="shared" ca="1" si="225"/>
        <v>1.0059311419999999</v>
      </c>
      <c r="O745" s="81">
        <f t="shared" si="226"/>
        <v>0</v>
      </c>
      <c r="P745" s="76">
        <f t="shared" ca="1" si="227"/>
        <v>498.21592700000002</v>
      </c>
      <c r="Q745" s="76">
        <f t="shared" si="228"/>
        <v>0</v>
      </c>
      <c r="R745" s="83" t="str">
        <f t="shared" si="229"/>
        <v>A+J=</v>
      </c>
      <c r="S745" s="79">
        <f t="shared" si="230"/>
        <v>44274</v>
      </c>
      <c r="T745" s="84" t="str">
        <f t="shared" si="231"/>
        <v>-</v>
      </c>
      <c r="U745" s="8"/>
      <c r="V745" s="8"/>
      <c r="W745" s="8"/>
      <c r="X745" s="8"/>
      <c r="Y745" s="1"/>
      <c r="Z745" s="8"/>
      <c r="AA745" s="8"/>
      <c r="AB745" s="8"/>
      <c r="AC745" s="8"/>
      <c r="AD745" s="8"/>
      <c r="AE745" s="9"/>
      <c r="AF745" s="8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  <c r="BO745" s="3"/>
      <c r="BP745" s="3"/>
      <c r="BQ745" s="3"/>
      <c r="BR745" s="3"/>
      <c r="BS745" s="3"/>
      <c r="BT745" s="3"/>
      <c r="BU745" s="3"/>
      <c r="BV745" s="3"/>
      <c r="BW745" s="3"/>
      <c r="BX745" s="3"/>
      <c r="BY745" s="3"/>
      <c r="BZ745" s="3"/>
      <c r="CA745" s="3"/>
      <c r="CB745" s="3"/>
      <c r="CC745" s="3"/>
      <c r="CD745" s="3"/>
      <c r="CE745" s="3"/>
      <c r="CF745" s="3"/>
      <c r="CG745" s="3"/>
      <c r="CH745" s="3"/>
      <c r="CI745" s="3"/>
      <c r="CJ745" s="3"/>
      <c r="CK745" s="3"/>
      <c r="CL745" s="3"/>
      <c r="CM745" s="3"/>
      <c r="CN745" s="3"/>
      <c r="CO745" s="3"/>
      <c r="CP745" s="3"/>
      <c r="CQ745" s="3"/>
      <c r="CR745" s="3"/>
      <c r="CS745" s="3"/>
      <c r="CT745" s="3"/>
      <c r="CU745" s="3"/>
      <c r="CV745" s="3"/>
      <c r="CW745" s="3"/>
      <c r="CX745" s="3"/>
      <c r="CY745" s="3"/>
      <c r="CZ745" s="3"/>
      <c r="DA745" s="3"/>
      <c r="DB745" s="3"/>
      <c r="DC745" s="3"/>
      <c r="DD745" s="3"/>
      <c r="DE745" s="3"/>
      <c r="DF745" s="3"/>
      <c r="DG745" s="3"/>
      <c r="DH745" s="3"/>
      <c r="DI745" s="3"/>
      <c r="DJ745" s="3"/>
      <c r="DK745" s="3"/>
      <c r="DL745" s="3"/>
      <c r="DM745" s="3"/>
      <c r="DN745" s="3"/>
      <c r="DO745" s="3"/>
      <c r="DP745" s="3"/>
      <c r="DQ745" s="3"/>
      <c r="DR745" s="3"/>
      <c r="DS745" s="3"/>
      <c r="DT745" s="3"/>
      <c r="DU745" s="3"/>
      <c r="DV745" s="3"/>
      <c r="DW745" s="3"/>
      <c r="DX745" s="3"/>
      <c r="DY745" s="3"/>
      <c r="DZ745" s="3"/>
      <c r="EA745" s="3"/>
      <c r="EB745" s="3"/>
      <c r="EC745" s="3"/>
      <c r="ED745" s="3"/>
      <c r="EE745" s="3"/>
      <c r="EF745" s="3"/>
      <c r="EG745" s="3"/>
      <c r="EH745" s="3"/>
      <c r="EI745" s="3"/>
      <c r="EJ745" s="3"/>
      <c r="EK745" s="3"/>
      <c r="EL745" s="3"/>
      <c r="EM745" s="3"/>
      <c r="EN745" s="3"/>
      <c r="EO745" s="3"/>
      <c r="EP745" s="3"/>
      <c r="EQ745" s="3"/>
      <c r="ER745" s="3"/>
      <c r="ES745" s="3"/>
      <c r="ET745" s="3"/>
      <c r="EU745" s="3"/>
      <c r="EV745" s="3"/>
      <c r="EW745" s="3"/>
      <c r="EX745" s="3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</row>
    <row r="746" spans="1:173" x14ac:dyDescent="0.15">
      <c r="A746" s="74">
        <f t="shared" si="232"/>
        <v>44227</v>
      </c>
      <c r="B746" s="75">
        <f t="shared" ca="1" si="219"/>
        <v>84498.215926999997</v>
      </c>
      <c r="C746" s="78">
        <f t="shared" si="220"/>
        <v>84000</v>
      </c>
      <c r="D746" s="77">
        <f ca="1">IF(A746&lt;$B$1,VLOOKUP(A746,[1]DI!$A$4:$B$15000,2),0)</f>
        <v>0</v>
      </c>
      <c r="E746" s="78">
        <f t="shared" ca="1" si="234"/>
        <v>1</v>
      </c>
      <c r="F746" s="78">
        <f ca="1">(TRUNC(PRODUCT($E$12:$E745),16))</f>
        <v>1.08562688567335</v>
      </c>
      <c r="G746" s="78">
        <f t="shared" ca="1" si="235"/>
        <v>1.0833589494665601</v>
      </c>
      <c r="H746" s="78">
        <f t="shared" ca="1" si="236"/>
        <v>1.00209343</v>
      </c>
      <c r="I746" s="77">
        <f t="shared" si="233"/>
        <v>3.5000000000000003E-2</v>
      </c>
      <c r="J746" s="79">
        <f t="shared" si="221"/>
        <v>44186</v>
      </c>
      <c r="K746" s="80">
        <f t="shared" si="222"/>
        <v>27</v>
      </c>
      <c r="L746" s="81">
        <f t="shared" si="223"/>
        <v>28</v>
      </c>
      <c r="M746" s="82">
        <f t="shared" si="224"/>
        <v>1.0038296950000001</v>
      </c>
      <c r="N746" s="82">
        <f t="shared" ca="1" si="225"/>
        <v>1.0059311419999999</v>
      </c>
      <c r="O746" s="81">
        <f t="shared" si="226"/>
        <v>0</v>
      </c>
      <c r="P746" s="76">
        <f t="shared" ca="1" si="227"/>
        <v>498.21592700000002</v>
      </c>
      <c r="Q746" s="76">
        <f t="shared" si="228"/>
        <v>0</v>
      </c>
      <c r="R746" s="83" t="str">
        <f t="shared" si="229"/>
        <v>A+J=</v>
      </c>
      <c r="S746" s="79">
        <f t="shared" si="230"/>
        <v>44274</v>
      </c>
      <c r="T746" s="84" t="str">
        <f t="shared" si="231"/>
        <v>-</v>
      </c>
      <c r="U746" s="8"/>
      <c r="V746" s="8"/>
      <c r="W746" s="8"/>
      <c r="X746" s="8"/>
      <c r="Y746" s="1"/>
      <c r="Z746" s="8"/>
      <c r="AA746" s="8"/>
      <c r="AB746" s="8"/>
      <c r="AC746" s="8"/>
      <c r="AD746" s="8"/>
      <c r="AE746" s="9"/>
      <c r="AF746" s="8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  <c r="BO746" s="3"/>
      <c r="BP746" s="3"/>
      <c r="BQ746" s="3"/>
      <c r="BR746" s="3"/>
      <c r="BS746" s="3"/>
      <c r="BT746" s="3"/>
      <c r="BU746" s="3"/>
      <c r="BV746" s="3"/>
      <c r="BW746" s="3"/>
      <c r="BX746" s="3"/>
      <c r="BY746" s="3"/>
      <c r="BZ746" s="3"/>
      <c r="CA746" s="3"/>
      <c r="CB746" s="3"/>
      <c r="CC746" s="3"/>
      <c r="CD746" s="3"/>
      <c r="CE746" s="3"/>
      <c r="CF746" s="3"/>
      <c r="CG746" s="3"/>
      <c r="CH746" s="3"/>
      <c r="CI746" s="3"/>
      <c r="CJ746" s="3"/>
      <c r="CK746" s="3"/>
      <c r="CL746" s="3"/>
      <c r="CM746" s="3"/>
      <c r="CN746" s="3"/>
      <c r="CO746" s="3"/>
      <c r="CP746" s="3"/>
      <c r="CQ746" s="3"/>
      <c r="CR746" s="3"/>
      <c r="CS746" s="3"/>
      <c r="CT746" s="3"/>
      <c r="CU746" s="3"/>
      <c r="CV746" s="3"/>
      <c r="CW746" s="3"/>
      <c r="CX746" s="3"/>
      <c r="CY746" s="3"/>
      <c r="CZ746" s="3"/>
      <c r="DA746" s="3"/>
      <c r="DB746" s="3"/>
      <c r="DC746" s="3"/>
      <c r="DD746" s="3"/>
      <c r="DE746" s="3"/>
      <c r="DF746" s="3"/>
      <c r="DG746" s="3"/>
      <c r="DH746" s="3"/>
      <c r="DI746" s="3"/>
      <c r="DJ746" s="3"/>
      <c r="DK746" s="3"/>
      <c r="DL746" s="3"/>
      <c r="DM746" s="3"/>
      <c r="DN746" s="3"/>
      <c r="DO746" s="3"/>
      <c r="DP746" s="3"/>
      <c r="DQ746" s="3"/>
      <c r="DR746" s="3"/>
      <c r="DS746" s="3"/>
      <c r="DT746" s="3"/>
      <c r="DU746" s="3"/>
      <c r="DV746" s="3"/>
      <c r="DW746" s="3"/>
      <c r="DX746" s="3"/>
      <c r="DY746" s="3"/>
      <c r="DZ746" s="3"/>
      <c r="EA746" s="3"/>
      <c r="EB746" s="3"/>
      <c r="EC746" s="3"/>
      <c r="ED746" s="3"/>
      <c r="EE746" s="3"/>
      <c r="EF746" s="3"/>
      <c r="EG746" s="3"/>
      <c r="EH746" s="3"/>
      <c r="EI746" s="3"/>
      <c r="EJ746" s="3"/>
      <c r="EK746" s="3"/>
      <c r="EL746" s="3"/>
      <c r="EM746" s="3"/>
      <c r="EN746" s="3"/>
      <c r="EO746" s="3"/>
      <c r="EP746" s="3"/>
      <c r="EQ746" s="3"/>
      <c r="ER746" s="3"/>
      <c r="ES746" s="3"/>
      <c r="ET746" s="3"/>
      <c r="EU746" s="3"/>
      <c r="EV746" s="3"/>
      <c r="EW746" s="3"/>
      <c r="EX746" s="3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</row>
    <row r="747" spans="1:173" x14ac:dyDescent="0.15">
      <c r="A747" s="74">
        <f t="shared" si="232"/>
        <v>44228</v>
      </c>
      <c r="B747" s="75">
        <f t="shared" ca="1" si="219"/>
        <v>84498.215926999997</v>
      </c>
      <c r="C747" s="78">
        <f t="shared" si="220"/>
        <v>84000</v>
      </c>
      <c r="D747" s="77">
        <f ca="1">IF(A747&lt;$B$1,VLOOKUP(A747,[1]DI!$A$4:$B$15000,2),0)</f>
        <v>1.9000000000000006E-2</v>
      </c>
      <c r="E747" s="78">
        <f t="shared" ca="1" si="234"/>
        <v>1.0000746899999999</v>
      </c>
      <c r="F747" s="78">
        <f ca="1">(TRUNC(PRODUCT($E$12:$E746),16))</f>
        <v>1.08562688567335</v>
      </c>
      <c r="G747" s="78">
        <f t="shared" ca="1" si="235"/>
        <v>1.0833589494665601</v>
      </c>
      <c r="H747" s="78">
        <f t="shared" ca="1" si="236"/>
        <v>1.00209343</v>
      </c>
      <c r="I747" s="77">
        <f t="shared" si="233"/>
        <v>3.5000000000000003E-2</v>
      </c>
      <c r="J747" s="79">
        <f t="shared" si="221"/>
        <v>44186</v>
      </c>
      <c r="K747" s="80">
        <f t="shared" si="222"/>
        <v>28</v>
      </c>
      <c r="L747" s="81">
        <f t="shared" si="223"/>
        <v>28</v>
      </c>
      <c r="M747" s="82">
        <f t="shared" si="224"/>
        <v>1.0038296950000001</v>
      </c>
      <c r="N747" s="82">
        <f t="shared" ca="1" si="225"/>
        <v>1.0059311419999999</v>
      </c>
      <c r="O747" s="81">
        <f t="shared" si="226"/>
        <v>0</v>
      </c>
      <c r="P747" s="76">
        <f t="shared" ca="1" si="227"/>
        <v>498.21592700000002</v>
      </c>
      <c r="Q747" s="76">
        <f t="shared" si="228"/>
        <v>0</v>
      </c>
      <c r="R747" s="83" t="str">
        <f t="shared" si="229"/>
        <v>A+J=</v>
      </c>
      <c r="S747" s="79">
        <f t="shared" si="230"/>
        <v>44274</v>
      </c>
      <c r="T747" s="84" t="str">
        <f t="shared" si="231"/>
        <v>-</v>
      </c>
      <c r="U747" s="8"/>
      <c r="V747" s="8"/>
      <c r="W747" s="8"/>
      <c r="X747" s="8"/>
      <c r="Y747" s="1"/>
      <c r="Z747" s="8"/>
      <c r="AA747" s="8"/>
      <c r="AB747" s="8"/>
      <c r="AC747" s="8"/>
      <c r="AD747" s="8"/>
      <c r="AE747" s="9"/>
      <c r="AF747" s="8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  <c r="BO747" s="3"/>
      <c r="BP747" s="3"/>
      <c r="BQ747" s="3"/>
      <c r="BR747" s="3"/>
      <c r="BS747" s="3"/>
      <c r="BT747" s="3"/>
      <c r="BU747" s="3"/>
      <c r="BV747" s="3"/>
      <c r="BW747" s="3"/>
      <c r="BX747" s="3"/>
      <c r="BY747" s="3"/>
      <c r="BZ747" s="3"/>
      <c r="CA747" s="3"/>
      <c r="CB747" s="3"/>
      <c r="CC747" s="3"/>
      <c r="CD747" s="3"/>
      <c r="CE747" s="3"/>
      <c r="CF747" s="3"/>
      <c r="CG747" s="3"/>
      <c r="CH747" s="3"/>
      <c r="CI747" s="3"/>
      <c r="CJ747" s="3"/>
      <c r="CK747" s="3"/>
      <c r="CL747" s="3"/>
      <c r="CM747" s="3"/>
      <c r="CN747" s="3"/>
      <c r="CO747" s="3"/>
      <c r="CP747" s="3"/>
      <c r="CQ747" s="3"/>
      <c r="CR747" s="3"/>
      <c r="CS747" s="3"/>
      <c r="CT747" s="3"/>
      <c r="CU747" s="3"/>
      <c r="CV747" s="3"/>
      <c r="CW747" s="3"/>
      <c r="CX747" s="3"/>
      <c r="CY747" s="3"/>
      <c r="CZ747" s="3"/>
      <c r="DA747" s="3"/>
      <c r="DB747" s="3"/>
      <c r="DC747" s="3"/>
      <c r="DD747" s="3"/>
      <c r="DE747" s="3"/>
      <c r="DF747" s="3"/>
      <c r="DG747" s="3"/>
      <c r="DH747" s="3"/>
      <c r="DI747" s="3"/>
      <c r="DJ747" s="3"/>
      <c r="DK747" s="3"/>
      <c r="DL747" s="3"/>
      <c r="DM747" s="3"/>
      <c r="DN747" s="3"/>
      <c r="DO747" s="3"/>
      <c r="DP747" s="3"/>
      <c r="DQ747" s="3"/>
      <c r="DR747" s="3"/>
      <c r="DS747" s="3"/>
      <c r="DT747" s="3"/>
      <c r="DU747" s="3"/>
      <c r="DV747" s="3"/>
      <c r="DW747" s="3"/>
      <c r="DX747" s="3"/>
      <c r="DY747" s="3"/>
      <c r="DZ747" s="3"/>
      <c r="EA747" s="3"/>
      <c r="EB747" s="3"/>
      <c r="EC747" s="3"/>
      <c r="ED747" s="3"/>
      <c r="EE747" s="3"/>
      <c r="EF747" s="3"/>
      <c r="EG747" s="3"/>
      <c r="EH747" s="3"/>
      <c r="EI747" s="3"/>
      <c r="EJ747" s="3"/>
      <c r="EK747" s="3"/>
      <c r="EL747" s="3"/>
      <c r="EM747" s="3"/>
      <c r="EN747" s="3"/>
      <c r="EO747" s="3"/>
      <c r="EP747" s="3"/>
      <c r="EQ747" s="3"/>
      <c r="ER747" s="3"/>
      <c r="ES747" s="3"/>
      <c r="ET747" s="3"/>
      <c r="EU747" s="3"/>
      <c r="EV747" s="3"/>
      <c r="EW747" s="3"/>
      <c r="EX747" s="3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</row>
    <row r="748" spans="1:173" x14ac:dyDescent="0.15">
      <c r="A748" s="74">
        <f t="shared" si="232"/>
        <v>44229</v>
      </c>
      <c r="B748" s="75">
        <f t="shared" ca="1" si="219"/>
        <v>84516.064247000002</v>
      </c>
      <c r="C748" s="78">
        <f t="shared" si="220"/>
        <v>84000</v>
      </c>
      <c r="D748" s="77">
        <f ca="1">IF(A748&lt;$B$1,VLOOKUP(A748,[1]DI!$A$4:$B$15000,2),0)</f>
        <v>1.9000000000000006E-2</v>
      </c>
      <c r="E748" s="78">
        <f t="shared" ca="1" si="234"/>
        <v>1.0000746899999999</v>
      </c>
      <c r="F748" s="78">
        <f ca="1">(TRUNC(PRODUCT($E$12:$E747),16))</f>
        <v>1.08570797114544</v>
      </c>
      <c r="G748" s="78">
        <f t="shared" ca="1" si="235"/>
        <v>1.0833589494665601</v>
      </c>
      <c r="H748" s="78">
        <f t="shared" ca="1" si="236"/>
        <v>1.00216828</v>
      </c>
      <c r="I748" s="77">
        <f t="shared" si="233"/>
        <v>3.5000000000000003E-2</v>
      </c>
      <c r="J748" s="79">
        <f t="shared" si="221"/>
        <v>44186</v>
      </c>
      <c r="K748" s="80">
        <f t="shared" si="222"/>
        <v>29</v>
      </c>
      <c r="L748" s="81">
        <f t="shared" si="223"/>
        <v>29</v>
      </c>
      <c r="M748" s="82">
        <f t="shared" si="224"/>
        <v>1.0039667409999999</v>
      </c>
      <c r="N748" s="82">
        <f t="shared" ca="1" si="225"/>
        <v>1.006143622</v>
      </c>
      <c r="O748" s="81">
        <f t="shared" si="226"/>
        <v>0</v>
      </c>
      <c r="P748" s="76">
        <f t="shared" ca="1" si="227"/>
        <v>516.06424700000002</v>
      </c>
      <c r="Q748" s="76">
        <f t="shared" si="228"/>
        <v>0</v>
      </c>
      <c r="R748" s="83" t="str">
        <f t="shared" si="229"/>
        <v>A+J=</v>
      </c>
      <c r="S748" s="79">
        <f t="shared" si="230"/>
        <v>44274</v>
      </c>
      <c r="T748" s="84" t="str">
        <f t="shared" si="231"/>
        <v>-</v>
      </c>
      <c r="U748" s="8"/>
      <c r="V748" s="8"/>
      <c r="W748" s="8"/>
      <c r="X748" s="8"/>
      <c r="Y748" s="1"/>
      <c r="Z748" s="8"/>
      <c r="AA748" s="8"/>
      <c r="AB748" s="8"/>
      <c r="AC748" s="8"/>
      <c r="AD748" s="8"/>
      <c r="AE748" s="9"/>
      <c r="AF748" s="8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  <c r="BO748" s="3"/>
      <c r="BP748" s="3"/>
      <c r="BQ748" s="3"/>
      <c r="BR748" s="3"/>
      <c r="BS748" s="3"/>
      <c r="BT748" s="3"/>
      <c r="BU748" s="3"/>
      <c r="BV748" s="3"/>
      <c r="BW748" s="3"/>
      <c r="BX748" s="3"/>
      <c r="BY748" s="3"/>
      <c r="BZ748" s="3"/>
      <c r="CA748" s="3"/>
      <c r="CB748" s="3"/>
      <c r="CC748" s="3"/>
      <c r="CD748" s="3"/>
      <c r="CE748" s="3"/>
      <c r="CF748" s="3"/>
      <c r="CG748" s="3"/>
      <c r="CH748" s="3"/>
      <c r="CI748" s="3"/>
      <c r="CJ748" s="3"/>
      <c r="CK748" s="3"/>
      <c r="CL748" s="3"/>
      <c r="CM748" s="3"/>
      <c r="CN748" s="3"/>
      <c r="CO748" s="3"/>
      <c r="CP748" s="3"/>
      <c r="CQ748" s="3"/>
      <c r="CR748" s="3"/>
      <c r="CS748" s="3"/>
      <c r="CT748" s="3"/>
      <c r="CU748" s="3"/>
      <c r="CV748" s="3"/>
      <c r="CW748" s="3"/>
      <c r="CX748" s="3"/>
      <c r="CY748" s="3"/>
      <c r="CZ748" s="3"/>
      <c r="DA748" s="3"/>
      <c r="DB748" s="3"/>
      <c r="DC748" s="3"/>
      <c r="DD748" s="3"/>
      <c r="DE748" s="3"/>
      <c r="DF748" s="3"/>
      <c r="DG748" s="3"/>
      <c r="DH748" s="3"/>
      <c r="DI748" s="3"/>
      <c r="DJ748" s="3"/>
      <c r="DK748" s="3"/>
      <c r="DL748" s="3"/>
      <c r="DM748" s="3"/>
      <c r="DN748" s="3"/>
      <c r="DO748" s="3"/>
      <c r="DP748" s="3"/>
      <c r="DQ748" s="3"/>
      <c r="DR748" s="3"/>
      <c r="DS748" s="3"/>
      <c r="DT748" s="3"/>
      <c r="DU748" s="3"/>
      <c r="DV748" s="3"/>
      <c r="DW748" s="3"/>
      <c r="DX748" s="3"/>
      <c r="DY748" s="3"/>
      <c r="DZ748" s="3"/>
      <c r="EA748" s="3"/>
      <c r="EB748" s="3"/>
      <c r="EC748" s="3"/>
      <c r="ED748" s="3"/>
      <c r="EE748" s="3"/>
      <c r="EF748" s="3"/>
      <c r="EG748" s="3"/>
      <c r="EH748" s="3"/>
      <c r="EI748" s="3"/>
      <c r="EJ748" s="3"/>
      <c r="EK748" s="3"/>
      <c r="EL748" s="3"/>
      <c r="EM748" s="3"/>
      <c r="EN748" s="3"/>
      <c r="EO748" s="3"/>
      <c r="EP748" s="3"/>
      <c r="EQ748" s="3"/>
      <c r="ER748" s="3"/>
      <c r="ES748" s="3"/>
      <c r="ET748" s="3"/>
      <c r="EU748" s="3"/>
      <c r="EV748" s="3"/>
      <c r="EW748" s="3"/>
      <c r="EX748" s="3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</row>
    <row r="749" spans="1:173" x14ac:dyDescent="0.15">
      <c r="A749" s="74">
        <f t="shared" si="232"/>
        <v>44230</v>
      </c>
      <c r="B749" s="75">
        <f t="shared" ca="1" si="219"/>
        <v>84533.915842999995</v>
      </c>
      <c r="C749" s="78">
        <f t="shared" si="220"/>
        <v>84000</v>
      </c>
      <c r="D749" s="77">
        <f ca="1">IF(A749&lt;$B$1,VLOOKUP(A749,[1]DI!$A$4:$B$15000,2),0)</f>
        <v>1.9000000000000006E-2</v>
      </c>
      <c r="E749" s="78">
        <f t="shared" ca="1" si="234"/>
        <v>1.0000746899999999</v>
      </c>
      <c r="F749" s="78">
        <f ca="1">(TRUNC(PRODUCT($E$12:$E748),16))</f>
        <v>1.0857890626738</v>
      </c>
      <c r="G749" s="78">
        <f t="shared" ca="1" si="235"/>
        <v>1.0833589494665601</v>
      </c>
      <c r="H749" s="78">
        <f t="shared" ca="1" si="236"/>
        <v>1.0022431300000001</v>
      </c>
      <c r="I749" s="77">
        <f t="shared" si="233"/>
        <v>3.5000000000000003E-2</v>
      </c>
      <c r="J749" s="79">
        <f t="shared" si="221"/>
        <v>44186</v>
      </c>
      <c r="K749" s="80">
        <f t="shared" si="222"/>
        <v>30</v>
      </c>
      <c r="L749" s="81">
        <f t="shared" si="223"/>
        <v>30</v>
      </c>
      <c r="M749" s="82">
        <f t="shared" si="224"/>
        <v>1.004103806</v>
      </c>
      <c r="N749" s="82">
        <f t="shared" ca="1" si="225"/>
        <v>1.0063561409999999</v>
      </c>
      <c r="O749" s="81">
        <f t="shared" si="226"/>
        <v>0</v>
      </c>
      <c r="P749" s="76">
        <f t="shared" ca="1" si="227"/>
        <v>533.915843</v>
      </c>
      <c r="Q749" s="76">
        <f t="shared" si="228"/>
        <v>0</v>
      </c>
      <c r="R749" s="83" t="str">
        <f t="shared" si="229"/>
        <v>A+J=</v>
      </c>
      <c r="S749" s="79">
        <f t="shared" si="230"/>
        <v>44274</v>
      </c>
      <c r="T749" s="84" t="str">
        <f t="shared" si="231"/>
        <v>-</v>
      </c>
      <c r="U749" s="8"/>
      <c r="V749" s="8"/>
      <c r="W749" s="8"/>
      <c r="X749" s="8"/>
      <c r="Y749" s="1"/>
      <c r="Z749" s="8"/>
      <c r="AA749" s="8"/>
      <c r="AB749" s="8"/>
      <c r="AC749" s="8"/>
      <c r="AD749" s="8"/>
      <c r="AE749" s="9"/>
      <c r="AF749" s="8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  <c r="BO749" s="3"/>
      <c r="BP749" s="3"/>
      <c r="BQ749" s="3"/>
      <c r="BR749" s="3"/>
      <c r="BS749" s="3"/>
      <c r="BT749" s="3"/>
      <c r="BU749" s="3"/>
      <c r="BV749" s="3"/>
      <c r="BW749" s="3"/>
      <c r="BX749" s="3"/>
      <c r="BY749" s="3"/>
      <c r="BZ749" s="3"/>
      <c r="CA749" s="3"/>
      <c r="CB749" s="3"/>
      <c r="CC749" s="3"/>
      <c r="CD749" s="3"/>
      <c r="CE749" s="3"/>
      <c r="CF749" s="3"/>
      <c r="CG749" s="3"/>
      <c r="CH749" s="3"/>
      <c r="CI749" s="3"/>
      <c r="CJ749" s="3"/>
      <c r="CK749" s="3"/>
      <c r="CL749" s="3"/>
      <c r="CM749" s="3"/>
      <c r="CN749" s="3"/>
      <c r="CO749" s="3"/>
      <c r="CP749" s="3"/>
      <c r="CQ749" s="3"/>
      <c r="CR749" s="3"/>
      <c r="CS749" s="3"/>
      <c r="CT749" s="3"/>
      <c r="CU749" s="3"/>
      <c r="CV749" s="3"/>
      <c r="CW749" s="3"/>
      <c r="CX749" s="3"/>
      <c r="CY749" s="3"/>
      <c r="CZ749" s="3"/>
      <c r="DA749" s="3"/>
      <c r="DB749" s="3"/>
      <c r="DC749" s="3"/>
      <c r="DD749" s="3"/>
      <c r="DE749" s="3"/>
      <c r="DF749" s="3"/>
      <c r="DG749" s="3"/>
      <c r="DH749" s="3"/>
      <c r="DI749" s="3"/>
      <c r="DJ749" s="3"/>
      <c r="DK749" s="3"/>
      <c r="DL749" s="3"/>
      <c r="DM749" s="3"/>
      <c r="DN749" s="3"/>
      <c r="DO749" s="3"/>
      <c r="DP749" s="3"/>
      <c r="DQ749" s="3"/>
      <c r="DR749" s="3"/>
      <c r="DS749" s="3"/>
      <c r="DT749" s="3"/>
      <c r="DU749" s="3"/>
      <c r="DV749" s="3"/>
      <c r="DW749" s="3"/>
      <c r="DX749" s="3"/>
      <c r="DY749" s="3"/>
      <c r="DZ749" s="3"/>
      <c r="EA749" s="3"/>
      <c r="EB749" s="3"/>
      <c r="EC749" s="3"/>
      <c r="ED749" s="3"/>
      <c r="EE749" s="3"/>
      <c r="EF749" s="3"/>
      <c r="EG749" s="3"/>
      <c r="EH749" s="3"/>
      <c r="EI749" s="3"/>
      <c r="EJ749" s="3"/>
      <c r="EK749" s="3"/>
      <c r="EL749" s="3"/>
      <c r="EM749" s="3"/>
      <c r="EN749" s="3"/>
      <c r="EO749" s="3"/>
      <c r="EP749" s="3"/>
      <c r="EQ749" s="3"/>
      <c r="ER749" s="3"/>
      <c r="ES749" s="3"/>
      <c r="ET749" s="3"/>
      <c r="EU749" s="3"/>
      <c r="EV749" s="3"/>
      <c r="EW749" s="3"/>
      <c r="EX749" s="3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</row>
    <row r="750" spans="1:173" x14ac:dyDescent="0.15">
      <c r="A750" s="74">
        <f t="shared" si="232"/>
        <v>44231</v>
      </c>
      <c r="B750" s="75">
        <f t="shared" ca="1" si="219"/>
        <v>84551.771554999999</v>
      </c>
      <c r="C750" s="78">
        <f t="shared" si="220"/>
        <v>84000</v>
      </c>
      <c r="D750" s="77">
        <f ca="1">IF(A750&lt;$B$1,VLOOKUP(A750,[1]DI!$A$4:$B$15000,2),0)</f>
        <v>1.9000000000000006E-2</v>
      </c>
      <c r="E750" s="78">
        <f t="shared" ca="1" si="234"/>
        <v>1.0000746899999999</v>
      </c>
      <c r="F750" s="78">
        <f ca="1">(TRUNC(PRODUCT($E$12:$E749),16))</f>
        <v>1.08587016025889</v>
      </c>
      <c r="G750" s="78">
        <f t="shared" ca="1" si="235"/>
        <v>1.0833589494665601</v>
      </c>
      <c r="H750" s="78">
        <f t="shared" ca="1" si="236"/>
        <v>1.0023179900000001</v>
      </c>
      <c r="I750" s="77">
        <f t="shared" si="233"/>
        <v>3.5000000000000003E-2</v>
      </c>
      <c r="J750" s="79">
        <f t="shared" si="221"/>
        <v>44186</v>
      </c>
      <c r="K750" s="80">
        <f t="shared" si="222"/>
        <v>31</v>
      </c>
      <c r="L750" s="81">
        <f t="shared" si="223"/>
        <v>31</v>
      </c>
      <c r="M750" s="82">
        <f t="shared" si="224"/>
        <v>1.0042408890000001</v>
      </c>
      <c r="N750" s="82">
        <f t="shared" ca="1" si="225"/>
        <v>1.006568709</v>
      </c>
      <c r="O750" s="81">
        <f t="shared" si="226"/>
        <v>0</v>
      </c>
      <c r="P750" s="76">
        <f t="shared" ca="1" si="227"/>
        <v>551.77155500000003</v>
      </c>
      <c r="Q750" s="76">
        <f t="shared" si="228"/>
        <v>0</v>
      </c>
      <c r="R750" s="83" t="str">
        <f t="shared" si="229"/>
        <v>A+J=</v>
      </c>
      <c r="S750" s="79">
        <f t="shared" si="230"/>
        <v>44274</v>
      </c>
      <c r="T750" s="84" t="str">
        <f t="shared" si="231"/>
        <v>-</v>
      </c>
      <c r="U750" s="8"/>
      <c r="V750" s="8"/>
      <c r="W750" s="8"/>
      <c r="X750" s="8"/>
      <c r="Y750" s="1"/>
      <c r="Z750" s="8"/>
      <c r="AA750" s="8"/>
      <c r="AB750" s="8"/>
      <c r="AC750" s="8"/>
      <c r="AD750" s="8"/>
      <c r="AE750" s="9"/>
      <c r="AF750" s="8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  <c r="BO750" s="3"/>
      <c r="BP750" s="3"/>
      <c r="BQ750" s="3"/>
      <c r="BR750" s="3"/>
      <c r="BS750" s="3"/>
      <c r="BT750" s="3"/>
      <c r="BU750" s="3"/>
      <c r="BV750" s="3"/>
      <c r="BW750" s="3"/>
      <c r="BX750" s="3"/>
      <c r="BY750" s="3"/>
      <c r="BZ750" s="3"/>
      <c r="CA750" s="3"/>
      <c r="CB750" s="3"/>
      <c r="CC750" s="3"/>
      <c r="CD750" s="3"/>
      <c r="CE750" s="3"/>
      <c r="CF750" s="3"/>
      <c r="CG750" s="3"/>
      <c r="CH750" s="3"/>
      <c r="CI750" s="3"/>
      <c r="CJ750" s="3"/>
      <c r="CK750" s="3"/>
      <c r="CL750" s="3"/>
      <c r="CM750" s="3"/>
      <c r="CN750" s="3"/>
      <c r="CO750" s="3"/>
      <c r="CP750" s="3"/>
      <c r="CQ750" s="3"/>
      <c r="CR750" s="3"/>
      <c r="CS750" s="3"/>
      <c r="CT750" s="3"/>
      <c r="CU750" s="3"/>
      <c r="CV750" s="3"/>
      <c r="CW750" s="3"/>
      <c r="CX750" s="3"/>
      <c r="CY750" s="3"/>
      <c r="CZ750" s="3"/>
      <c r="DA750" s="3"/>
      <c r="DB750" s="3"/>
      <c r="DC750" s="3"/>
      <c r="DD750" s="3"/>
      <c r="DE750" s="3"/>
      <c r="DF750" s="3"/>
      <c r="DG750" s="3"/>
      <c r="DH750" s="3"/>
      <c r="DI750" s="3"/>
      <c r="DJ750" s="3"/>
      <c r="DK750" s="3"/>
      <c r="DL750" s="3"/>
      <c r="DM750" s="3"/>
      <c r="DN750" s="3"/>
      <c r="DO750" s="3"/>
      <c r="DP750" s="3"/>
      <c r="DQ750" s="3"/>
      <c r="DR750" s="3"/>
      <c r="DS750" s="3"/>
      <c r="DT750" s="3"/>
      <c r="DU750" s="3"/>
      <c r="DV750" s="3"/>
      <c r="DW750" s="3"/>
      <c r="DX750" s="3"/>
      <c r="DY750" s="3"/>
      <c r="DZ750" s="3"/>
      <c r="EA750" s="3"/>
      <c r="EB750" s="3"/>
      <c r="EC750" s="3"/>
      <c r="ED750" s="3"/>
      <c r="EE750" s="3"/>
      <c r="EF750" s="3"/>
      <c r="EG750" s="3"/>
      <c r="EH750" s="3"/>
      <c r="EI750" s="3"/>
      <c r="EJ750" s="3"/>
      <c r="EK750" s="3"/>
      <c r="EL750" s="3"/>
      <c r="EM750" s="3"/>
      <c r="EN750" s="3"/>
      <c r="EO750" s="3"/>
      <c r="EP750" s="3"/>
      <c r="EQ750" s="3"/>
      <c r="ER750" s="3"/>
      <c r="ES750" s="3"/>
      <c r="ET750" s="3"/>
      <c r="EU750" s="3"/>
      <c r="EV750" s="3"/>
      <c r="EW750" s="3"/>
      <c r="EX750" s="3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</row>
    <row r="751" spans="1:173" x14ac:dyDescent="0.15">
      <c r="A751" s="74">
        <f t="shared" si="232"/>
        <v>44232</v>
      </c>
      <c r="B751" s="75">
        <f t="shared" ca="1" si="219"/>
        <v>84569.630627000006</v>
      </c>
      <c r="C751" s="78">
        <f t="shared" si="220"/>
        <v>84000</v>
      </c>
      <c r="D751" s="77">
        <f ca="1">IF(A751&lt;$B$1,VLOOKUP(A751,[1]DI!$A$4:$B$15000,2),0)</f>
        <v>1.9000000000000006E-2</v>
      </c>
      <c r="E751" s="78">
        <f t="shared" ca="1" si="234"/>
        <v>1.0000746899999999</v>
      </c>
      <c r="F751" s="78">
        <f ca="1">(TRUNC(PRODUCT($E$12:$E750),16))</f>
        <v>1.0859512639011599</v>
      </c>
      <c r="G751" s="78">
        <f t="shared" ca="1" si="235"/>
        <v>1.0833589494665601</v>
      </c>
      <c r="H751" s="78">
        <f t="shared" ca="1" si="236"/>
        <v>1.0023928499999999</v>
      </c>
      <c r="I751" s="77">
        <f t="shared" si="233"/>
        <v>3.5000000000000003E-2</v>
      </c>
      <c r="J751" s="79">
        <f t="shared" si="221"/>
        <v>44186</v>
      </c>
      <c r="K751" s="80">
        <f t="shared" si="222"/>
        <v>32</v>
      </c>
      <c r="L751" s="81">
        <f t="shared" si="223"/>
        <v>32</v>
      </c>
      <c r="M751" s="82">
        <f t="shared" si="224"/>
        <v>1.0043779909999999</v>
      </c>
      <c r="N751" s="82">
        <f t="shared" ca="1" si="225"/>
        <v>1.006781317</v>
      </c>
      <c r="O751" s="81">
        <f t="shared" si="226"/>
        <v>0</v>
      </c>
      <c r="P751" s="76">
        <f t="shared" ca="1" si="227"/>
        <v>569.630627</v>
      </c>
      <c r="Q751" s="76">
        <f t="shared" si="228"/>
        <v>0</v>
      </c>
      <c r="R751" s="83" t="str">
        <f t="shared" si="229"/>
        <v>A+J=</v>
      </c>
      <c r="S751" s="79">
        <f t="shared" si="230"/>
        <v>44274</v>
      </c>
      <c r="T751" s="84" t="str">
        <f t="shared" si="231"/>
        <v>-</v>
      </c>
      <c r="U751" s="8"/>
      <c r="V751" s="8"/>
      <c r="W751" s="8"/>
      <c r="X751" s="8"/>
      <c r="Y751" s="1"/>
      <c r="Z751" s="8"/>
      <c r="AA751" s="8"/>
      <c r="AB751" s="8"/>
      <c r="AC751" s="8"/>
      <c r="AD751" s="8"/>
      <c r="AE751" s="9"/>
      <c r="AF751" s="8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  <c r="BO751" s="3"/>
      <c r="BP751" s="3"/>
      <c r="BQ751" s="3"/>
      <c r="BR751" s="3"/>
      <c r="BS751" s="3"/>
      <c r="BT751" s="3"/>
      <c r="BU751" s="3"/>
      <c r="BV751" s="3"/>
      <c r="BW751" s="3"/>
      <c r="BX751" s="3"/>
      <c r="BY751" s="3"/>
      <c r="BZ751" s="3"/>
      <c r="CA751" s="3"/>
      <c r="CB751" s="3"/>
      <c r="CC751" s="3"/>
      <c r="CD751" s="3"/>
      <c r="CE751" s="3"/>
      <c r="CF751" s="3"/>
      <c r="CG751" s="3"/>
      <c r="CH751" s="3"/>
      <c r="CI751" s="3"/>
      <c r="CJ751" s="3"/>
      <c r="CK751" s="3"/>
      <c r="CL751" s="3"/>
      <c r="CM751" s="3"/>
      <c r="CN751" s="3"/>
      <c r="CO751" s="3"/>
      <c r="CP751" s="3"/>
      <c r="CQ751" s="3"/>
      <c r="CR751" s="3"/>
      <c r="CS751" s="3"/>
      <c r="CT751" s="3"/>
      <c r="CU751" s="3"/>
      <c r="CV751" s="3"/>
      <c r="CW751" s="3"/>
      <c r="CX751" s="3"/>
      <c r="CY751" s="3"/>
      <c r="CZ751" s="3"/>
      <c r="DA751" s="3"/>
      <c r="DB751" s="3"/>
      <c r="DC751" s="3"/>
      <c r="DD751" s="3"/>
      <c r="DE751" s="3"/>
      <c r="DF751" s="3"/>
      <c r="DG751" s="3"/>
      <c r="DH751" s="3"/>
      <c r="DI751" s="3"/>
      <c r="DJ751" s="3"/>
      <c r="DK751" s="3"/>
      <c r="DL751" s="3"/>
      <c r="DM751" s="3"/>
      <c r="DN751" s="3"/>
      <c r="DO751" s="3"/>
      <c r="DP751" s="3"/>
      <c r="DQ751" s="3"/>
      <c r="DR751" s="3"/>
      <c r="DS751" s="3"/>
      <c r="DT751" s="3"/>
      <c r="DU751" s="3"/>
      <c r="DV751" s="3"/>
      <c r="DW751" s="3"/>
      <c r="DX751" s="3"/>
      <c r="DY751" s="3"/>
      <c r="DZ751" s="3"/>
      <c r="EA751" s="3"/>
      <c r="EB751" s="3"/>
      <c r="EC751" s="3"/>
      <c r="ED751" s="3"/>
      <c r="EE751" s="3"/>
      <c r="EF751" s="3"/>
      <c r="EG751" s="3"/>
      <c r="EH751" s="3"/>
      <c r="EI751" s="3"/>
      <c r="EJ751" s="3"/>
      <c r="EK751" s="3"/>
      <c r="EL751" s="3"/>
      <c r="EM751" s="3"/>
      <c r="EN751" s="3"/>
      <c r="EO751" s="3"/>
      <c r="EP751" s="3"/>
      <c r="EQ751" s="3"/>
      <c r="ER751" s="3"/>
      <c r="ES751" s="3"/>
      <c r="ET751" s="3"/>
      <c r="EU751" s="3"/>
      <c r="EV751" s="3"/>
      <c r="EW751" s="3"/>
      <c r="EX751" s="3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</row>
    <row r="752" spans="1:173" x14ac:dyDescent="0.15">
      <c r="A752" s="74">
        <f t="shared" si="232"/>
        <v>44233</v>
      </c>
      <c r="B752" s="75">
        <f t="shared" ca="1" si="219"/>
        <v>84587.493730999995</v>
      </c>
      <c r="C752" s="78">
        <f t="shared" si="220"/>
        <v>84000</v>
      </c>
      <c r="D752" s="77">
        <f ca="1">IF(A752&lt;$B$1,VLOOKUP(A752,[1]DI!$A$4:$B$15000,2),0)</f>
        <v>0</v>
      </c>
      <c r="E752" s="78">
        <f t="shared" ca="1" si="234"/>
        <v>1</v>
      </c>
      <c r="F752" s="78">
        <f ca="1">(TRUNC(PRODUCT($E$12:$E751),16))</f>
        <v>1.08603237360106</v>
      </c>
      <c r="G752" s="78">
        <f t="shared" ca="1" si="235"/>
        <v>1.0833589494665601</v>
      </c>
      <c r="H752" s="78">
        <f t="shared" ca="1" si="236"/>
        <v>1.0024677200000001</v>
      </c>
      <c r="I752" s="77">
        <f t="shared" si="233"/>
        <v>3.5000000000000003E-2</v>
      </c>
      <c r="J752" s="79">
        <f t="shared" si="221"/>
        <v>44186</v>
      </c>
      <c r="K752" s="80">
        <f t="shared" si="222"/>
        <v>32</v>
      </c>
      <c r="L752" s="81">
        <f t="shared" si="223"/>
        <v>33</v>
      </c>
      <c r="M752" s="82">
        <f t="shared" si="224"/>
        <v>1.0045151109999999</v>
      </c>
      <c r="N752" s="82">
        <f t="shared" ca="1" si="225"/>
        <v>1.0069939729999999</v>
      </c>
      <c r="O752" s="81">
        <f t="shared" si="226"/>
        <v>0</v>
      </c>
      <c r="P752" s="76">
        <f t="shared" ca="1" si="227"/>
        <v>587.49373100000003</v>
      </c>
      <c r="Q752" s="76">
        <f t="shared" si="228"/>
        <v>0</v>
      </c>
      <c r="R752" s="83" t="str">
        <f t="shared" si="229"/>
        <v>A+J=</v>
      </c>
      <c r="S752" s="79">
        <f t="shared" si="230"/>
        <v>44274</v>
      </c>
      <c r="T752" s="84" t="str">
        <f t="shared" si="231"/>
        <v>-</v>
      </c>
      <c r="U752" s="8"/>
      <c r="V752" s="8"/>
      <c r="W752" s="8"/>
      <c r="X752" s="8"/>
      <c r="Y752" s="1"/>
      <c r="Z752" s="8"/>
      <c r="AA752" s="8"/>
      <c r="AB752" s="8"/>
      <c r="AC752" s="8"/>
      <c r="AD752" s="8"/>
      <c r="AE752" s="9"/>
      <c r="AF752" s="8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  <c r="BO752" s="3"/>
      <c r="BP752" s="3"/>
      <c r="BQ752" s="3"/>
      <c r="BR752" s="3"/>
      <c r="BS752" s="3"/>
      <c r="BT752" s="3"/>
      <c r="BU752" s="3"/>
      <c r="BV752" s="3"/>
      <c r="BW752" s="3"/>
      <c r="BX752" s="3"/>
      <c r="BY752" s="3"/>
      <c r="BZ752" s="3"/>
      <c r="CA752" s="3"/>
      <c r="CB752" s="3"/>
      <c r="CC752" s="3"/>
      <c r="CD752" s="3"/>
      <c r="CE752" s="3"/>
      <c r="CF752" s="3"/>
      <c r="CG752" s="3"/>
      <c r="CH752" s="3"/>
      <c r="CI752" s="3"/>
      <c r="CJ752" s="3"/>
      <c r="CK752" s="3"/>
      <c r="CL752" s="3"/>
      <c r="CM752" s="3"/>
      <c r="CN752" s="3"/>
      <c r="CO752" s="3"/>
      <c r="CP752" s="3"/>
      <c r="CQ752" s="3"/>
      <c r="CR752" s="3"/>
      <c r="CS752" s="3"/>
      <c r="CT752" s="3"/>
      <c r="CU752" s="3"/>
      <c r="CV752" s="3"/>
      <c r="CW752" s="3"/>
      <c r="CX752" s="3"/>
      <c r="CY752" s="3"/>
      <c r="CZ752" s="3"/>
      <c r="DA752" s="3"/>
      <c r="DB752" s="3"/>
      <c r="DC752" s="3"/>
      <c r="DD752" s="3"/>
      <c r="DE752" s="3"/>
      <c r="DF752" s="3"/>
      <c r="DG752" s="3"/>
      <c r="DH752" s="3"/>
      <c r="DI752" s="3"/>
      <c r="DJ752" s="3"/>
      <c r="DK752" s="3"/>
      <c r="DL752" s="3"/>
      <c r="DM752" s="3"/>
      <c r="DN752" s="3"/>
      <c r="DO752" s="3"/>
      <c r="DP752" s="3"/>
      <c r="DQ752" s="3"/>
      <c r="DR752" s="3"/>
      <c r="DS752" s="3"/>
      <c r="DT752" s="3"/>
      <c r="DU752" s="3"/>
      <c r="DV752" s="3"/>
      <c r="DW752" s="3"/>
      <c r="DX752" s="3"/>
      <c r="DY752" s="3"/>
      <c r="DZ752" s="3"/>
      <c r="EA752" s="3"/>
      <c r="EB752" s="3"/>
      <c r="EC752" s="3"/>
      <c r="ED752" s="3"/>
      <c r="EE752" s="3"/>
      <c r="EF752" s="3"/>
      <c r="EG752" s="3"/>
      <c r="EH752" s="3"/>
      <c r="EI752" s="3"/>
      <c r="EJ752" s="3"/>
      <c r="EK752" s="3"/>
      <c r="EL752" s="3"/>
      <c r="EM752" s="3"/>
      <c r="EN752" s="3"/>
      <c r="EO752" s="3"/>
      <c r="EP752" s="3"/>
      <c r="EQ752" s="3"/>
      <c r="ER752" s="3"/>
      <c r="ES752" s="3"/>
      <c r="ET752" s="3"/>
      <c r="EU752" s="3"/>
      <c r="EV752" s="3"/>
      <c r="EW752" s="3"/>
      <c r="EX752" s="3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</row>
    <row r="753" spans="1:173" x14ac:dyDescent="0.15">
      <c r="A753" s="74">
        <f t="shared" si="232"/>
        <v>44234</v>
      </c>
      <c r="B753" s="75">
        <f t="shared" ca="1" si="219"/>
        <v>84587.493730999995</v>
      </c>
      <c r="C753" s="78">
        <f t="shared" si="220"/>
        <v>84000</v>
      </c>
      <c r="D753" s="77">
        <f ca="1">IF(A753&lt;$B$1,VLOOKUP(A753,[1]DI!$A$4:$B$15000,2),0)</f>
        <v>0</v>
      </c>
      <c r="E753" s="78">
        <f t="shared" ca="1" si="234"/>
        <v>1</v>
      </c>
      <c r="F753" s="78">
        <f ca="1">(TRUNC(PRODUCT($E$12:$E752),16))</f>
        <v>1.08603237360106</v>
      </c>
      <c r="G753" s="78">
        <f t="shared" ca="1" si="235"/>
        <v>1.0833589494665601</v>
      </c>
      <c r="H753" s="78">
        <f t="shared" ca="1" si="236"/>
        <v>1.0024677200000001</v>
      </c>
      <c r="I753" s="77">
        <f t="shared" si="233"/>
        <v>3.5000000000000003E-2</v>
      </c>
      <c r="J753" s="79">
        <f t="shared" si="221"/>
        <v>44186</v>
      </c>
      <c r="K753" s="80">
        <f t="shared" si="222"/>
        <v>32</v>
      </c>
      <c r="L753" s="81">
        <f t="shared" si="223"/>
        <v>33</v>
      </c>
      <c r="M753" s="82">
        <f t="shared" si="224"/>
        <v>1.0045151109999999</v>
      </c>
      <c r="N753" s="82">
        <f t="shared" ca="1" si="225"/>
        <v>1.0069939729999999</v>
      </c>
      <c r="O753" s="81">
        <f t="shared" si="226"/>
        <v>0</v>
      </c>
      <c r="P753" s="76">
        <f t="shared" ca="1" si="227"/>
        <v>587.49373100000003</v>
      </c>
      <c r="Q753" s="76">
        <f t="shared" si="228"/>
        <v>0</v>
      </c>
      <c r="R753" s="83" t="str">
        <f t="shared" si="229"/>
        <v>A+J=</v>
      </c>
      <c r="S753" s="79">
        <f t="shared" si="230"/>
        <v>44274</v>
      </c>
      <c r="T753" s="84" t="str">
        <f t="shared" si="231"/>
        <v>-</v>
      </c>
      <c r="U753" s="8"/>
      <c r="V753" s="8"/>
      <c r="W753" s="8"/>
      <c r="X753" s="8"/>
      <c r="Y753" s="1"/>
      <c r="Z753" s="8"/>
      <c r="AA753" s="8"/>
      <c r="AB753" s="8"/>
      <c r="AC753" s="8"/>
      <c r="AD753" s="8"/>
      <c r="AE753" s="9"/>
      <c r="AF753" s="8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  <c r="BO753" s="3"/>
      <c r="BP753" s="3"/>
      <c r="BQ753" s="3"/>
      <c r="BR753" s="3"/>
      <c r="BS753" s="3"/>
      <c r="BT753" s="3"/>
      <c r="BU753" s="3"/>
      <c r="BV753" s="3"/>
      <c r="BW753" s="3"/>
      <c r="BX753" s="3"/>
      <c r="BY753" s="3"/>
      <c r="BZ753" s="3"/>
      <c r="CA753" s="3"/>
      <c r="CB753" s="3"/>
      <c r="CC753" s="3"/>
      <c r="CD753" s="3"/>
      <c r="CE753" s="3"/>
      <c r="CF753" s="3"/>
      <c r="CG753" s="3"/>
      <c r="CH753" s="3"/>
      <c r="CI753" s="3"/>
      <c r="CJ753" s="3"/>
      <c r="CK753" s="3"/>
      <c r="CL753" s="3"/>
      <c r="CM753" s="3"/>
      <c r="CN753" s="3"/>
      <c r="CO753" s="3"/>
      <c r="CP753" s="3"/>
      <c r="CQ753" s="3"/>
      <c r="CR753" s="3"/>
      <c r="CS753" s="3"/>
      <c r="CT753" s="3"/>
      <c r="CU753" s="3"/>
      <c r="CV753" s="3"/>
      <c r="CW753" s="3"/>
      <c r="CX753" s="3"/>
      <c r="CY753" s="3"/>
      <c r="CZ753" s="3"/>
      <c r="DA753" s="3"/>
      <c r="DB753" s="3"/>
      <c r="DC753" s="3"/>
      <c r="DD753" s="3"/>
      <c r="DE753" s="3"/>
      <c r="DF753" s="3"/>
      <c r="DG753" s="3"/>
      <c r="DH753" s="3"/>
      <c r="DI753" s="3"/>
      <c r="DJ753" s="3"/>
      <c r="DK753" s="3"/>
      <c r="DL753" s="3"/>
      <c r="DM753" s="3"/>
      <c r="DN753" s="3"/>
      <c r="DO753" s="3"/>
      <c r="DP753" s="3"/>
      <c r="DQ753" s="3"/>
      <c r="DR753" s="3"/>
      <c r="DS753" s="3"/>
      <c r="DT753" s="3"/>
      <c r="DU753" s="3"/>
      <c r="DV753" s="3"/>
      <c r="DW753" s="3"/>
      <c r="DX753" s="3"/>
      <c r="DY753" s="3"/>
      <c r="DZ753" s="3"/>
      <c r="EA753" s="3"/>
      <c r="EB753" s="3"/>
      <c r="EC753" s="3"/>
      <c r="ED753" s="3"/>
      <c r="EE753" s="3"/>
      <c r="EF753" s="3"/>
      <c r="EG753" s="3"/>
      <c r="EH753" s="3"/>
      <c r="EI753" s="3"/>
      <c r="EJ753" s="3"/>
      <c r="EK753" s="3"/>
      <c r="EL753" s="3"/>
      <c r="EM753" s="3"/>
      <c r="EN753" s="3"/>
      <c r="EO753" s="3"/>
      <c r="EP753" s="3"/>
      <c r="EQ753" s="3"/>
      <c r="ER753" s="3"/>
      <c r="ES753" s="3"/>
      <c r="ET753" s="3"/>
      <c r="EU753" s="3"/>
      <c r="EV753" s="3"/>
      <c r="EW753" s="3"/>
      <c r="EX753" s="3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</row>
    <row r="754" spans="1:173" x14ac:dyDescent="0.15">
      <c r="A754" s="74">
        <f t="shared" si="232"/>
        <v>44235</v>
      </c>
      <c r="B754" s="75">
        <f t="shared" ca="1" si="219"/>
        <v>84587.493730999995</v>
      </c>
      <c r="C754" s="78">
        <f t="shared" si="220"/>
        <v>84000</v>
      </c>
      <c r="D754" s="77">
        <f ca="1">IF(A754&lt;$B$1,VLOOKUP(A754,[1]DI!$A$4:$B$15000,2),0)</f>
        <v>1.9000000000000006E-2</v>
      </c>
      <c r="E754" s="78">
        <f t="shared" ca="1" si="234"/>
        <v>1.0000746899999999</v>
      </c>
      <c r="F754" s="78">
        <f ca="1">(TRUNC(PRODUCT($E$12:$E753),16))</f>
        <v>1.08603237360106</v>
      </c>
      <c r="G754" s="78">
        <f t="shared" ca="1" si="235"/>
        <v>1.0833589494665601</v>
      </c>
      <c r="H754" s="78">
        <f t="shared" ca="1" si="236"/>
        <v>1.0024677200000001</v>
      </c>
      <c r="I754" s="77">
        <f t="shared" si="233"/>
        <v>3.5000000000000003E-2</v>
      </c>
      <c r="J754" s="79">
        <f t="shared" si="221"/>
        <v>44186</v>
      </c>
      <c r="K754" s="80">
        <f t="shared" si="222"/>
        <v>33</v>
      </c>
      <c r="L754" s="81">
        <f t="shared" si="223"/>
        <v>33</v>
      </c>
      <c r="M754" s="82">
        <f t="shared" si="224"/>
        <v>1.0045151109999999</v>
      </c>
      <c r="N754" s="82">
        <f t="shared" ca="1" si="225"/>
        <v>1.0069939729999999</v>
      </c>
      <c r="O754" s="81">
        <f t="shared" si="226"/>
        <v>0</v>
      </c>
      <c r="P754" s="76">
        <f t="shared" ca="1" si="227"/>
        <v>587.49373100000003</v>
      </c>
      <c r="Q754" s="76">
        <f t="shared" si="228"/>
        <v>0</v>
      </c>
      <c r="R754" s="83" t="str">
        <f t="shared" si="229"/>
        <v>A+J=</v>
      </c>
      <c r="S754" s="79">
        <f t="shared" si="230"/>
        <v>44274</v>
      </c>
      <c r="T754" s="84" t="str">
        <f t="shared" si="231"/>
        <v>-</v>
      </c>
      <c r="U754" s="8"/>
      <c r="V754" s="8"/>
      <c r="W754" s="8"/>
      <c r="X754" s="8"/>
      <c r="Y754" s="1"/>
      <c r="Z754" s="8"/>
      <c r="AA754" s="8"/>
      <c r="AB754" s="8"/>
      <c r="AC754" s="8"/>
      <c r="AD754" s="8"/>
      <c r="AE754" s="9"/>
      <c r="AF754" s="8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  <c r="BO754" s="3"/>
      <c r="BP754" s="3"/>
      <c r="BQ754" s="3"/>
      <c r="BR754" s="3"/>
      <c r="BS754" s="3"/>
      <c r="BT754" s="3"/>
      <c r="BU754" s="3"/>
      <c r="BV754" s="3"/>
      <c r="BW754" s="3"/>
      <c r="BX754" s="3"/>
      <c r="BY754" s="3"/>
      <c r="BZ754" s="3"/>
      <c r="CA754" s="3"/>
      <c r="CB754" s="3"/>
      <c r="CC754" s="3"/>
      <c r="CD754" s="3"/>
      <c r="CE754" s="3"/>
      <c r="CF754" s="3"/>
      <c r="CG754" s="3"/>
      <c r="CH754" s="3"/>
      <c r="CI754" s="3"/>
      <c r="CJ754" s="3"/>
      <c r="CK754" s="3"/>
      <c r="CL754" s="3"/>
      <c r="CM754" s="3"/>
      <c r="CN754" s="3"/>
      <c r="CO754" s="3"/>
      <c r="CP754" s="3"/>
      <c r="CQ754" s="3"/>
      <c r="CR754" s="3"/>
      <c r="CS754" s="3"/>
      <c r="CT754" s="3"/>
      <c r="CU754" s="3"/>
      <c r="CV754" s="3"/>
      <c r="CW754" s="3"/>
      <c r="CX754" s="3"/>
      <c r="CY754" s="3"/>
      <c r="CZ754" s="3"/>
      <c r="DA754" s="3"/>
      <c r="DB754" s="3"/>
      <c r="DC754" s="3"/>
      <c r="DD754" s="3"/>
      <c r="DE754" s="3"/>
      <c r="DF754" s="3"/>
      <c r="DG754" s="3"/>
      <c r="DH754" s="3"/>
      <c r="DI754" s="3"/>
      <c r="DJ754" s="3"/>
      <c r="DK754" s="3"/>
      <c r="DL754" s="3"/>
      <c r="DM754" s="3"/>
      <c r="DN754" s="3"/>
      <c r="DO754" s="3"/>
      <c r="DP754" s="3"/>
      <c r="DQ754" s="3"/>
      <c r="DR754" s="3"/>
      <c r="DS754" s="3"/>
      <c r="DT754" s="3"/>
      <c r="DU754" s="3"/>
      <c r="DV754" s="3"/>
      <c r="DW754" s="3"/>
      <c r="DX754" s="3"/>
      <c r="DY754" s="3"/>
      <c r="DZ754" s="3"/>
      <c r="EA754" s="3"/>
      <c r="EB754" s="3"/>
      <c r="EC754" s="3"/>
      <c r="ED754" s="3"/>
      <c r="EE754" s="3"/>
      <c r="EF754" s="3"/>
      <c r="EG754" s="3"/>
      <c r="EH754" s="3"/>
      <c r="EI754" s="3"/>
      <c r="EJ754" s="3"/>
      <c r="EK754" s="3"/>
      <c r="EL754" s="3"/>
      <c r="EM754" s="3"/>
      <c r="EN754" s="3"/>
      <c r="EO754" s="3"/>
      <c r="EP754" s="3"/>
      <c r="EQ754" s="3"/>
      <c r="ER754" s="3"/>
      <c r="ES754" s="3"/>
      <c r="ET754" s="3"/>
      <c r="EU754" s="3"/>
      <c r="EV754" s="3"/>
      <c r="EW754" s="3"/>
      <c r="EX754" s="3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</row>
    <row r="755" spans="1:173" x14ac:dyDescent="0.15">
      <c r="A755" s="74">
        <f t="shared" si="232"/>
        <v>44236</v>
      </c>
      <c r="B755" s="75">
        <f t="shared" ca="1" si="219"/>
        <v>84605.360279</v>
      </c>
      <c r="C755" s="78">
        <f t="shared" si="220"/>
        <v>84000</v>
      </c>
      <c r="D755" s="77">
        <f ca="1">IF(A755&lt;$B$1,VLOOKUP(A755,[1]DI!$A$4:$B$15000,2),0)</f>
        <v>1.9000000000000006E-2</v>
      </c>
      <c r="E755" s="78">
        <f t="shared" ca="1" si="234"/>
        <v>1.0000746899999999</v>
      </c>
      <c r="F755" s="78">
        <f ca="1">(TRUNC(PRODUCT($E$12:$E754),16))</f>
        <v>1.0861134893590501</v>
      </c>
      <c r="G755" s="78">
        <f t="shared" ca="1" si="235"/>
        <v>1.0833589494665601</v>
      </c>
      <c r="H755" s="78">
        <f t="shared" ca="1" si="236"/>
        <v>1.00254259</v>
      </c>
      <c r="I755" s="77">
        <f t="shared" si="233"/>
        <v>3.5000000000000003E-2</v>
      </c>
      <c r="J755" s="79">
        <f t="shared" si="221"/>
        <v>44186</v>
      </c>
      <c r="K755" s="80">
        <f t="shared" si="222"/>
        <v>34</v>
      </c>
      <c r="L755" s="81">
        <f t="shared" si="223"/>
        <v>34</v>
      </c>
      <c r="M755" s="82">
        <f t="shared" si="224"/>
        <v>1.004652251</v>
      </c>
      <c r="N755" s="82">
        <f t="shared" ca="1" si="225"/>
        <v>1.00720667</v>
      </c>
      <c r="O755" s="81">
        <f t="shared" si="226"/>
        <v>0</v>
      </c>
      <c r="P755" s="76">
        <f t="shared" ca="1" si="227"/>
        <v>605.36027899999999</v>
      </c>
      <c r="Q755" s="76">
        <f t="shared" si="228"/>
        <v>0</v>
      </c>
      <c r="R755" s="83" t="str">
        <f t="shared" si="229"/>
        <v>A+J=</v>
      </c>
      <c r="S755" s="79">
        <f t="shared" si="230"/>
        <v>44274</v>
      </c>
      <c r="T755" s="84" t="str">
        <f t="shared" si="231"/>
        <v>-</v>
      </c>
      <c r="U755" s="8"/>
      <c r="V755" s="8"/>
      <c r="W755" s="8"/>
      <c r="X755" s="8"/>
      <c r="Y755" s="1"/>
      <c r="Z755" s="8"/>
      <c r="AA755" s="8"/>
      <c r="AB755" s="8"/>
      <c r="AC755" s="8"/>
      <c r="AD755" s="8"/>
      <c r="AE755" s="9"/>
      <c r="AF755" s="8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  <c r="BO755" s="3"/>
      <c r="BP755" s="3"/>
      <c r="BQ755" s="3"/>
      <c r="BR755" s="3"/>
      <c r="BS755" s="3"/>
      <c r="BT755" s="3"/>
      <c r="BU755" s="3"/>
      <c r="BV755" s="3"/>
      <c r="BW755" s="3"/>
      <c r="BX755" s="3"/>
      <c r="BY755" s="3"/>
      <c r="BZ755" s="3"/>
      <c r="CA755" s="3"/>
      <c r="CB755" s="3"/>
      <c r="CC755" s="3"/>
      <c r="CD755" s="3"/>
      <c r="CE755" s="3"/>
      <c r="CF755" s="3"/>
      <c r="CG755" s="3"/>
      <c r="CH755" s="3"/>
      <c r="CI755" s="3"/>
      <c r="CJ755" s="3"/>
      <c r="CK755" s="3"/>
      <c r="CL755" s="3"/>
      <c r="CM755" s="3"/>
      <c r="CN755" s="3"/>
      <c r="CO755" s="3"/>
      <c r="CP755" s="3"/>
      <c r="CQ755" s="3"/>
      <c r="CR755" s="3"/>
      <c r="CS755" s="3"/>
      <c r="CT755" s="3"/>
      <c r="CU755" s="3"/>
      <c r="CV755" s="3"/>
      <c r="CW755" s="3"/>
      <c r="CX755" s="3"/>
      <c r="CY755" s="3"/>
      <c r="CZ755" s="3"/>
      <c r="DA755" s="3"/>
      <c r="DB755" s="3"/>
      <c r="DC755" s="3"/>
      <c r="DD755" s="3"/>
      <c r="DE755" s="3"/>
      <c r="DF755" s="3"/>
      <c r="DG755" s="3"/>
      <c r="DH755" s="3"/>
      <c r="DI755" s="3"/>
      <c r="DJ755" s="3"/>
      <c r="DK755" s="3"/>
      <c r="DL755" s="3"/>
      <c r="DM755" s="3"/>
      <c r="DN755" s="3"/>
      <c r="DO755" s="3"/>
      <c r="DP755" s="3"/>
      <c r="DQ755" s="3"/>
      <c r="DR755" s="3"/>
      <c r="DS755" s="3"/>
      <c r="DT755" s="3"/>
      <c r="DU755" s="3"/>
      <c r="DV755" s="3"/>
      <c r="DW755" s="3"/>
      <c r="DX755" s="3"/>
      <c r="DY755" s="3"/>
      <c r="DZ755" s="3"/>
      <c r="EA755" s="3"/>
      <c r="EB755" s="3"/>
      <c r="EC755" s="3"/>
      <c r="ED755" s="3"/>
      <c r="EE755" s="3"/>
      <c r="EF755" s="3"/>
      <c r="EG755" s="3"/>
      <c r="EH755" s="3"/>
      <c r="EI755" s="3"/>
      <c r="EJ755" s="3"/>
      <c r="EK755" s="3"/>
      <c r="EL755" s="3"/>
      <c r="EM755" s="3"/>
      <c r="EN755" s="3"/>
      <c r="EO755" s="3"/>
      <c r="EP755" s="3"/>
      <c r="EQ755" s="3"/>
      <c r="ER755" s="3"/>
      <c r="ES755" s="3"/>
      <c r="ET755" s="3"/>
      <c r="EU755" s="3"/>
      <c r="EV755" s="3"/>
      <c r="EW755" s="3"/>
      <c r="EX755" s="3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</row>
    <row r="756" spans="1:173" x14ac:dyDescent="0.15">
      <c r="A756" s="74">
        <f t="shared" si="232"/>
        <v>44237</v>
      </c>
      <c r="B756" s="75">
        <f t="shared" ca="1" si="219"/>
        <v>84623.230859000003</v>
      </c>
      <c r="C756" s="78">
        <f t="shared" si="220"/>
        <v>84000</v>
      </c>
      <c r="D756" s="77">
        <f ca="1">IF(A756&lt;$B$1,VLOOKUP(A756,[1]DI!$A$4:$B$15000,2),0)</f>
        <v>1.9000000000000006E-2</v>
      </c>
      <c r="E756" s="78">
        <f t="shared" ca="1" si="234"/>
        <v>1.0000746899999999</v>
      </c>
      <c r="F756" s="78">
        <f ca="1">(TRUNC(PRODUCT($E$12:$E755),16))</f>
        <v>1.08619461117557</v>
      </c>
      <c r="G756" s="78">
        <f t="shared" ca="1" si="235"/>
        <v>1.0833589494665601</v>
      </c>
      <c r="H756" s="78">
        <f t="shared" ca="1" si="236"/>
        <v>1.0026174699999999</v>
      </c>
      <c r="I756" s="77">
        <f t="shared" si="233"/>
        <v>3.5000000000000003E-2</v>
      </c>
      <c r="J756" s="79">
        <f t="shared" si="221"/>
        <v>44186</v>
      </c>
      <c r="K756" s="80">
        <f t="shared" si="222"/>
        <v>35</v>
      </c>
      <c r="L756" s="81">
        <f t="shared" si="223"/>
        <v>35</v>
      </c>
      <c r="M756" s="82">
        <f t="shared" si="224"/>
        <v>1.004789409</v>
      </c>
      <c r="N756" s="82">
        <f t="shared" ca="1" si="225"/>
        <v>1.007419415</v>
      </c>
      <c r="O756" s="81">
        <f t="shared" si="226"/>
        <v>0</v>
      </c>
      <c r="P756" s="76">
        <f t="shared" ca="1" si="227"/>
        <v>623.23085900000001</v>
      </c>
      <c r="Q756" s="76">
        <f t="shared" si="228"/>
        <v>0</v>
      </c>
      <c r="R756" s="83" t="str">
        <f t="shared" si="229"/>
        <v>A+J=</v>
      </c>
      <c r="S756" s="79">
        <f t="shared" si="230"/>
        <v>44274</v>
      </c>
      <c r="T756" s="84" t="str">
        <f t="shared" si="231"/>
        <v>-</v>
      </c>
      <c r="U756" s="8"/>
      <c r="V756" s="8"/>
      <c r="W756" s="8"/>
      <c r="X756" s="8"/>
      <c r="Y756" s="1"/>
      <c r="Z756" s="8"/>
      <c r="AA756" s="8"/>
      <c r="AB756" s="8"/>
      <c r="AC756" s="8"/>
      <c r="AD756" s="8"/>
      <c r="AE756" s="9"/>
      <c r="AF756" s="8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  <c r="BO756" s="3"/>
      <c r="BP756" s="3"/>
      <c r="BQ756" s="3"/>
      <c r="BR756" s="3"/>
      <c r="BS756" s="3"/>
      <c r="BT756" s="3"/>
      <c r="BU756" s="3"/>
      <c r="BV756" s="3"/>
      <c r="BW756" s="3"/>
      <c r="BX756" s="3"/>
      <c r="BY756" s="3"/>
      <c r="BZ756" s="3"/>
      <c r="CA756" s="3"/>
      <c r="CB756" s="3"/>
      <c r="CC756" s="3"/>
      <c r="CD756" s="3"/>
      <c r="CE756" s="3"/>
      <c r="CF756" s="3"/>
      <c r="CG756" s="3"/>
      <c r="CH756" s="3"/>
      <c r="CI756" s="3"/>
      <c r="CJ756" s="3"/>
      <c r="CK756" s="3"/>
      <c r="CL756" s="3"/>
      <c r="CM756" s="3"/>
      <c r="CN756" s="3"/>
      <c r="CO756" s="3"/>
      <c r="CP756" s="3"/>
      <c r="CQ756" s="3"/>
      <c r="CR756" s="3"/>
      <c r="CS756" s="3"/>
      <c r="CT756" s="3"/>
      <c r="CU756" s="3"/>
      <c r="CV756" s="3"/>
      <c r="CW756" s="3"/>
      <c r="CX756" s="3"/>
      <c r="CY756" s="3"/>
      <c r="CZ756" s="3"/>
      <c r="DA756" s="3"/>
      <c r="DB756" s="3"/>
      <c r="DC756" s="3"/>
      <c r="DD756" s="3"/>
      <c r="DE756" s="3"/>
      <c r="DF756" s="3"/>
      <c r="DG756" s="3"/>
      <c r="DH756" s="3"/>
      <c r="DI756" s="3"/>
      <c r="DJ756" s="3"/>
      <c r="DK756" s="3"/>
      <c r="DL756" s="3"/>
      <c r="DM756" s="3"/>
      <c r="DN756" s="3"/>
      <c r="DO756" s="3"/>
      <c r="DP756" s="3"/>
      <c r="DQ756" s="3"/>
      <c r="DR756" s="3"/>
      <c r="DS756" s="3"/>
      <c r="DT756" s="3"/>
      <c r="DU756" s="3"/>
      <c r="DV756" s="3"/>
      <c r="DW756" s="3"/>
      <c r="DX756" s="3"/>
      <c r="DY756" s="3"/>
      <c r="DZ756" s="3"/>
      <c r="EA756" s="3"/>
      <c r="EB756" s="3"/>
      <c r="EC756" s="3"/>
      <c r="ED756" s="3"/>
      <c r="EE756" s="3"/>
      <c r="EF756" s="3"/>
      <c r="EG756" s="3"/>
      <c r="EH756" s="3"/>
      <c r="EI756" s="3"/>
      <c r="EJ756" s="3"/>
      <c r="EK756" s="3"/>
      <c r="EL756" s="3"/>
      <c r="EM756" s="3"/>
      <c r="EN756" s="3"/>
      <c r="EO756" s="3"/>
      <c r="EP756" s="3"/>
      <c r="EQ756" s="3"/>
      <c r="ER756" s="3"/>
      <c r="ES756" s="3"/>
      <c r="ET756" s="3"/>
      <c r="EU756" s="3"/>
      <c r="EV756" s="3"/>
      <c r="EW756" s="3"/>
      <c r="EX756" s="3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</row>
    <row r="757" spans="1:173" x14ac:dyDescent="0.15">
      <c r="A757" s="74">
        <f t="shared" si="232"/>
        <v>44238</v>
      </c>
      <c r="B757" s="75">
        <f t="shared" ca="1" si="219"/>
        <v>84641.105555999995</v>
      </c>
      <c r="C757" s="78">
        <f t="shared" si="220"/>
        <v>84000</v>
      </c>
      <c r="D757" s="77">
        <f ca="1">IF(A757&lt;$B$1,VLOOKUP(A757,[1]DI!$A$4:$B$15000,2),0)</f>
        <v>1.9000000000000006E-2</v>
      </c>
      <c r="E757" s="78">
        <f t="shared" ca="1" si="234"/>
        <v>1.0000746899999999</v>
      </c>
      <c r="F757" s="78">
        <f ca="1">(TRUNC(PRODUCT($E$12:$E756),16))</f>
        <v>1.08627573905108</v>
      </c>
      <c r="G757" s="78">
        <f t="shared" ca="1" si="235"/>
        <v>1.0833589494665601</v>
      </c>
      <c r="H757" s="78">
        <f t="shared" ca="1" si="236"/>
        <v>1.0026923599999999</v>
      </c>
      <c r="I757" s="77">
        <f t="shared" si="233"/>
        <v>3.5000000000000003E-2</v>
      </c>
      <c r="J757" s="79">
        <f t="shared" si="221"/>
        <v>44186</v>
      </c>
      <c r="K757" s="80">
        <f t="shared" si="222"/>
        <v>36</v>
      </c>
      <c r="L757" s="81">
        <f t="shared" si="223"/>
        <v>36</v>
      </c>
      <c r="M757" s="82">
        <f t="shared" si="224"/>
        <v>1.004926585</v>
      </c>
      <c r="N757" s="82">
        <f t="shared" ca="1" si="225"/>
        <v>1.0076322090000001</v>
      </c>
      <c r="O757" s="81">
        <f t="shared" si="226"/>
        <v>0</v>
      </c>
      <c r="P757" s="76">
        <f t="shared" ca="1" si="227"/>
        <v>641.10555599999998</v>
      </c>
      <c r="Q757" s="76">
        <f t="shared" si="228"/>
        <v>0</v>
      </c>
      <c r="R757" s="83" t="str">
        <f t="shared" si="229"/>
        <v>A+J=</v>
      </c>
      <c r="S757" s="79">
        <f t="shared" si="230"/>
        <v>44274</v>
      </c>
      <c r="T757" s="84" t="str">
        <f t="shared" si="231"/>
        <v>-</v>
      </c>
      <c r="U757" s="8"/>
      <c r="V757" s="8"/>
      <c r="W757" s="8"/>
      <c r="X757" s="8"/>
      <c r="Y757" s="1"/>
      <c r="Z757" s="8"/>
      <c r="AA757" s="8"/>
      <c r="AB757" s="8"/>
      <c r="AC757" s="8"/>
      <c r="AD757" s="8"/>
      <c r="AE757" s="9"/>
      <c r="AF757" s="8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  <c r="BO757" s="3"/>
      <c r="BP757" s="3"/>
      <c r="BQ757" s="3"/>
      <c r="BR757" s="3"/>
      <c r="BS757" s="3"/>
      <c r="BT757" s="3"/>
      <c r="BU757" s="3"/>
      <c r="BV757" s="3"/>
      <c r="BW757" s="3"/>
      <c r="BX757" s="3"/>
      <c r="BY757" s="3"/>
      <c r="BZ757" s="3"/>
      <c r="CA757" s="3"/>
      <c r="CB757" s="3"/>
      <c r="CC757" s="3"/>
      <c r="CD757" s="3"/>
      <c r="CE757" s="3"/>
      <c r="CF757" s="3"/>
      <c r="CG757" s="3"/>
      <c r="CH757" s="3"/>
      <c r="CI757" s="3"/>
      <c r="CJ757" s="3"/>
      <c r="CK757" s="3"/>
      <c r="CL757" s="3"/>
      <c r="CM757" s="3"/>
      <c r="CN757" s="3"/>
      <c r="CO757" s="3"/>
      <c r="CP757" s="3"/>
      <c r="CQ757" s="3"/>
      <c r="CR757" s="3"/>
      <c r="CS757" s="3"/>
      <c r="CT757" s="3"/>
      <c r="CU757" s="3"/>
      <c r="CV757" s="3"/>
      <c r="CW757" s="3"/>
      <c r="CX757" s="3"/>
      <c r="CY757" s="3"/>
      <c r="CZ757" s="3"/>
      <c r="DA757" s="3"/>
      <c r="DB757" s="3"/>
      <c r="DC757" s="3"/>
      <c r="DD757" s="3"/>
      <c r="DE757" s="3"/>
      <c r="DF757" s="3"/>
      <c r="DG757" s="3"/>
      <c r="DH757" s="3"/>
      <c r="DI757" s="3"/>
      <c r="DJ757" s="3"/>
      <c r="DK757" s="3"/>
      <c r="DL757" s="3"/>
      <c r="DM757" s="3"/>
      <c r="DN757" s="3"/>
      <c r="DO757" s="3"/>
      <c r="DP757" s="3"/>
      <c r="DQ757" s="3"/>
      <c r="DR757" s="3"/>
      <c r="DS757" s="3"/>
      <c r="DT757" s="3"/>
      <c r="DU757" s="3"/>
      <c r="DV757" s="3"/>
      <c r="DW757" s="3"/>
      <c r="DX757" s="3"/>
      <c r="DY757" s="3"/>
      <c r="DZ757" s="3"/>
      <c r="EA757" s="3"/>
      <c r="EB757" s="3"/>
      <c r="EC757" s="3"/>
      <c r="ED757" s="3"/>
      <c r="EE757" s="3"/>
      <c r="EF757" s="3"/>
      <c r="EG757" s="3"/>
      <c r="EH757" s="3"/>
      <c r="EI757" s="3"/>
      <c r="EJ757" s="3"/>
      <c r="EK757" s="3"/>
      <c r="EL757" s="3"/>
      <c r="EM757" s="3"/>
      <c r="EN757" s="3"/>
      <c r="EO757" s="3"/>
      <c r="EP757" s="3"/>
      <c r="EQ757" s="3"/>
      <c r="ER757" s="3"/>
      <c r="ES757" s="3"/>
      <c r="ET757" s="3"/>
      <c r="EU757" s="3"/>
      <c r="EV757" s="3"/>
      <c r="EW757" s="3"/>
      <c r="EX757" s="3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</row>
    <row r="758" spans="1:173" x14ac:dyDescent="0.15">
      <c r="A758" s="74">
        <f t="shared" si="232"/>
        <v>44239</v>
      </c>
      <c r="B758" s="75">
        <f t="shared" ca="1" si="219"/>
        <v>84658.983695000003</v>
      </c>
      <c r="C758" s="78">
        <f t="shared" si="220"/>
        <v>84000</v>
      </c>
      <c r="D758" s="77">
        <f ca="1">IF(A758&lt;$B$1,VLOOKUP(A758,[1]DI!$A$4:$B$15000,2),0)</f>
        <v>1.9000000000000006E-2</v>
      </c>
      <c r="E758" s="78">
        <f t="shared" ca="1" si="234"/>
        <v>1.0000746899999999</v>
      </c>
      <c r="F758" s="78">
        <f ca="1">(TRUNC(PRODUCT($E$12:$E757),16))</f>
        <v>1.08635687298603</v>
      </c>
      <c r="G758" s="78">
        <f t="shared" ca="1" si="235"/>
        <v>1.0833589494665601</v>
      </c>
      <c r="H758" s="78">
        <f t="shared" ca="1" si="236"/>
        <v>1.00276725</v>
      </c>
      <c r="I758" s="77">
        <f t="shared" si="233"/>
        <v>3.5000000000000003E-2</v>
      </c>
      <c r="J758" s="79">
        <f t="shared" si="221"/>
        <v>44186</v>
      </c>
      <c r="K758" s="80">
        <f t="shared" si="222"/>
        <v>37</v>
      </c>
      <c r="L758" s="81">
        <f t="shared" si="223"/>
        <v>37</v>
      </c>
      <c r="M758" s="82">
        <f t="shared" si="224"/>
        <v>1.005063781</v>
      </c>
      <c r="N758" s="82">
        <f t="shared" ca="1" si="225"/>
        <v>1.007845044</v>
      </c>
      <c r="O758" s="81">
        <f t="shared" si="226"/>
        <v>0</v>
      </c>
      <c r="P758" s="76">
        <f t="shared" ca="1" si="227"/>
        <v>658.98369500000001</v>
      </c>
      <c r="Q758" s="76">
        <f t="shared" si="228"/>
        <v>0</v>
      </c>
      <c r="R758" s="83" t="str">
        <f t="shared" si="229"/>
        <v>A+J=</v>
      </c>
      <c r="S758" s="79">
        <f t="shared" si="230"/>
        <v>44274</v>
      </c>
      <c r="T758" s="84" t="str">
        <f t="shared" si="231"/>
        <v>-</v>
      </c>
      <c r="U758" s="8"/>
      <c r="V758" s="8"/>
      <c r="W758" s="8"/>
      <c r="X758" s="8"/>
      <c r="Y758" s="1"/>
      <c r="Z758" s="8"/>
      <c r="AA758" s="8"/>
      <c r="AB758" s="8"/>
      <c r="AC758" s="8"/>
      <c r="AD758" s="8"/>
      <c r="AE758" s="9"/>
      <c r="AF758" s="8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  <c r="BO758" s="3"/>
      <c r="BP758" s="3"/>
      <c r="BQ758" s="3"/>
      <c r="BR758" s="3"/>
      <c r="BS758" s="3"/>
      <c r="BT758" s="3"/>
      <c r="BU758" s="3"/>
      <c r="BV758" s="3"/>
      <c r="BW758" s="3"/>
      <c r="BX758" s="3"/>
      <c r="BY758" s="3"/>
      <c r="BZ758" s="3"/>
      <c r="CA758" s="3"/>
      <c r="CB758" s="3"/>
      <c r="CC758" s="3"/>
      <c r="CD758" s="3"/>
      <c r="CE758" s="3"/>
      <c r="CF758" s="3"/>
      <c r="CG758" s="3"/>
      <c r="CH758" s="3"/>
      <c r="CI758" s="3"/>
      <c r="CJ758" s="3"/>
      <c r="CK758" s="3"/>
      <c r="CL758" s="3"/>
      <c r="CM758" s="3"/>
      <c r="CN758" s="3"/>
      <c r="CO758" s="3"/>
      <c r="CP758" s="3"/>
      <c r="CQ758" s="3"/>
      <c r="CR758" s="3"/>
      <c r="CS758" s="3"/>
      <c r="CT758" s="3"/>
      <c r="CU758" s="3"/>
      <c r="CV758" s="3"/>
      <c r="CW758" s="3"/>
      <c r="CX758" s="3"/>
      <c r="CY758" s="3"/>
      <c r="CZ758" s="3"/>
      <c r="DA758" s="3"/>
      <c r="DB758" s="3"/>
      <c r="DC758" s="3"/>
      <c r="DD758" s="3"/>
      <c r="DE758" s="3"/>
      <c r="DF758" s="3"/>
      <c r="DG758" s="3"/>
      <c r="DH758" s="3"/>
      <c r="DI758" s="3"/>
      <c r="DJ758" s="3"/>
      <c r="DK758" s="3"/>
      <c r="DL758" s="3"/>
      <c r="DM758" s="3"/>
      <c r="DN758" s="3"/>
      <c r="DO758" s="3"/>
      <c r="DP758" s="3"/>
      <c r="DQ758" s="3"/>
      <c r="DR758" s="3"/>
      <c r="DS758" s="3"/>
      <c r="DT758" s="3"/>
      <c r="DU758" s="3"/>
      <c r="DV758" s="3"/>
      <c r="DW758" s="3"/>
      <c r="DX758" s="3"/>
      <c r="DY758" s="3"/>
      <c r="DZ758" s="3"/>
      <c r="EA758" s="3"/>
      <c r="EB758" s="3"/>
      <c r="EC758" s="3"/>
      <c r="ED758" s="3"/>
      <c r="EE758" s="3"/>
      <c r="EF758" s="3"/>
      <c r="EG758" s="3"/>
      <c r="EH758" s="3"/>
      <c r="EI758" s="3"/>
      <c r="EJ758" s="3"/>
      <c r="EK758" s="3"/>
      <c r="EL758" s="3"/>
      <c r="EM758" s="3"/>
      <c r="EN758" s="3"/>
      <c r="EO758" s="3"/>
      <c r="EP758" s="3"/>
      <c r="EQ758" s="3"/>
      <c r="ER758" s="3"/>
      <c r="ES758" s="3"/>
      <c r="ET758" s="3"/>
      <c r="EU758" s="3"/>
      <c r="EV758" s="3"/>
      <c r="EW758" s="3"/>
      <c r="EX758" s="3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</row>
    <row r="759" spans="1:173" x14ac:dyDescent="0.15">
      <c r="A759" s="74">
        <f t="shared" si="232"/>
        <v>44240</v>
      </c>
      <c r="B759" s="75">
        <f t="shared" ca="1" si="219"/>
        <v>84676.865867999993</v>
      </c>
      <c r="C759" s="78">
        <f t="shared" si="220"/>
        <v>84000</v>
      </c>
      <c r="D759" s="77">
        <f ca="1">IF(A759&lt;$B$1,VLOOKUP(A759,[1]DI!$A$4:$B$15000,2),0)</f>
        <v>0</v>
      </c>
      <c r="E759" s="78">
        <f t="shared" ca="1" si="234"/>
        <v>1</v>
      </c>
      <c r="F759" s="78">
        <f ca="1">(TRUNC(PRODUCT($E$12:$E758),16))</f>
        <v>1.0864380129808699</v>
      </c>
      <c r="G759" s="78">
        <f t="shared" ca="1" si="235"/>
        <v>1.0833589494665601</v>
      </c>
      <c r="H759" s="78">
        <f t="shared" ca="1" si="236"/>
        <v>1.00284215</v>
      </c>
      <c r="I759" s="77">
        <f t="shared" si="233"/>
        <v>3.5000000000000003E-2</v>
      </c>
      <c r="J759" s="79">
        <f t="shared" si="221"/>
        <v>44186</v>
      </c>
      <c r="K759" s="80">
        <f t="shared" si="222"/>
        <v>37</v>
      </c>
      <c r="L759" s="81">
        <f t="shared" si="223"/>
        <v>38</v>
      </c>
      <c r="M759" s="82">
        <f t="shared" si="224"/>
        <v>1.005200995</v>
      </c>
      <c r="N759" s="82">
        <f t="shared" ca="1" si="225"/>
        <v>1.0080579270000001</v>
      </c>
      <c r="O759" s="81">
        <f t="shared" si="226"/>
        <v>0</v>
      </c>
      <c r="P759" s="76">
        <f t="shared" ca="1" si="227"/>
        <v>676.86586799999998</v>
      </c>
      <c r="Q759" s="76">
        <f t="shared" si="228"/>
        <v>0</v>
      </c>
      <c r="R759" s="83" t="str">
        <f t="shared" si="229"/>
        <v>A+J=</v>
      </c>
      <c r="S759" s="79">
        <f t="shared" si="230"/>
        <v>44274</v>
      </c>
      <c r="T759" s="84" t="str">
        <f t="shared" si="231"/>
        <v>-</v>
      </c>
      <c r="U759" s="8"/>
      <c r="V759" s="8"/>
      <c r="W759" s="8"/>
      <c r="X759" s="8"/>
      <c r="Y759" s="1"/>
      <c r="Z759" s="8"/>
      <c r="AA759" s="8"/>
      <c r="AB759" s="8"/>
      <c r="AC759" s="8"/>
      <c r="AD759" s="8"/>
      <c r="AE759" s="9"/>
      <c r="AF759" s="8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  <c r="BO759" s="3"/>
      <c r="BP759" s="3"/>
      <c r="BQ759" s="3"/>
      <c r="BR759" s="3"/>
      <c r="BS759" s="3"/>
      <c r="BT759" s="3"/>
      <c r="BU759" s="3"/>
      <c r="BV759" s="3"/>
      <c r="BW759" s="3"/>
      <c r="BX759" s="3"/>
      <c r="BY759" s="3"/>
      <c r="BZ759" s="3"/>
      <c r="CA759" s="3"/>
      <c r="CB759" s="3"/>
      <c r="CC759" s="3"/>
      <c r="CD759" s="3"/>
      <c r="CE759" s="3"/>
      <c r="CF759" s="3"/>
      <c r="CG759" s="3"/>
      <c r="CH759" s="3"/>
      <c r="CI759" s="3"/>
      <c r="CJ759" s="3"/>
      <c r="CK759" s="3"/>
      <c r="CL759" s="3"/>
      <c r="CM759" s="3"/>
      <c r="CN759" s="3"/>
      <c r="CO759" s="3"/>
      <c r="CP759" s="3"/>
      <c r="CQ759" s="3"/>
      <c r="CR759" s="3"/>
      <c r="CS759" s="3"/>
      <c r="CT759" s="3"/>
      <c r="CU759" s="3"/>
      <c r="CV759" s="3"/>
      <c r="CW759" s="3"/>
      <c r="CX759" s="3"/>
      <c r="CY759" s="3"/>
      <c r="CZ759" s="3"/>
      <c r="DA759" s="3"/>
      <c r="DB759" s="3"/>
      <c r="DC759" s="3"/>
      <c r="DD759" s="3"/>
      <c r="DE759" s="3"/>
      <c r="DF759" s="3"/>
      <c r="DG759" s="3"/>
      <c r="DH759" s="3"/>
      <c r="DI759" s="3"/>
      <c r="DJ759" s="3"/>
      <c r="DK759" s="3"/>
      <c r="DL759" s="3"/>
      <c r="DM759" s="3"/>
      <c r="DN759" s="3"/>
      <c r="DO759" s="3"/>
      <c r="DP759" s="3"/>
      <c r="DQ759" s="3"/>
      <c r="DR759" s="3"/>
      <c r="DS759" s="3"/>
      <c r="DT759" s="3"/>
      <c r="DU759" s="3"/>
      <c r="DV759" s="3"/>
      <c r="DW759" s="3"/>
      <c r="DX759" s="3"/>
      <c r="DY759" s="3"/>
      <c r="DZ759" s="3"/>
      <c r="EA759" s="3"/>
      <c r="EB759" s="3"/>
      <c r="EC759" s="3"/>
      <c r="ED759" s="3"/>
      <c r="EE759" s="3"/>
      <c r="EF759" s="3"/>
      <c r="EG759" s="3"/>
      <c r="EH759" s="3"/>
      <c r="EI759" s="3"/>
      <c r="EJ759" s="3"/>
      <c r="EK759" s="3"/>
      <c r="EL759" s="3"/>
      <c r="EM759" s="3"/>
      <c r="EN759" s="3"/>
      <c r="EO759" s="3"/>
      <c r="EP759" s="3"/>
      <c r="EQ759" s="3"/>
      <c r="ER759" s="3"/>
      <c r="ES759" s="3"/>
      <c r="ET759" s="3"/>
      <c r="EU759" s="3"/>
      <c r="EV759" s="3"/>
      <c r="EW759" s="3"/>
      <c r="EX759" s="3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</row>
    <row r="760" spans="1:173" x14ac:dyDescent="0.15">
      <c r="A760" s="74">
        <f t="shared" si="232"/>
        <v>44241</v>
      </c>
      <c r="B760" s="75">
        <f t="shared" ca="1" si="219"/>
        <v>84676.865867999993</v>
      </c>
      <c r="C760" s="78">
        <f t="shared" si="220"/>
        <v>84000</v>
      </c>
      <c r="D760" s="77">
        <f ca="1">IF(A760&lt;$B$1,VLOOKUP(A760,[1]DI!$A$4:$B$15000,2),0)</f>
        <v>0</v>
      </c>
      <c r="E760" s="78">
        <f t="shared" ca="1" si="234"/>
        <v>1</v>
      </c>
      <c r="F760" s="78">
        <f ca="1">(TRUNC(PRODUCT($E$12:$E759),16))</f>
        <v>1.0864380129808699</v>
      </c>
      <c r="G760" s="78">
        <f t="shared" ca="1" si="235"/>
        <v>1.0833589494665601</v>
      </c>
      <c r="H760" s="78">
        <f t="shared" ca="1" si="236"/>
        <v>1.00284215</v>
      </c>
      <c r="I760" s="77">
        <f t="shared" si="233"/>
        <v>3.5000000000000003E-2</v>
      </c>
      <c r="J760" s="79">
        <f t="shared" si="221"/>
        <v>44186</v>
      </c>
      <c r="K760" s="80">
        <f t="shared" si="222"/>
        <v>37</v>
      </c>
      <c r="L760" s="81">
        <f t="shared" si="223"/>
        <v>38</v>
      </c>
      <c r="M760" s="82">
        <f t="shared" si="224"/>
        <v>1.005200995</v>
      </c>
      <c r="N760" s="82">
        <f t="shared" ca="1" si="225"/>
        <v>1.0080579270000001</v>
      </c>
      <c r="O760" s="81">
        <f t="shared" si="226"/>
        <v>0</v>
      </c>
      <c r="P760" s="76">
        <f t="shared" ca="1" si="227"/>
        <v>676.86586799999998</v>
      </c>
      <c r="Q760" s="76">
        <f t="shared" si="228"/>
        <v>0</v>
      </c>
      <c r="R760" s="83" t="str">
        <f t="shared" si="229"/>
        <v>A+J=</v>
      </c>
      <c r="S760" s="79">
        <f t="shared" si="230"/>
        <v>44274</v>
      </c>
      <c r="T760" s="84" t="str">
        <f t="shared" si="231"/>
        <v>-</v>
      </c>
      <c r="U760" s="8"/>
      <c r="V760" s="8"/>
      <c r="W760" s="8"/>
      <c r="X760" s="8"/>
      <c r="Y760" s="1"/>
      <c r="Z760" s="8"/>
      <c r="AA760" s="8"/>
      <c r="AB760" s="8"/>
      <c r="AC760" s="8"/>
      <c r="AD760" s="8"/>
      <c r="AE760" s="9"/>
      <c r="AF760" s="8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  <c r="BO760" s="3"/>
      <c r="BP760" s="3"/>
      <c r="BQ760" s="3"/>
      <c r="BR760" s="3"/>
      <c r="BS760" s="3"/>
      <c r="BT760" s="3"/>
      <c r="BU760" s="3"/>
      <c r="BV760" s="3"/>
      <c r="BW760" s="3"/>
      <c r="BX760" s="3"/>
      <c r="BY760" s="3"/>
      <c r="BZ760" s="3"/>
      <c r="CA760" s="3"/>
      <c r="CB760" s="3"/>
      <c r="CC760" s="3"/>
      <c r="CD760" s="3"/>
      <c r="CE760" s="3"/>
      <c r="CF760" s="3"/>
      <c r="CG760" s="3"/>
      <c r="CH760" s="3"/>
      <c r="CI760" s="3"/>
      <c r="CJ760" s="3"/>
      <c r="CK760" s="3"/>
      <c r="CL760" s="3"/>
      <c r="CM760" s="3"/>
      <c r="CN760" s="3"/>
      <c r="CO760" s="3"/>
      <c r="CP760" s="3"/>
      <c r="CQ760" s="3"/>
      <c r="CR760" s="3"/>
      <c r="CS760" s="3"/>
      <c r="CT760" s="3"/>
      <c r="CU760" s="3"/>
      <c r="CV760" s="3"/>
      <c r="CW760" s="3"/>
      <c r="CX760" s="3"/>
      <c r="CY760" s="3"/>
      <c r="CZ760" s="3"/>
      <c r="DA760" s="3"/>
      <c r="DB760" s="3"/>
      <c r="DC760" s="3"/>
      <c r="DD760" s="3"/>
      <c r="DE760" s="3"/>
      <c r="DF760" s="3"/>
      <c r="DG760" s="3"/>
      <c r="DH760" s="3"/>
      <c r="DI760" s="3"/>
      <c r="DJ760" s="3"/>
      <c r="DK760" s="3"/>
      <c r="DL760" s="3"/>
      <c r="DM760" s="3"/>
      <c r="DN760" s="3"/>
      <c r="DO760" s="3"/>
      <c r="DP760" s="3"/>
      <c r="DQ760" s="3"/>
      <c r="DR760" s="3"/>
      <c r="DS760" s="3"/>
      <c r="DT760" s="3"/>
      <c r="DU760" s="3"/>
      <c r="DV760" s="3"/>
      <c r="DW760" s="3"/>
      <c r="DX760" s="3"/>
      <c r="DY760" s="3"/>
      <c r="DZ760" s="3"/>
      <c r="EA760" s="3"/>
      <c r="EB760" s="3"/>
      <c r="EC760" s="3"/>
      <c r="ED760" s="3"/>
      <c r="EE760" s="3"/>
      <c r="EF760" s="3"/>
      <c r="EG760" s="3"/>
      <c r="EH760" s="3"/>
      <c r="EI760" s="3"/>
      <c r="EJ760" s="3"/>
      <c r="EK760" s="3"/>
      <c r="EL760" s="3"/>
      <c r="EM760" s="3"/>
      <c r="EN760" s="3"/>
      <c r="EO760" s="3"/>
      <c r="EP760" s="3"/>
      <c r="EQ760" s="3"/>
      <c r="ER760" s="3"/>
      <c r="ES760" s="3"/>
      <c r="ET760" s="3"/>
      <c r="EU760" s="3"/>
      <c r="EV760" s="3"/>
      <c r="EW760" s="3"/>
      <c r="EX760" s="3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</row>
    <row r="761" spans="1:173" x14ac:dyDescent="0.15">
      <c r="A761" s="74">
        <f t="shared" si="232"/>
        <v>44242</v>
      </c>
      <c r="B761" s="75">
        <f t="shared" ca="1" si="219"/>
        <v>84676.865867999993</v>
      </c>
      <c r="C761" s="78">
        <f t="shared" si="220"/>
        <v>84000</v>
      </c>
      <c r="D761" s="77">
        <f ca="1">IF(A761&lt;$B$1,VLOOKUP(A761,[1]DI!$A$4:$B$15000,2),0)</f>
        <v>0</v>
      </c>
      <c r="E761" s="78">
        <f t="shared" ca="1" si="234"/>
        <v>1</v>
      </c>
      <c r="F761" s="78">
        <f ca="1">(TRUNC(PRODUCT($E$12:$E760),16))</f>
        <v>1.0864380129808699</v>
      </c>
      <c r="G761" s="78">
        <f t="shared" ca="1" si="235"/>
        <v>1.0833589494665601</v>
      </c>
      <c r="H761" s="78">
        <f t="shared" ca="1" si="236"/>
        <v>1.00284215</v>
      </c>
      <c r="I761" s="77">
        <f t="shared" si="233"/>
        <v>3.5000000000000003E-2</v>
      </c>
      <c r="J761" s="79">
        <f t="shared" si="221"/>
        <v>44186</v>
      </c>
      <c r="K761" s="80">
        <f t="shared" si="222"/>
        <v>37</v>
      </c>
      <c r="L761" s="81">
        <f t="shared" si="223"/>
        <v>38</v>
      </c>
      <c r="M761" s="82">
        <f t="shared" si="224"/>
        <v>1.005200995</v>
      </c>
      <c r="N761" s="82">
        <f t="shared" ca="1" si="225"/>
        <v>1.0080579270000001</v>
      </c>
      <c r="O761" s="81">
        <f t="shared" si="226"/>
        <v>0</v>
      </c>
      <c r="P761" s="76">
        <f t="shared" ca="1" si="227"/>
        <v>676.86586799999998</v>
      </c>
      <c r="Q761" s="76">
        <f t="shared" si="228"/>
        <v>0</v>
      </c>
      <c r="R761" s="83" t="str">
        <f t="shared" si="229"/>
        <v>A+J=</v>
      </c>
      <c r="S761" s="79">
        <f t="shared" si="230"/>
        <v>44274</v>
      </c>
      <c r="T761" s="84" t="str">
        <f t="shared" si="231"/>
        <v>-</v>
      </c>
      <c r="U761" s="8"/>
      <c r="V761" s="8"/>
      <c r="W761" s="8"/>
      <c r="X761" s="8"/>
      <c r="Y761" s="1"/>
      <c r="Z761" s="8"/>
      <c r="AA761" s="8"/>
      <c r="AB761" s="8"/>
      <c r="AC761" s="8"/>
      <c r="AD761" s="8"/>
      <c r="AE761" s="9"/>
      <c r="AF761" s="8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  <c r="BO761" s="3"/>
      <c r="BP761" s="3"/>
      <c r="BQ761" s="3"/>
      <c r="BR761" s="3"/>
      <c r="BS761" s="3"/>
      <c r="BT761" s="3"/>
      <c r="BU761" s="3"/>
      <c r="BV761" s="3"/>
      <c r="BW761" s="3"/>
      <c r="BX761" s="3"/>
      <c r="BY761" s="3"/>
      <c r="BZ761" s="3"/>
      <c r="CA761" s="3"/>
      <c r="CB761" s="3"/>
      <c r="CC761" s="3"/>
      <c r="CD761" s="3"/>
      <c r="CE761" s="3"/>
      <c r="CF761" s="3"/>
      <c r="CG761" s="3"/>
      <c r="CH761" s="3"/>
      <c r="CI761" s="3"/>
      <c r="CJ761" s="3"/>
      <c r="CK761" s="3"/>
      <c r="CL761" s="3"/>
      <c r="CM761" s="3"/>
      <c r="CN761" s="3"/>
      <c r="CO761" s="3"/>
      <c r="CP761" s="3"/>
      <c r="CQ761" s="3"/>
      <c r="CR761" s="3"/>
      <c r="CS761" s="3"/>
      <c r="CT761" s="3"/>
      <c r="CU761" s="3"/>
      <c r="CV761" s="3"/>
      <c r="CW761" s="3"/>
      <c r="CX761" s="3"/>
      <c r="CY761" s="3"/>
      <c r="CZ761" s="3"/>
      <c r="DA761" s="3"/>
      <c r="DB761" s="3"/>
      <c r="DC761" s="3"/>
      <c r="DD761" s="3"/>
      <c r="DE761" s="3"/>
      <c r="DF761" s="3"/>
      <c r="DG761" s="3"/>
      <c r="DH761" s="3"/>
      <c r="DI761" s="3"/>
      <c r="DJ761" s="3"/>
      <c r="DK761" s="3"/>
      <c r="DL761" s="3"/>
      <c r="DM761" s="3"/>
      <c r="DN761" s="3"/>
      <c r="DO761" s="3"/>
      <c r="DP761" s="3"/>
      <c r="DQ761" s="3"/>
      <c r="DR761" s="3"/>
      <c r="DS761" s="3"/>
      <c r="DT761" s="3"/>
      <c r="DU761" s="3"/>
      <c r="DV761" s="3"/>
      <c r="DW761" s="3"/>
      <c r="DX761" s="3"/>
      <c r="DY761" s="3"/>
      <c r="DZ761" s="3"/>
      <c r="EA761" s="3"/>
      <c r="EB761" s="3"/>
      <c r="EC761" s="3"/>
      <c r="ED761" s="3"/>
      <c r="EE761" s="3"/>
      <c r="EF761" s="3"/>
      <c r="EG761" s="3"/>
      <c r="EH761" s="3"/>
      <c r="EI761" s="3"/>
      <c r="EJ761" s="3"/>
      <c r="EK761" s="3"/>
      <c r="EL761" s="3"/>
      <c r="EM761" s="3"/>
      <c r="EN761" s="3"/>
      <c r="EO761" s="3"/>
      <c r="EP761" s="3"/>
      <c r="EQ761" s="3"/>
      <c r="ER761" s="3"/>
      <c r="ES761" s="3"/>
      <c r="ET761" s="3"/>
      <c r="EU761" s="3"/>
      <c r="EV761" s="3"/>
      <c r="EW761" s="3"/>
      <c r="EX761" s="3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</row>
    <row r="762" spans="1:173" x14ac:dyDescent="0.15">
      <c r="A762" s="74">
        <f t="shared" si="232"/>
        <v>44243</v>
      </c>
      <c r="B762" s="75">
        <f t="shared" ref="B762:B825" ca="1" si="237">IF(A762&lt;=TODAY(),C762+P762,IF(AND(A762&gt;TODAY(),A762&lt;=$B$1),IF(VLOOKUP(TODAY(),$A$10:$D$10000,4,FALSE)=0,"n.d",C762+P762),"n.d"))</f>
        <v>84676.865867999993</v>
      </c>
      <c r="C762" s="78">
        <f t="shared" ref="C762:C825" si="238">(C761-Q761)</f>
        <v>84000</v>
      </c>
      <c r="D762" s="77">
        <f ca="1">IF(A762&lt;$B$1,VLOOKUP(A762,[1]DI!$A$4:$B$15000,2),0)</f>
        <v>0</v>
      </c>
      <c r="E762" s="78">
        <f t="shared" ca="1" si="234"/>
        <v>1</v>
      </c>
      <c r="F762" s="78">
        <f ca="1">(TRUNC(PRODUCT($E$12:$E761),16))</f>
        <v>1.0864380129808699</v>
      </c>
      <c r="G762" s="78">
        <f t="shared" ca="1" si="235"/>
        <v>1.0833589494665601</v>
      </c>
      <c r="H762" s="78">
        <f t="shared" ca="1" si="236"/>
        <v>1.00284215</v>
      </c>
      <c r="I762" s="77">
        <f t="shared" si="233"/>
        <v>3.5000000000000003E-2</v>
      </c>
      <c r="J762" s="79">
        <f t="shared" ref="J762:J825" si="239">IF(O761&gt;0,VLOOKUP(O761,V$12:AF$48,2),J761)</f>
        <v>44186</v>
      </c>
      <c r="K762" s="80">
        <f t="shared" ref="K762:K825" si="240">IF(A762&gt;J762,IF(NETWORKDAYS(J762,A762,$V$52:$V$436)-1=0,1,NETWORKDAYS(J762,A762,$V$52:$V$436)-1),0)</f>
        <v>37</v>
      </c>
      <c r="L762" s="81">
        <f t="shared" ref="L762:L825" si="241">IF(AND(K762=1,K761=1),1,IF(K762&gt;0,IF(K762=K761,K762+1,K762),0))</f>
        <v>38</v>
      </c>
      <c r="M762" s="82">
        <f t="shared" ref="M762:M825" si="242">ROUND((I762+1)^(L762/252),9)</f>
        <v>1.005200995</v>
      </c>
      <c r="N762" s="82">
        <f t="shared" ref="N762:N825" ca="1" si="243">ROUND(H762*M762,9)</f>
        <v>1.0080579270000001</v>
      </c>
      <c r="O762" s="81">
        <f t="shared" ref="O762:O825" si="244">IF(VLOOKUP(A762,W$12:AD$48,8)=VLOOKUP(A761,W$12:AD$48,8),0,VLOOKUP(A762,W$12:AD$48,8))</f>
        <v>0</v>
      </c>
      <c r="P762" s="76">
        <f t="shared" ref="P762:P825" ca="1" si="245">TRUNC(((N762-1)*C762),6)</f>
        <v>676.86586799999998</v>
      </c>
      <c r="Q762" s="76">
        <f t="shared" ref="Q762:Q825" si="246">IF(O762&gt;0,VLOOKUP(O762,$V$12:$AA$48,6),0)</f>
        <v>0</v>
      </c>
      <c r="R762" s="83" t="str">
        <f t="shared" ref="R762:R825" si="247">IF(O761&gt;0,VLOOKUP(O761,V$12:AF$48,10),R761)</f>
        <v>A+J=</v>
      </c>
      <c r="S762" s="79">
        <f t="shared" ref="S762:S825" si="248">IF(O761&gt;0,VLOOKUP(O761,V$12:AF$48,11),S761)</f>
        <v>44274</v>
      </c>
      <c r="T762" s="84" t="str">
        <f t="shared" ref="T762:T825" si="249">IF(O762&gt;0,(P762+Q762)*T$9,"-")</f>
        <v>-</v>
      </c>
      <c r="U762" s="8"/>
      <c r="V762" s="8"/>
      <c r="W762" s="8"/>
      <c r="X762" s="8"/>
      <c r="Y762" s="1"/>
      <c r="Z762" s="8"/>
      <c r="AA762" s="8"/>
      <c r="AB762" s="8"/>
      <c r="AC762" s="8"/>
      <c r="AD762" s="8"/>
      <c r="AE762" s="9"/>
      <c r="AF762" s="8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  <c r="BO762" s="3"/>
      <c r="BP762" s="3"/>
      <c r="BQ762" s="3"/>
      <c r="BR762" s="3"/>
      <c r="BS762" s="3"/>
      <c r="BT762" s="3"/>
      <c r="BU762" s="3"/>
      <c r="BV762" s="3"/>
      <c r="BW762" s="3"/>
      <c r="BX762" s="3"/>
      <c r="BY762" s="3"/>
      <c r="BZ762" s="3"/>
      <c r="CA762" s="3"/>
      <c r="CB762" s="3"/>
      <c r="CC762" s="3"/>
      <c r="CD762" s="3"/>
      <c r="CE762" s="3"/>
      <c r="CF762" s="3"/>
      <c r="CG762" s="3"/>
      <c r="CH762" s="3"/>
      <c r="CI762" s="3"/>
      <c r="CJ762" s="3"/>
      <c r="CK762" s="3"/>
      <c r="CL762" s="3"/>
      <c r="CM762" s="3"/>
      <c r="CN762" s="3"/>
      <c r="CO762" s="3"/>
      <c r="CP762" s="3"/>
      <c r="CQ762" s="3"/>
      <c r="CR762" s="3"/>
      <c r="CS762" s="3"/>
      <c r="CT762" s="3"/>
      <c r="CU762" s="3"/>
      <c r="CV762" s="3"/>
      <c r="CW762" s="3"/>
      <c r="CX762" s="3"/>
      <c r="CY762" s="3"/>
      <c r="CZ762" s="3"/>
      <c r="DA762" s="3"/>
      <c r="DB762" s="3"/>
      <c r="DC762" s="3"/>
      <c r="DD762" s="3"/>
      <c r="DE762" s="3"/>
      <c r="DF762" s="3"/>
      <c r="DG762" s="3"/>
      <c r="DH762" s="3"/>
      <c r="DI762" s="3"/>
      <c r="DJ762" s="3"/>
      <c r="DK762" s="3"/>
      <c r="DL762" s="3"/>
      <c r="DM762" s="3"/>
      <c r="DN762" s="3"/>
      <c r="DO762" s="3"/>
      <c r="DP762" s="3"/>
      <c r="DQ762" s="3"/>
      <c r="DR762" s="3"/>
      <c r="DS762" s="3"/>
      <c r="DT762" s="3"/>
      <c r="DU762" s="3"/>
      <c r="DV762" s="3"/>
      <c r="DW762" s="3"/>
      <c r="DX762" s="3"/>
      <c r="DY762" s="3"/>
      <c r="DZ762" s="3"/>
      <c r="EA762" s="3"/>
      <c r="EB762" s="3"/>
      <c r="EC762" s="3"/>
      <c r="ED762" s="3"/>
      <c r="EE762" s="3"/>
      <c r="EF762" s="3"/>
      <c r="EG762" s="3"/>
      <c r="EH762" s="3"/>
      <c r="EI762" s="3"/>
      <c r="EJ762" s="3"/>
      <c r="EK762" s="3"/>
      <c r="EL762" s="3"/>
      <c r="EM762" s="3"/>
      <c r="EN762" s="3"/>
      <c r="EO762" s="3"/>
      <c r="EP762" s="3"/>
      <c r="EQ762" s="3"/>
      <c r="ER762" s="3"/>
      <c r="ES762" s="3"/>
      <c r="ET762" s="3"/>
      <c r="EU762" s="3"/>
      <c r="EV762" s="3"/>
      <c r="EW762" s="3"/>
      <c r="EX762" s="3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</row>
    <row r="763" spans="1:173" x14ac:dyDescent="0.15">
      <c r="A763" s="74">
        <f t="shared" si="232"/>
        <v>44244</v>
      </c>
      <c r="B763" s="75">
        <f t="shared" ca="1" si="237"/>
        <v>84676.865867999993</v>
      </c>
      <c r="C763" s="78">
        <f t="shared" si="238"/>
        <v>84000</v>
      </c>
      <c r="D763" s="77">
        <f ca="1">IF(A763&lt;$B$1,VLOOKUP(A763,[1]DI!$A$4:$B$15000,2),0)</f>
        <v>1.9000000000000006E-2</v>
      </c>
      <c r="E763" s="78">
        <f t="shared" ca="1" si="234"/>
        <v>1.0000746899999999</v>
      </c>
      <c r="F763" s="78">
        <f ca="1">(TRUNC(PRODUCT($E$12:$E762),16))</f>
        <v>1.0864380129808699</v>
      </c>
      <c r="G763" s="78">
        <f t="shared" ca="1" si="235"/>
        <v>1.0833589494665601</v>
      </c>
      <c r="H763" s="78">
        <f t="shared" ca="1" si="236"/>
        <v>1.00284215</v>
      </c>
      <c r="I763" s="77">
        <f t="shared" si="233"/>
        <v>3.5000000000000003E-2</v>
      </c>
      <c r="J763" s="79">
        <f t="shared" si="239"/>
        <v>44186</v>
      </c>
      <c r="K763" s="80">
        <f t="shared" si="240"/>
        <v>38</v>
      </c>
      <c r="L763" s="81">
        <f t="shared" si="241"/>
        <v>38</v>
      </c>
      <c r="M763" s="82">
        <f t="shared" si="242"/>
        <v>1.005200995</v>
      </c>
      <c r="N763" s="82">
        <f t="shared" ca="1" si="243"/>
        <v>1.0080579270000001</v>
      </c>
      <c r="O763" s="81">
        <f t="shared" si="244"/>
        <v>0</v>
      </c>
      <c r="P763" s="76">
        <f t="shared" ca="1" si="245"/>
        <v>676.86586799999998</v>
      </c>
      <c r="Q763" s="76">
        <f t="shared" si="246"/>
        <v>0</v>
      </c>
      <c r="R763" s="83" t="str">
        <f t="shared" si="247"/>
        <v>A+J=</v>
      </c>
      <c r="S763" s="79">
        <f t="shared" si="248"/>
        <v>44274</v>
      </c>
      <c r="T763" s="84" t="str">
        <f t="shared" si="249"/>
        <v>-</v>
      </c>
      <c r="U763" s="8"/>
      <c r="V763" s="8"/>
      <c r="W763" s="8"/>
      <c r="X763" s="8"/>
      <c r="Y763" s="1"/>
      <c r="Z763" s="8"/>
      <c r="AA763" s="8"/>
      <c r="AB763" s="8"/>
      <c r="AC763" s="8"/>
      <c r="AD763" s="8"/>
      <c r="AE763" s="9"/>
      <c r="AF763" s="8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  <c r="BO763" s="3"/>
      <c r="BP763" s="3"/>
      <c r="BQ763" s="3"/>
      <c r="BR763" s="3"/>
      <c r="BS763" s="3"/>
      <c r="BT763" s="3"/>
      <c r="BU763" s="3"/>
      <c r="BV763" s="3"/>
      <c r="BW763" s="3"/>
      <c r="BX763" s="3"/>
      <c r="BY763" s="3"/>
      <c r="BZ763" s="3"/>
      <c r="CA763" s="3"/>
      <c r="CB763" s="3"/>
      <c r="CC763" s="3"/>
      <c r="CD763" s="3"/>
      <c r="CE763" s="3"/>
      <c r="CF763" s="3"/>
      <c r="CG763" s="3"/>
      <c r="CH763" s="3"/>
      <c r="CI763" s="3"/>
      <c r="CJ763" s="3"/>
      <c r="CK763" s="3"/>
      <c r="CL763" s="3"/>
      <c r="CM763" s="3"/>
      <c r="CN763" s="3"/>
      <c r="CO763" s="3"/>
      <c r="CP763" s="3"/>
      <c r="CQ763" s="3"/>
      <c r="CR763" s="3"/>
      <c r="CS763" s="3"/>
      <c r="CT763" s="3"/>
      <c r="CU763" s="3"/>
      <c r="CV763" s="3"/>
      <c r="CW763" s="3"/>
      <c r="CX763" s="3"/>
      <c r="CY763" s="3"/>
      <c r="CZ763" s="3"/>
      <c r="DA763" s="3"/>
      <c r="DB763" s="3"/>
      <c r="DC763" s="3"/>
      <c r="DD763" s="3"/>
      <c r="DE763" s="3"/>
      <c r="DF763" s="3"/>
      <c r="DG763" s="3"/>
      <c r="DH763" s="3"/>
      <c r="DI763" s="3"/>
      <c r="DJ763" s="3"/>
      <c r="DK763" s="3"/>
      <c r="DL763" s="3"/>
      <c r="DM763" s="3"/>
      <c r="DN763" s="3"/>
      <c r="DO763" s="3"/>
      <c r="DP763" s="3"/>
      <c r="DQ763" s="3"/>
      <c r="DR763" s="3"/>
      <c r="DS763" s="3"/>
      <c r="DT763" s="3"/>
      <c r="DU763" s="3"/>
      <c r="DV763" s="3"/>
      <c r="DW763" s="3"/>
      <c r="DX763" s="3"/>
      <c r="DY763" s="3"/>
      <c r="DZ763" s="3"/>
      <c r="EA763" s="3"/>
      <c r="EB763" s="3"/>
      <c r="EC763" s="3"/>
      <c r="ED763" s="3"/>
      <c r="EE763" s="3"/>
      <c r="EF763" s="3"/>
      <c r="EG763" s="3"/>
      <c r="EH763" s="3"/>
      <c r="EI763" s="3"/>
      <c r="EJ763" s="3"/>
      <c r="EK763" s="3"/>
      <c r="EL763" s="3"/>
      <c r="EM763" s="3"/>
      <c r="EN763" s="3"/>
      <c r="EO763" s="3"/>
      <c r="EP763" s="3"/>
      <c r="EQ763" s="3"/>
      <c r="ER763" s="3"/>
      <c r="ES763" s="3"/>
      <c r="ET763" s="3"/>
      <c r="EU763" s="3"/>
      <c r="EV763" s="3"/>
      <c r="EW763" s="3"/>
      <c r="EX763" s="3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</row>
    <row r="764" spans="1:173" x14ac:dyDescent="0.15">
      <c r="A764" s="74">
        <f t="shared" si="232"/>
        <v>44245</v>
      </c>
      <c r="B764" s="75">
        <f t="shared" ca="1" si="237"/>
        <v>84694.751399000001</v>
      </c>
      <c r="C764" s="78">
        <f t="shared" si="238"/>
        <v>84000</v>
      </c>
      <c r="D764" s="77">
        <f ca="1">IF(A764&lt;$B$1,VLOOKUP(A764,[1]DI!$A$4:$B$15000,2),0)</f>
        <v>1.9000000000000006E-2</v>
      </c>
      <c r="E764" s="78">
        <f t="shared" ca="1" si="234"/>
        <v>1.0000746899999999</v>
      </c>
      <c r="F764" s="78">
        <f ca="1">(TRUNC(PRODUCT($E$12:$E763),16))</f>
        <v>1.0865191590360599</v>
      </c>
      <c r="G764" s="78">
        <f t="shared" ca="1" si="235"/>
        <v>1.0833589494665601</v>
      </c>
      <c r="H764" s="78">
        <f t="shared" ca="1" si="236"/>
        <v>1.00291705</v>
      </c>
      <c r="I764" s="77">
        <f t="shared" si="233"/>
        <v>3.5000000000000003E-2</v>
      </c>
      <c r="J764" s="79">
        <f t="shared" si="239"/>
        <v>44186</v>
      </c>
      <c r="K764" s="80">
        <f t="shared" si="240"/>
        <v>39</v>
      </c>
      <c r="L764" s="81">
        <f t="shared" si="241"/>
        <v>39</v>
      </c>
      <c r="M764" s="82">
        <f t="shared" si="242"/>
        <v>1.0053382280000001</v>
      </c>
      <c r="N764" s="82">
        <f t="shared" ca="1" si="243"/>
        <v>1.0082708499999999</v>
      </c>
      <c r="O764" s="81">
        <f t="shared" si="244"/>
        <v>0</v>
      </c>
      <c r="P764" s="76">
        <f t="shared" ca="1" si="245"/>
        <v>694.75139899999999</v>
      </c>
      <c r="Q764" s="76">
        <f t="shared" si="246"/>
        <v>0</v>
      </c>
      <c r="R764" s="83" t="str">
        <f t="shared" si="247"/>
        <v>A+J=</v>
      </c>
      <c r="S764" s="79">
        <f t="shared" si="248"/>
        <v>44274</v>
      </c>
      <c r="T764" s="84" t="str">
        <f t="shared" si="249"/>
        <v>-</v>
      </c>
      <c r="U764" s="8"/>
      <c r="V764" s="8"/>
      <c r="W764" s="8"/>
      <c r="X764" s="8"/>
      <c r="Y764" s="1"/>
      <c r="Z764" s="8"/>
      <c r="AA764" s="8"/>
      <c r="AB764" s="8"/>
      <c r="AC764" s="8"/>
      <c r="AD764" s="8"/>
      <c r="AE764" s="9"/>
      <c r="AF764" s="8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  <c r="BO764" s="3"/>
      <c r="BP764" s="3"/>
      <c r="BQ764" s="3"/>
      <c r="BR764" s="3"/>
      <c r="BS764" s="3"/>
      <c r="BT764" s="3"/>
      <c r="BU764" s="3"/>
      <c r="BV764" s="3"/>
      <c r="BW764" s="3"/>
      <c r="BX764" s="3"/>
      <c r="BY764" s="3"/>
      <c r="BZ764" s="3"/>
      <c r="CA764" s="3"/>
      <c r="CB764" s="3"/>
      <c r="CC764" s="3"/>
      <c r="CD764" s="3"/>
      <c r="CE764" s="3"/>
      <c r="CF764" s="3"/>
      <c r="CG764" s="3"/>
      <c r="CH764" s="3"/>
      <c r="CI764" s="3"/>
      <c r="CJ764" s="3"/>
      <c r="CK764" s="3"/>
      <c r="CL764" s="3"/>
      <c r="CM764" s="3"/>
      <c r="CN764" s="3"/>
      <c r="CO764" s="3"/>
      <c r="CP764" s="3"/>
      <c r="CQ764" s="3"/>
      <c r="CR764" s="3"/>
      <c r="CS764" s="3"/>
      <c r="CT764" s="3"/>
      <c r="CU764" s="3"/>
      <c r="CV764" s="3"/>
      <c r="CW764" s="3"/>
      <c r="CX764" s="3"/>
      <c r="CY764" s="3"/>
      <c r="CZ764" s="3"/>
      <c r="DA764" s="3"/>
      <c r="DB764" s="3"/>
      <c r="DC764" s="3"/>
      <c r="DD764" s="3"/>
      <c r="DE764" s="3"/>
      <c r="DF764" s="3"/>
      <c r="DG764" s="3"/>
      <c r="DH764" s="3"/>
      <c r="DI764" s="3"/>
      <c r="DJ764" s="3"/>
      <c r="DK764" s="3"/>
      <c r="DL764" s="3"/>
      <c r="DM764" s="3"/>
      <c r="DN764" s="3"/>
      <c r="DO764" s="3"/>
      <c r="DP764" s="3"/>
      <c r="DQ764" s="3"/>
      <c r="DR764" s="3"/>
      <c r="DS764" s="3"/>
      <c r="DT764" s="3"/>
      <c r="DU764" s="3"/>
      <c r="DV764" s="3"/>
      <c r="DW764" s="3"/>
      <c r="DX764" s="3"/>
      <c r="DY764" s="3"/>
      <c r="DZ764" s="3"/>
      <c r="EA764" s="3"/>
      <c r="EB764" s="3"/>
      <c r="EC764" s="3"/>
      <c r="ED764" s="3"/>
      <c r="EE764" s="3"/>
      <c r="EF764" s="3"/>
      <c r="EG764" s="3"/>
      <c r="EH764" s="3"/>
      <c r="EI764" s="3"/>
      <c r="EJ764" s="3"/>
      <c r="EK764" s="3"/>
      <c r="EL764" s="3"/>
      <c r="EM764" s="3"/>
      <c r="EN764" s="3"/>
      <c r="EO764" s="3"/>
      <c r="EP764" s="3"/>
      <c r="EQ764" s="3"/>
      <c r="ER764" s="3"/>
      <c r="ES764" s="3"/>
      <c r="ET764" s="3"/>
      <c r="EU764" s="3"/>
      <c r="EV764" s="3"/>
      <c r="EW764" s="3"/>
      <c r="EX764" s="3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</row>
    <row r="765" spans="1:173" x14ac:dyDescent="0.15">
      <c r="A765" s="74">
        <f t="shared" si="232"/>
        <v>44246</v>
      </c>
      <c r="B765" s="75">
        <f t="shared" ca="1" si="237"/>
        <v>84712.641048000005</v>
      </c>
      <c r="C765" s="78">
        <f t="shared" si="238"/>
        <v>84000</v>
      </c>
      <c r="D765" s="77">
        <f ca="1">IF(A765&lt;$B$1,VLOOKUP(A765,[1]DI!$A$4:$B$15000,2),0)</f>
        <v>1.9000000000000006E-2</v>
      </c>
      <c r="E765" s="78">
        <f t="shared" ca="1" si="234"/>
        <v>1.0000746899999999</v>
      </c>
      <c r="F765" s="78">
        <f ca="1">(TRUNC(PRODUCT($E$12:$E764),16))</f>
        <v>1.0866003111520499</v>
      </c>
      <c r="G765" s="78">
        <f t="shared" ca="1" si="235"/>
        <v>1.0833589494665601</v>
      </c>
      <c r="H765" s="78">
        <f t="shared" ca="1" si="236"/>
        <v>1.0029919599999999</v>
      </c>
      <c r="I765" s="77">
        <f t="shared" si="233"/>
        <v>3.5000000000000003E-2</v>
      </c>
      <c r="J765" s="79">
        <f t="shared" si="239"/>
        <v>44186</v>
      </c>
      <c r="K765" s="80">
        <f t="shared" si="240"/>
        <v>40</v>
      </c>
      <c r="L765" s="81">
        <f t="shared" si="241"/>
        <v>40</v>
      </c>
      <c r="M765" s="82">
        <f t="shared" si="242"/>
        <v>1.0054754800000001</v>
      </c>
      <c r="N765" s="82">
        <f t="shared" ca="1" si="243"/>
        <v>1.0084838220000001</v>
      </c>
      <c r="O765" s="81">
        <f t="shared" si="244"/>
        <v>0</v>
      </c>
      <c r="P765" s="76">
        <f t="shared" ca="1" si="245"/>
        <v>712.64104799999996</v>
      </c>
      <c r="Q765" s="76">
        <f t="shared" si="246"/>
        <v>0</v>
      </c>
      <c r="R765" s="83" t="str">
        <f t="shared" si="247"/>
        <v>A+J=</v>
      </c>
      <c r="S765" s="79">
        <f t="shared" si="248"/>
        <v>44274</v>
      </c>
      <c r="T765" s="84" t="str">
        <f t="shared" si="249"/>
        <v>-</v>
      </c>
      <c r="U765" s="8"/>
      <c r="V765" s="8"/>
      <c r="W765" s="8"/>
      <c r="X765" s="8"/>
      <c r="Y765" s="1"/>
      <c r="Z765" s="8"/>
      <c r="AA765" s="8"/>
      <c r="AB765" s="8"/>
      <c r="AC765" s="8"/>
      <c r="AD765" s="8"/>
      <c r="AE765" s="9"/>
      <c r="AF765" s="8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  <c r="BO765" s="3"/>
      <c r="BP765" s="3"/>
      <c r="BQ765" s="3"/>
      <c r="BR765" s="3"/>
      <c r="BS765" s="3"/>
      <c r="BT765" s="3"/>
      <c r="BU765" s="3"/>
      <c r="BV765" s="3"/>
      <c r="BW765" s="3"/>
      <c r="BX765" s="3"/>
      <c r="BY765" s="3"/>
      <c r="BZ765" s="3"/>
      <c r="CA765" s="3"/>
      <c r="CB765" s="3"/>
      <c r="CC765" s="3"/>
      <c r="CD765" s="3"/>
      <c r="CE765" s="3"/>
      <c r="CF765" s="3"/>
      <c r="CG765" s="3"/>
      <c r="CH765" s="3"/>
      <c r="CI765" s="3"/>
      <c r="CJ765" s="3"/>
      <c r="CK765" s="3"/>
      <c r="CL765" s="3"/>
      <c r="CM765" s="3"/>
      <c r="CN765" s="3"/>
      <c r="CO765" s="3"/>
      <c r="CP765" s="3"/>
      <c r="CQ765" s="3"/>
      <c r="CR765" s="3"/>
      <c r="CS765" s="3"/>
      <c r="CT765" s="3"/>
      <c r="CU765" s="3"/>
      <c r="CV765" s="3"/>
      <c r="CW765" s="3"/>
      <c r="CX765" s="3"/>
      <c r="CY765" s="3"/>
      <c r="CZ765" s="3"/>
      <c r="DA765" s="3"/>
      <c r="DB765" s="3"/>
      <c r="DC765" s="3"/>
      <c r="DD765" s="3"/>
      <c r="DE765" s="3"/>
      <c r="DF765" s="3"/>
      <c r="DG765" s="3"/>
      <c r="DH765" s="3"/>
      <c r="DI765" s="3"/>
      <c r="DJ765" s="3"/>
      <c r="DK765" s="3"/>
      <c r="DL765" s="3"/>
      <c r="DM765" s="3"/>
      <c r="DN765" s="3"/>
      <c r="DO765" s="3"/>
      <c r="DP765" s="3"/>
      <c r="DQ765" s="3"/>
      <c r="DR765" s="3"/>
      <c r="DS765" s="3"/>
      <c r="DT765" s="3"/>
      <c r="DU765" s="3"/>
      <c r="DV765" s="3"/>
      <c r="DW765" s="3"/>
      <c r="DX765" s="3"/>
      <c r="DY765" s="3"/>
      <c r="DZ765" s="3"/>
      <c r="EA765" s="3"/>
      <c r="EB765" s="3"/>
      <c r="EC765" s="3"/>
      <c r="ED765" s="3"/>
      <c r="EE765" s="3"/>
      <c r="EF765" s="3"/>
      <c r="EG765" s="3"/>
      <c r="EH765" s="3"/>
      <c r="EI765" s="3"/>
      <c r="EJ765" s="3"/>
      <c r="EK765" s="3"/>
      <c r="EL765" s="3"/>
      <c r="EM765" s="3"/>
      <c r="EN765" s="3"/>
      <c r="EO765" s="3"/>
      <c r="EP765" s="3"/>
      <c r="EQ765" s="3"/>
      <c r="ER765" s="3"/>
      <c r="ES765" s="3"/>
      <c r="ET765" s="3"/>
      <c r="EU765" s="3"/>
      <c r="EV765" s="3"/>
      <c r="EW765" s="3"/>
      <c r="EX765" s="3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</row>
    <row r="766" spans="1:173" x14ac:dyDescent="0.15">
      <c r="A766" s="74">
        <f t="shared" si="232"/>
        <v>44247</v>
      </c>
      <c r="B766" s="75">
        <f t="shared" ca="1" si="237"/>
        <v>84730.534054999996</v>
      </c>
      <c r="C766" s="78">
        <f t="shared" si="238"/>
        <v>84000</v>
      </c>
      <c r="D766" s="77">
        <f ca="1">IF(A766&lt;$B$1,VLOOKUP(A766,[1]DI!$A$4:$B$15000,2),0)</f>
        <v>0</v>
      </c>
      <c r="E766" s="78">
        <f t="shared" ca="1" si="234"/>
        <v>1</v>
      </c>
      <c r="F766" s="78">
        <f ca="1">(TRUNC(PRODUCT($E$12:$E765),16))</f>
        <v>1.0866814693292901</v>
      </c>
      <c r="G766" s="78">
        <f t="shared" ca="1" si="235"/>
        <v>1.0833589494665601</v>
      </c>
      <c r="H766" s="78">
        <f t="shared" ca="1" si="236"/>
        <v>1.0030668700000001</v>
      </c>
      <c r="I766" s="77">
        <f t="shared" si="233"/>
        <v>3.5000000000000003E-2</v>
      </c>
      <c r="J766" s="79">
        <f t="shared" si="239"/>
        <v>44186</v>
      </c>
      <c r="K766" s="80">
        <f t="shared" si="240"/>
        <v>40</v>
      </c>
      <c r="L766" s="81">
        <f t="shared" si="241"/>
        <v>41</v>
      </c>
      <c r="M766" s="82">
        <f t="shared" si="242"/>
        <v>1.0056127500000001</v>
      </c>
      <c r="N766" s="82">
        <f t="shared" ca="1" si="243"/>
        <v>1.008696834</v>
      </c>
      <c r="O766" s="81">
        <f t="shared" si="244"/>
        <v>0</v>
      </c>
      <c r="P766" s="76">
        <f t="shared" ca="1" si="245"/>
        <v>730.53405499999997</v>
      </c>
      <c r="Q766" s="76">
        <f t="shared" si="246"/>
        <v>0</v>
      </c>
      <c r="R766" s="83" t="str">
        <f t="shared" si="247"/>
        <v>A+J=</v>
      </c>
      <c r="S766" s="79">
        <f t="shared" si="248"/>
        <v>44274</v>
      </c>
      <c r="T766" s="84" t="str">
        <f t="shared" si="249"/>
        <v>-</v>
      </c>
      <c r="U766" s="8"/>
      <c r="V766" s="8"/>
      <c r="W766" s="8"/>
      <c r="X766" s="8"/>
      <c r="Y766" s="1"/>
      <c r="Z766" s="8"/>
      <c r="AA766" s="8"/>
      <c r="AB766" s="8"/>
      <c r="AC766" s="8"/>
      <c r="AD766" s="8"/>
      <c r="AE766" s="9"/>
      <c r="AF766" s="8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  <c r="BO766" s="3"/>
      <c r="BP766" s="3"/>
      <c r="BQ766" s="3"/>
      <c r="BR766" s="3"/>
      <c r="BS766" s="3"/>
      <c r="BT766" s="3"/>
      <c r="BU766" s="3"/>
      <c r="BV766" s="3"/>
      <c r="BW766" s="3"/>
      <c r="BX766" s="3"/>
      <c r="BY766" s="3"/>
      <c r="BZ766" s="3"/>
      <c r="CA766" s="3"/>
      <c r="CB766" s="3"/>
      <c r="CC766" s="3"/>
      <c r="CD766" s="3"/>
      <c r="CE766" s="3"/>
      <c r="CF766" s="3"/>
      <c r="CG766" s="3"/>
      <c r="CH766" s="3"/>
      <c r="CI766" s="3"/>
      <c r="CJ766" s="3"/>
      <c r="CK766" s="3"/>
      <c r="CL766" s="3"/>
      <c r="CM766" s="3"/>
      <c r="CN766" s="3"/>
      <c r="CO766" s="3"/>
      <c r="CP766" s="3"/>
      <c r="CQ766" s="3"/>
      <c r="CR766" s="3"/>
      <c r="CS766" s="3"/>
      <c r="CT766" s="3"/>
      <c r="CU766" s="3"/>
      <c r="CV766" s="3"/>
      <c r="CW766" s="3"/>
      <c r="CX766" s="3"/>
      <c r="CY766" s="3"/>
      <c r="CZ766" s="3"/>
      <c r="DA766" s="3"/>
      <c r="DB766" s="3"/>
      <c r="DC766" s="3"/>
      <c r="DD766" s="3"/>
      <c r="DE766" s="3"/>
      <c r="DF766" s="3"/>
      <c r="DG766" s="3"/>
      <c r="DH766" s="3"/>
      <c r="DI766" s="3"/>
      <c r="DJ766" s="3"/>
      <c r="DK766" s="3"/>
      <c r="DL766" s="3"/>
      <c r="DM766" s="3"/>
      <c r="DN766" s="3"/>
      <c r="DO766" s="3"/>
      <c r="DP766" s="3"/>
      <c r="DQ766" s="3"/>
      <c r="DR766" s="3"/>
      <c r="DS766" s="3"/>
      <c r="DT766" s="3"/>
      <c r="DU766" s="3"/>
      <c r="DV766" s="3"/>
      <c r="DW766" s="3"/>
      <c r="DX766" s="3"/>
      <c r="DY766" s="3"/>
      <c r="DZ766" s="3"/>
      <c r="EA766" s="3"/>
      <c r="EB766" s="3"/>
      <c r="EC766" s="3"/>
      <c r="ED766" s="3"/>
      <c r="EE766" s="3"/>
      <c r="EF766" s="3"/>
      <c r="EG766" s="3"/>
      <c r="EH766" s="3"/>
      <c r="EI766" s="3"/>
      <c r="EJ766" s="3"/>
      <c r="EK766" s="3"/>
      <c r="EL766" s="3"/>
      <c r="EM766" s="3"/>
      <c r="EN766" s="3"/>
      <c r="EO766" s="3"/>
      <c r="EP766" s="3"/>
      <c r="EQ766" s="3"/>
      <c r="ER766" s="3"/>
      <c r="ES766" s="3"/>
      <c r="ET766" s="3"/>
      <c r="EU766" s="3"/>
      <c r="EV766" s="3"/>
      <c r="EW766" s="3"/>
      <c r="EX766" s="3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</row>
    <row r="767" spans="1:173" x14ac:dyDescent="0.15">
      <c r="A767" s="74">
        <f t="shared" si="232"/>
        <v>44248</v>
      </c>
      <c r="B767" s="75">
        <f t="shared" ca="1" si="237"/>
        <v>84730.534054999996</v>
      </c>
      <c r="C767" s="78">
        <f t="shared" si="238"/>
        <v>84000</v>
      </c>
      <c r="D767" s="77">
        <f ca="1">IF(A767&lt;$B$1,VLOOKUP(A767,[1]DI!$A$4:$B$15000,2),0)</f>
        <v>0</v>
      </c>
      <c r="E767" s="78">
        <f t="shared" ca="1" si="234"/>
        <v>1</v>
      </c>
      <c r="F767" s="78">
        <f ca="1">(TRUNC(PRODUCT($E$12:$E766),16))</f>
        <v>1.0866814693292901</v>
      </c>
      <c r="G767" s="78">
        <f t="shared" ca="1" si="235"/>
        <v>1.0833589494665601</v>
      </c>
      <c r="H767" s="78">
        <f t="shared" ca="1" si="236"/>
        <v>1.0030668700000001</v>
      </c>
      <c r="I767" s="77">
        <f t="shared" si="233"/>
        <v>3.5000000000000003E-2</v>
      </c>
      <c r="J767" s="79">
        <f t="shared" si="239"/>
        <v>44186</v>
      </c>
      <c r="K767" s="80">
        <f t="shared" si="240"/>
        <v>40</v>
      </c>
      <c r="L767" s="81">
        <f t="shared" si="241"/>
        <v>41</v>
      </c>
      <c r="M767" s="82">
        <f t="shared" si="242"/>
        <v>1.0056127500000001</v>
      </c>
      <c r="N767" s="82">
        <f t="shared" ca="1" si="243"/>
        <v>1.008696834</v>
      </c>
      <c r="O767" s="81">
        <f t="shared" si="244"/>
        <v>0</v>
      </c>
      <c r="P767" s="76">
        <f t="shared" ca="1" si="245"/>
        <v>730.53405499999997</v>
      </c>
      <c r="Q767" s="76">
        <f t="shared" si="246"/>
        <v>0</v>
      </c>
      <c r="R767" s="83" t="str">
        <f t="shared" si="247"/>
        <v>A+J=</v>
      </c>
      <c r="S767" s="79">
        <f t="shared" si="248"/>
        <v>44274</v>
      </c>
      <c r="T767" s="84" t="str">
        <f t="shared" si="249"/>
        <v>-</v>
      </c>
      <c r="U767" s="8"/>
      <c r="V767" s="8"/>
      <c r="W767" s="8"/>
      <c r="X767" s="8"/>
      <c r="Y767" s="1"/>
      <c r="Z767" s="8"/>
      <c r="AA767" s="8"/>
      <c r="AB767" s="8"/>
      <c r="AC767" s="8"/>
      <c r="AD767" s="8"/>
      <c r="AE767" s="9"/>
      <c r="AF767" s="8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  <c r="BO767" s="3"/>
      <c r="BP767" s="3"/>
      <c r="BQ767" s="3"/>
      <c r="BR767" s="3"/>
      <c r="BS767" s="3"/>
      <c r="BT767" s="3"/>
      <c r="BU767" s="3"/>
      <c r="BV767" s="3"/>
      <c r="BW767" s="3"/>
      <c r="BX767" s="3"/>
      <c r="BY767" s="3"/>
      <c r="BZ767" s="3"/>
      <c r="CA767" s="3"/>
      <c r="CB767" s="3"/>
      <c r="CC767" s="3"/>
      <c r="CD767" s="3"/>
      <c r="CE767" s="3"/>
      <c r="CF767" s="3"/>
      <c r="CG767" s="3"/>
      <c r="CH767" s="3"/>
      <c r="CI767" s="3"/>
      <c r="CJ767" s="3"/>
      <c r="CK767" s="3"/>
      <c r="CL767" s="3"/>
      <c r="CM767" s="3"/>
      <c r="CN767" s="3"/>
      <c r="CO767" s="3"/>
      <c r="CP767" s="3"/>
      <c r="CQ767" s="3"/>
      <c r="CR767" s="3"/>
      <c r="CS767" s="3"/>
      <c r="CT767" s="3"/>
      <c r="CU767" s="3"/>
      <c r="CV767" s="3"/>
      <c r="CW767" s="3"/>
      <c r="CX767" s="3"/>
      <c r="CY767" s="3"/>
      <c r="CZ767" s="3"/>
      <c r="DA767" s="3"/>
      <c r="DB767" s="3"/>
      <c r="DC767" s="3"/>
      <c r="DD767" s="3"/>
      <c r="DE767" s="3"/>
      <c r="DF767" s="3"/>
      <c r="DG767" s="3"/>
      <c r="DH767" s="3"/>
      <c r="DI767" s="3"/>
      <c r="DJ767" s="3"/>
      <c r="DK767" s="3"/>
      <c r="DL767" s="3"/>
      <c r="DM767" s="3"/>
      <c r="DN767" s="3"/>
      <c r="DO767" s="3"/>
      <c r="DP767" s="3"/>
      <c r="DQ767" s="3"/>
      <c r="DR767" s="3"/>
      <c r="DS767" s="3"/>
      <c r="DT767" s="3"/>
      <c r="DU767" s="3"/>
      <c r="DV767" s="3"/>
      <c r="DW767" s="3"/>
      <c r="DX767" s="3"/>
      <c r="DY767" s="3"/>
      <c r="DZ767" s="3"/>
      <c r="EA767" s="3"/>
      <c r="EB767" s="3"/>
      <c r="EC767" s="3"/>
      <c r="ED767" s="3"/>
      <c r="EE767" s="3"/>
      <c r="EF767" s="3"/>
      <c r="EG767" s="3"/>
      <c r="EH767" s="3"/>
      <c r="EI767" s="3"/>
      <c r="EJ767" s="3"/>
      <c r="EK767" s="3"/>
      <c r="EL767" s="3"/>
      <c r="EM767" s="3"/>
      <c r="EN767" s="3"/>
      <c r="EO767" s="3"/>
      <c r="EP767" s="3"/>
      <c r="EQ767" s="3"/>
      <c r="ER767" s="3"/>
      <c r="ES767" s="3"/>
      <c r="ET767" s="3"/>
      <c r="EU767" s="3"/>
      <c r="EV767" s="3"/>
      <c r="EW767" s="3"/>
      <c r="EX767" s="3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</row>
    <row r="768" spans="1:173" x14ac:dyDescent="0.15">
      <c r="A768" s="74">
        <f t="shared" si="232"/>
        <v>44249</v>
      </c>
      <c r="B768" s="75">
        <f t="shared" ca="1" si="237"/>
        <v>84730.534054999996</v>
      </c>
      <c r="C768" s="78">
        <f t="shared" si="238"/>
        <v>84000</v>
      </c>
      <c r="D768" s="77">
        <f ca="1">IF(A768&lt;$B$1,VLOOKUP(A768,[1]DI!$A$4:$B$15000,2),0)</f>
        <v>1.9000000000000006E-2</v>
      </c>
      <c r="E768" s="78">
        <f t="shared" ca="1" si="234"/>
        <v>1.0000746899999999</v>
      </c>
      <c r="F768" s="78">
        <f ca="1">(TRUNC(PRODUCT($E$12:$E767),16))</f>
        <v>1.0866814693292901</v>
      </c>
      <c r="G768" s="78">
        <f t="shared" ca="1" si="235"/>
        <v>1.0833589494665601</v>
      </c>
      <c r="H768" s="78">
        <f t="shared" ca="1" si="236"/>
        <v>1.0030668700000001</v>
      </c>
      <c r="I768" s="77">
        <f t="shared" si="233"/>
        <v>3.5000000000000003E-2</v>
      </c>
      <c r="J768" s="79">
        <f t="shared" si="239"/>
        <v>44186</v>
      </c>
      <c r="K768" s="80">
        <f t="shared" si="240"/>
        <v>41</v>
      </c>
      <c r="L768" s="81">
        <f t="shared" si="241"/>
        <v>41</v>
      </c>
      <c r="M768" s="82">
        <f t="shared" si="242"/>
        <v>1.0056127500000001</v>
      </c>
      <c r="N768" s="82">
        <f t="shared" ca="1" si="243"/>
        <v>1.008696834</v>
      </c>
      <c r="O768" s="81">
        <f t="shared" si="244"/>
        <v>0</v>
      </c>
      <c r="P768" s="76">
        <f t="shared" ca="1" si="245"/>
        <v>730.53405499999997</v>
      </c>
      <c r="Q768" s="76">
        <f t="shared" si="246"/>
        <v>0</v>
      </c>
      <c r="R768" s="83" t="str">
        <f t="shared" si="247"/>
        <v>A+J=</v>
      </c>
      <c r="S768" s="79">
        <f t="shared" si="248"/>
        <v>44274</v>
      </c>
      <c r="T768" s="84" t="str">
        <f t="shared" si="249"/>
        <v>-</v>
      </c>
      <c r="U768" s="8"/>
      <c r="V768" s="8"/>
      <c r="W768" s="8"/>
      <c r="X768" s="8"/>
      <c r="Y768" s="1"/>
      <c r="Z768" s="8"/>
      <c r="AA768" s="8"/>
      <c r="AB768" s="8"/>
      <c r="AC768" s="8"/>
      <c r="AD768" s="8"/>
      <c r="AE768" s="9"/>
      <c r="AF768" s="8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  <c r="BO768" s="3"/>
      <c r="BP768" s="3"/>
      <c r="BQ768" s="3"/>
      <c r="BR768" s="3"/>
      <c r="BS768" s="3"/>
      <c r="BT768" s="3"/>
      <c r="BU768" s="3"/>
      <c r="BV768" s="3"/>
      <c r="BW768" s="3"/>
      <c r="BX768" s="3"/>
      <c r="BY768" s="3"/>
      <c r="BZ768" s="3"/>
      <c r="CA768" s="3"/>
      <c r="CB768" s="3"/>
      <c r="CC768" s="3"/>
      <c r="CD768" s="3"/>
      <c r="CE768" s="3"/>
      <c r="CF768" s="3"/>
      <c r="CG768" s="3"/>
      <c r="CH768" s="3"/>
      <c r="CI768" s="3"/>
      <c r="CJ768" s="3"/>
      <c r="CK768" s="3"/>
      <c r="CL768" s="3"/>
      <c r="CM768" s="3"/>
      <c r="CN768" s="3"/>
      <c r="CO768" s="3"/>
      <c r="CP768" s="3"/>
      <c r="CQ768" s="3"/>
      <c r="CR768" s="3"/>
      <c r="CS768" s="3"/>
      <c r="CT768" s="3"/>
      <c r="CU768" s="3"/>
      <c r="CV768" s="3"/>
      <c r="CW768" s="3"/>
      <c r="CX768" s="3"/>
      <c r="CY768" s="3"/>
      <c r="CZ768" s="3"/>
      <c r="DA768" s="3"/>
      <c r="DB768" s="3"/>
      <c r="DC768" s="3"/>
      <c r="DD768" s="3"/>
      <c r="DE768" s="3"/>
      <c r="DF768" s="3"/>
      <c r="DG768" s="3"/>
      <c r="DH768" s="3"/>
      <c r="DI768" s="3"/>
      <c r="DJ768" s="3"/>
      <c r="DK768" s="3"/>
      <c r="DL768" s="3"/>
      <c r="DM768" s="3"/>
      <c r="DN768" s="3"/>
      <c r="DO768" s="3"/>
      <c r="DP768" s="3"/>
      <c r="DQ768" s="3"/>
      <c r="DR768" s="3"/>
      <c r="DS768" s="3"/>
      <c r="DT768" s="3"/>
      <c r="DU768" s="3"/>
      <c r="DV768" s="3"/>
      <c r="DW768" s="3"/>
      <c r="DX768" s="3"/>
      <c r="DY768" s="3"/>
      <c r="DZ768" s="3"/>
      <c r="EA768" s="3"/>
      <c r="EB768" s="3"/>
      <c r="EC768" s="3"/>
      <c r="ED768" s="3"/>
      <c r="EE768" s="3"/>
      <c r="EF768" s="3"/>
      <c r="EG768" s="3"/>
      <c r="EH768" s="3"/>
      <c r="EI768" s="3"/>
      <c r="EJ768" s="3"/>
      <c r="EK768" s="3"/>
      <c r="EL768" s="3"/>
      <c r="EM768" s="3"/>
      <c r="EN768" s="3"/>
      <c r="EO768" s="3"/>
      <c r="EP768" s="3"/>
      <c r="EQ768" s="3"/>
      <c r="ER768" s="3"/>
      <c r="ES768" s="3"/>
      <c r="ET768" s="3"/>
      <c r="EU768" s="3"/>
      <c r="EV768" s="3"/>
      <c r="EW768" s="3"/>
      <c r="EX768" s="3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</row>
    <row r="769" spans="1:173" x14ac:dyDescent="0.15">
      <c r="A769" s="74">
        <f t="shared" si="232"/>
        <v>44250</v>
      </c>
      <c r="B769" s="75">
        <f t="shared" ca="1" si="237"/>
        <v>84748.431096</v>
      </c>
      <c r="C769" s="78">
        <f t="shared" si="238"/>
        <v>84000</v>
      </c>
      <c r="D769" s="77">
        <f ca="1">IF(A769&lt;$B$1,VLOOKUP(A769,[1]DI!$A$4:$B$15000,2),0)</f>
        <v>1.9000000000000006E-2</v>
      </c>
      <c r="E769" s="78">
        <f t="shared" ca="1" si="234"/>
        <v>1.0000746899999999</v>
      </c>
      <c r="F769" s="78">
        <f ca="1">(TRUNC(PRODUCT($E$12:$E768),16))</f>
        <v>1.0867626335682301</v>
      </c>
      <c r="G769" s="78">
        <f t="shared" ca="1" si="235"/>
        <v>1.0833589494665601</v>
      </c>
      <c r="H769" s="78">
        <f t="shared" ca="1" si="236"/>
        <v>1.0031417899999999</v>
      </c>
      <c r="I769" s="77">
        <f t="shared" si="233"/>
        <v>3.5000000000000003E-2</v>
      </c>
      <c r="J769" s="79">
        <f t="shared" si="239"/>
        <v>44186</v>
      </c>
      <c r="K769" s="80">
        <f t="shared" si="240"/>
        <v>42</v>
      </c>
      <c r="L769" s="81">
        <f t="shared" si="241"/>
        <v>42</v>
      </c>
      <c r="M769" s="82">
        <f t="shared" si="242"/>
        <v>1.005750039</v>
      </c>
      <c r="N769" s="82">
        <f t="shared" ca="1" si="243"/>
        <v>1.0089098940000001</v>
      </c>
      <c r="O769" s="81">
        <f t="shared" si="244"/>
        <v>0</v>
      </c>
      <c r="P769" s="76">
        <f t="shared" ca="1" si="245"/>
        <v>748.43109600000003</v>
      </c>
      <c r="Q769" s="76">
        <f t="shared" si="246"/>
        <v>0</v>
      </c>
      <c r="R769" s="83" t="str">
        <f t="shared" si="247"/>
        <v>A+J=</v>
      </c>
      <c r="S769" s="79">
        <f t="shared" si="248"/>
        <v>44274</v>
      </c>
      <c r="T769" s="84" t="str">
        <f t="shared" si="249"/>
        <v>-</v>
      </c>
      <c r="U769" s="8"/>
      <c r="V769" s="8"/>
      <c r="W769" s="8"/>
      <c r="X769" s="8"/>
      <c r="Y769" s="1"/>
      <c r="Z769" s="8"/>
      <c r="AA769" s="8"/>
      <c r="AB769" s="8"/>
      <c r="AC769" s="8"/>
      <c r="AD769" s="8"/>
      <c r="AE769" s="9"/>
      <c r="AF769" s="8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  <c r="BO769" s="3"/>
      <c r="BP769" s="3"/>
      <c r="BQ769" s="3"/>
      <c r="BR769" s="3"/>
      <c r="BS769" s="3"/>
      <c r="BT769" s="3"/>
      <c r="BU769" s="3"/>
      <c r="BV769" s="3"/>
      <c r="BW769" s="3"/>
      <c r="BX769" s="3"/>
      <c r="BY769" s="3"/>
      <c r="BZ769" s="3"/>
      <c r="CA769" s="3"/>
      <c r="CB769" s="3"/>
      <c r="CC769" s="3"/>
      <c r="CD769" s="3"/>
      <c r="CE769" s="3"/>
      <c r="CF769" s="3"/>
      <c r="CG769" s="3"/>
      <c r="CH769" s="3"/>
      <c r="CI769" s="3"/>
      <c r="CJ769" s="3"/>
      <c r="CK769" s="3"/>
      <c r="CL769" s="3"/>
      <c r="CM769" s="3"/>
      <c r="CN769" s="3"/>
      <c r="CO769" s="3"/>
      <c r="CP769" s="3"/>
      <c r="CQ769" s="3"/>
      <c r="CR769" s="3"/>
      <c r="CS769" s="3"/>
      <c r="CT769" s="3"/>
      <c r="CU769" s="3"/>
      <c r="CV769" s="3"/>
      <c r="CW769" s="3"/>
      <c r="CX769" s="3"/>
      <c r="CY769" s="3"/>
      <c r="CZ769" s="3"/>
      <c r="DA769" s="3"/>
      <c r="DB769" s="3"/>
      <c r="DC769" s="3"/>
      <c r="DD769" s="3"/>
      <c r="DE769" s="3"/>
      <c r="DF769" s="3"/>
      <c r="DG769" s="3"/>
      <c r="DH769" s="3"/>
      <c r="DI769" s="3"/>
      <c r="DJ769" s="3"/>
      <c r="DK769" s="3"/>
      <c r="DL769" s="3"/>
      <c r="DM769" s="3"/>
      <c r="DN769" s="3"/>
      <c r="DO769" s="3"/>
      <c r="DP769" s="3"/>
      <c r="DQ769" s="3"/>
      <c r="DR769" s="3"/>
      <c r="DS769" s="3"/>
      <c r="DT769" s="3"/>
      <c r="DU769" s="3"/>
      <c r="DV769" s="3"/>
      <c r="DW769" s="3"/>
      <c r="DX769" s="3"/>
      <c r="DY769" s="3"/>
      <c r="DZ769" s="3"/>
      <c r="EA769" s="3"/>
      <c r="EB769" s="3"/>
      <c r="EC769" s="3"/>
      <c r="ED769" s="3"/>
      <c r="EE769" s="3"/>
      <c r="EF769" s="3"/>
      <c r="EG769" s="3"/>
      <c r="EH769" s="3"/>
      <c r="EI769" s="3"/>
      <c r="EJ769" s="3"/>
      <c r="EK769" s="3"/>
      <c r="EL769" s="3"/>
      <c r="EM769" s="3"/>
      <c r="EN769" s="3"/>
      <c r="EO769" s="3"/>
      <c r="EP769" s="3"/>
      <c r="EQ769" s="3"/>
      <c r="ER769" s="3"/>
      <c r="ES769" s="3"/>
      <c r="ET769" s="3"/>
      <c r="EU769" s="3"/>
      <c r="EV769" s="3"/>
      <c r="EW769" s="3"/>
      <c r="EX769" s="3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</row>
    <row r="770" spans="1:173" x14ac:dyDescent="0.15">
      <c r="A770" s="74">
        <f t="shared" si="232"/>
        <v>44251</v>
      </c>
      <c r="B770" s="75">
        <f t="shared" ca="1" si="237"/>
        <v>84766.331579999998</v>
      </c>
      <c r="C770" s="78">
        <f t="shared" si="238"/>
        <v>84000</v>
      </c>
      <c r="D770" s="77">
        <f ca="1">IF(A770&lt;$B$1,VLOOKUP(A770,[1]DI!$A$4:$B$15000,2),0)</f>
        <v>1.9000000000000006E-2</v>
      </c>
      <c r="E770" s="78">
        <f t="shared" ca="1" si="234"/>
        <v>1.0000746899999999</v>
      </c>
      <c r="F770" s="78">
        <f ca="1">(TRUNC(PRODUCT($E$12:$E769),16))</f>
        <v>1.08684380386933</v>
      </c>
      <c r="G770" s="78">
        <f t="shared" ca="1" si="235"/>
        <v>1.0833589494665601</v>
      </c>
      <c r="H770" s="78">
        <f t="shared" ca="1" si="236"/>
        <v>1.00321671</v>
      </c>
      <c r="I770" s="77">
        <f t="shared" si="233"/>
        <v>3.5000000000000003E-2</v>
      </c>
      <c r="J770" s="79">
        <f t="shared" si="239"/>
        <v>44186</v>
      </c>
      <c r="K770" s="80">
        <f t="shared" si="240"/>
        <v>43</v>
      </c>
      <c r="L770" s="81">
        <f t="shared" si="241"/>
        <v>43</v>
      </c>
      <c r="M770" s="82">
        <f t="shared" si="242"/>
        <v>1.005887347</v>
      </c>
      <c r="N770" s="82">
        <f t="shared" ca="1" si="243"/>
        <v>1.009122995</v>
      </c>
      <c r="O770" s="81">
        <f t="shared" si="244"/>
        <v>0</v>
      </c>
      <c r="P770" s="76">
        <f t="shared" ca="1" si="245"/>
        <v>766.33158000000003</v>
      </c>
      <c r="Q770" s="76">
        <f t="shared" si="246"/>
        <v>0</v>
      </c>
      <c r="R770" s="83" t="str">
        <f t="shared" si="247"/>
        <v>A+J=</v>
      </c>
      <c r="S770" s="79">
        <f t="shared" si="248"/>
        <v>44274</v>
      </c>
      <c r="T770" s="84" t="str">
        <f t="shared" si="249"/>
        <v>-</v>
      </c>
      <c r="U770" s="8"/>
      <c r="V770" s="8"/>
      <c r="W770" s="8"/>
      <c r="X770" s="8"/>
      <c r="Y770" s="1"/>
      <c r="Z770" s="8"/>
      <c r="AA770" s="8"/>
      <c r="AB770" s="8"/>
      <c r="AC770" s="8"/>
      <c r="AD770" s="8"/>
      <c r="AE770" s="9"/>
      <c r="AF770" s="8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  <c r="BO770" s="3"/>
      <c r="BP770" s="3"/>
      <c r="BQ770" s="3"/>
      <c r="BR770" s="3"/>
      <c r="BS770" s="3"/>
      <c r="BT770" s="3"/>
      <c r="BU770" s="3"/>
      <c r="BV770" s="3"/>
      <c r="BW770" s="3"/>
      <c r="BX770" s="3"/>
      <c r="BY770" s="3"/>
      <c r="BZ770" s="3"/>
      <c r="CA770" s="3"/>
      <c r="CB770" s="3"/>
      <c r="CC770" s="3"/>
      <c r="CD770" s="3"/>
      <c r="CE770" s="3"/>
      <c r="CF770" s="3"/>
      <c r="CG770" s="3"/>
      <c r="CH770" s="3"/>
      <c r="CI770" s="3"/>
      <c r="CJ770" s="3"/>
      <c r="CK770" s="3"/>
      <c r="CL770" s="3"/>
      <c r="CM770" s="3"/>
      <c r="CN770" s="3"/>
      <c r="CO770" s="3"/>
      <c r="CP770" s="3"/>
      <c r="CQ770" s="3"/>
      <c r="CR770" s="3"/>
      <c r="CS770" s="3"/>
      <c r="CT770" s="3"/>
      <c r="CU770" s="3"/>
      <c r="CV770" s="3"/>
      <c r="CW770" s="3"/>
      <c r="CX770" s="3"/>
      <c r="CY770" s="3"/>
      <c r="CZ770" s="3"/>
      <c r="DA770" s="3"/>
      <c r="DB770" s="3"/>
      <c r="DC770" s="3"/>
      <c r="DD770" s="3"/>
      <c r="DE770" s="3"/>
      <c r="DF770" s="3"/>
      <c r="DG770" s="3"/>
      <c r="DH770" s="3"/>
      <c r="DI770" s="3"/>
      <c r="DJ770" s="3"/>
      <c r="DK770" s="3"/>
      <c r="DL770" s="3"/>
      <c r="DM770" s="3"/>
      <c r="DN770" s="3"/>
      <c r="DO770" s="3"/>
      <c r="DP770" s="3"/>
      <c r="DQ770" s="3"/>
      <c r="DR770" s="3"/>
      <c r="DS770" s="3"/>
      <c r="DT770" s="3"/>
      <c r="DU770" s="3"/>
      <c r="DV770" s="3"/>
      <c r="DW770" s="3"/>
      <c r="DX770" s="3"/>
      <c r="DY770" s="3"/>
      <c r="DZ770" s="3"/>
      <c r="EA770" s="3"/>
      <c r="EB770" s="3"/>
      <c r="EC770" s="3"/>
      <c r="ED770" s="3"/>
      <c r="EE770" s="3"/>
      <c r="EF770" s="3"/>
      <c r="EG770" s="3"/>
      <c r="EH770" s="3"/>
      <c r="EI770" s="3"/>
      <c r="EJ770" s="3"/>
      <c r="EK770" s="3"/>
      <c r="EL770" s="3"/>
      <c r="EM770" s="3"/>
      <c r="EN770" s="3"/>
      <c r="EO770" s="3"/>
      <c r="EP770" s="3"/>
      <c r="EQ770" s="3"/>
      <c r="ER770" s="3"/>
      <c r="ES770" s="3"/>
      <c r="ET770" s="3"/>
      <c r="EU770" s="3"/>
      <c r="EV770" s="3"/>
      <c r="EW770" s="3"/>
      <c r="EX770" s="3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</row>
    <row r="771" spans="1:173" x14ac:dyDescent="0.15">
      <c r="A771" s="74">
        <f t="shared" si="232"/>
        <v>44252</v>
      </c>
      <c r="B771" s="75">
        <f t="shared" ca="1" si="237"/>
        <v>84784.236180000007</v>
      </c>
      <c r="C771" s="78">
        <f t="shared" si="238"/>
        <v>84000</v>
      </c>
      <c r="D771" s="77">
        <f ca="1">IF(A771&lt;$B$1,VLOOKUP(A771,[1]DI!$A$4:$B$15000,2),0)</f>
        <v>1.9000000000000006E-2</v>
      </c>
      <c r="E771" s="78">
        <f t="shared" ca="1" si="234"/>
        <v>1.0000746899999999</v>
      </c>
      <c r="F771" s="78">
        <f ca="1">(TRUNC(PRODUCT($E$12:$E770),16))</f>
        <v>1.0869249802330401</v>
      </c>
      <c r="G771" s="78">
        <f t="shared" ca="1" si="235"/>
        <v>1.0833589494665601</v>
      </c>
      <c r="H771" s="78">
        <f t="shared" ca="1" si="236"/>
        <v>1.00329164</v>
      </c>
      <c r="I771" s="77">
        <f t="shared" si="233"/>
        <v>3.5000000000000003E-2</v>
      </c>
      <c r="J771" s="79">
        <f t="shared" si="239"/>
        <v>44186</v>
      </c>
      <c r="K771" s="80">
        <f t="shared" si="240"/>
        <v>44</v>
      </c>
      <c r="L771" s="81">
        <f t="shared" si="241"/>
        <v>44</v>
      </c>
      <c r="M771" s="82">
        <f t="shared" si="242"/>
        <v>1.0060246740000001</v>
      </c>
      <c r="N771" s="82">
        <f t="shared" ca="1" si="243"/>
        <v>1.009336145</v>
      </c>
      <c r="O771" s="81">
        <f t="shared" si="244"/>
        <v>0</v>
      </c>
      <c r="P771" s="76">
        <f t="shared" ca="1" si="245"/>
        <v>784.23617999999999</v>
      </c>
      <c r="Q771" s="76">
        <f t="shared" si="246"/>
        <v>0</v>
      </c>
      <c r="R771" s="83" t="str">
        <f t="shared" si="247"/>
        <v>A+J=</v>
      </c>
      <c r="S771" s="79">
        <f t="shared" si="248"/>
        <v>44274</v>
      </c>
      <c r="T771" s="84" t="str">
        <f t="shared" si="249"/>
        <v>-</v>
      </c>
      <c r="U771" s="8"/>
      <c r="V771" s="8"/>
      <c r="W771" s="8"/>
      <c r="X771" s="8"/>
      <c r="Y771" s="1"/>
      <c r="Z771" s="8"/>
      <c r="AA771" s="8"/>
      <c r="AB771" s="8"/>
      <c r="AC771" s="8"/>
      <c r="AD771" s="8"/>
      <c r="AE771" s="9"/>
      <c r="AF771" s="8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  <c r="BO771" s="3"/>
      <c r="BP771" s="3"/>
      <c r="BQ771" s="3"/>
      <c r="BR771" s="3"/>
      <c r="BS771" s="3"/>
      <c r="BT771" s="3"/>
      <c r="BU771" s="3"/>
      <c r="BV771" s="3"/>
      <c r="BW771" s="3"/>
      <c r="BX771" s="3"/>
      <c r="BY771" s="3"/>
      <c r="BZ771" s="3"/>
      <c r="CA771" s="3"/>
      <c r="CB771" s="3"/>
      <c r="CC771" s="3"/>
      <c r="CD771" s="3"/>
      <c r="CE771" s="3"/>
      <c r="CF771" s="3"/>
      <c r="CG771" s="3"/>
      <c r="CH771" s="3"/>
      <c r="CI771" s="3"/>
      <c r="CJ771" s="3"/>
      <c r="CK771" s="3"/>
      <c r="CL771" s="3"/>
      <c r="CM771" s="3"/>
      <c r="CN771" s="3"/>
      <c r="CO771" s="3"/>
      <c r="CP771" s="3"/>
      <c r="CQ771" s="3"/>
      <c r="CR771" s="3"/>
      <c r="CS771" s="3"/>
      <c r="CT771" s="3"/>
      <c r="CU771" s="3"/>
      <c r="CV771" s="3"/>
      <c r="CW771" s="3"/>
      <c r="CX771" s="3"/>
      <c r="CY771" s="3"/>
      <c r="CZ771" s="3"/>
      <c r="DA771" s="3"/>
      <c r="DB771" s="3"/>
      <c r="DC771" s="3"/>
      <c r="DD771" s="3"/>
      <c r="DE771" s="3"/>
      <c r="DF771" s="3"/>
      <c r="DG771" s="3"/>
      <c r="DH771" s="3"/>
      <c r="DI771" s="3"/>
      <c r="DJ771" s="3"/>
      <c r="DK771" s="3"/>
      <c r="DL771" s="3"/>
      <c r="DM771" s="3"/>
      <c r="DN771" s="3"/>
      <c r="DO771" s="3"/>
      <c r="DP771" s="3"/>
      <c r="DQ771" s="3"/>
      <c r="DR771" s="3"/>
      <c r="DS771" s="3"/>
      <c r="DT771" s="3"/>
      <c r="DU771" s="3"/>
      <c r="DV771" s="3"/>
      <c r="DW771" s="3"/>
      <c r="DX771" s="3"/>
      <c r="DY771" s="3"/>
      <c r="DZ771" s="3"/>
      <c r="EA771" s="3"/>
      <c r="EB771" s="3"/>
      <c r="EC771" s="3"/>
      <c r="ED771" s="3"/>
      <c r="EE771" s="3"/>
      <c r="EF771" s="3"/>
      <c r="EG771" s="3"/>
      <c r="EH771" s="3"/>
      <c r="EI771" s="3"/>
      <c r="EJ771" s="3"/>
      <c r="EK771" s="3"/>
      <c r="EL771" s="3"/>
      <c r="EM771" s="3"/>
      <c r="EN771" s="3"/>
      <c r="EO771" s="3"/>
      <c r="EP771" s="3"/>
      <c r="EQ771" s="3"/>
      <c r="ER771" s="3"/>
      <c r="ES771" s="3"/>
      <c r="ET771" s="3"/>
      <c r="EU771" s="3"/>
      <c r="EV771" s="3"/>
      <c r="EW771" s="3"/>
      <c r="EX771" s="3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</row>
    <row r="772" spans="1:173" x14ac:dyDescent="0.15">
      <c r="A772" s="74">
        <f t="shared" si="232"/>
        <v>44253</v>
      </c>
      <c r="B772" s="75">
        <f t="shared" ca="1" si="237"/>
        <v>84802.144979000004</v>
      </c>
      <c r="C772" s="78">
        <f t="shared" si="238"/>
        <v>84000</v>
      </c>
      <c r="D772" s="77">
        <f ca="1">IF(A772&lt;$B$1,VLOOKUP(A772,[1]DI!$A$4:$B$15000,2),0)</f>
        <v>1.9000000000000006E-2</v>
      </c>
      <c r="E772" s="78">
        <f t="shared" ca="1" si="234"/>
        <v>1.0000746899999999</v>
      </c>
      <c r="F772" s="78">
        <f ca="1">(TRUNC(PRODUCT($E$12:$E771),16))</f>
        <v>1.08700616265982</v>
      </c>
      <c r="G772" s="78">
        <f t="shared" ca="1" si="235"/>
        <v>1.0833589494665601</v>
      </c>
      <c r="H772" s="78">
        <f t="shared" ca="1" si="236"/>
        <v>1.00336658</v>
      </c>
      <c r="I772" s="77">
        <f t="shared" si="233"/>
        <v>3.5000000000000003E-2</v>
      </c>
      <c r="J772" s="79">
        <f t="shared" si="239"/>
        <v>44186</v>
      </c>
      <c r="K772" s="80">
        <f t="shared" si="240"/>
        <v>45</v>
      </c>
      <c r="L772" s="81">
        <f t="shared" si="241"/>
        <v>45</v>
      </c>
      <c r="M772" s="82">
        <f t="shared" si="242"/>
        <v>1.0061620200000001</v>
      </c>
      <c r="N772" s="82">
        <f t="shared" ca="1" si="243"/>
        <v>1.0095493449999999</v>
      </c>
      <c r="O772" s="81">
        <f t="shared" si="244"/>
        <v>0</v>
      </c>
      <c r="P772" s="76">
        <f t="shared" ca="1" si="245"/>
        <v>802.14497900000003</v>
      </c>
      <c r="Q772" s="76">
        <f t="shared" si="246"/>
        <v>0</v>
      </c>
      <c r="R772" s="83" t="str">
        <f t="shared" si="247"/>
        <v>A+J=</v>
      </c>
      <c r="S772" s="79">
        <f t="shared" si="248"/>
        <v>44274</v>
      </c>
      <c r="T772" s="84" t="str">
        <f t="shared" si="249"/>
        <v>-</v>
      </c>
      <c r="U772" s="8"/>
      <c r="V772" s="8"/>
      <c r="W772" s="8"/>
      <c r="X772" s="8"/>
      <c r="Y772" s="1"/>
      <c r="Z772" s="8"/>
      <c r="AA772" s="8"/>
      <c r="AB772" s="8"/>
      <c r="AC772" s="8"/>
      <c r="AD772" s="8"/>
      <c r="AE772" s="9"/>
      <c r="AF772" s="8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  <c r="BO772" s="3"/>
      <c r="BP772" s="3"/>
      <c r="BQ772" s="3"/>
      <c r="BR772" s="3"/>
      <c r="BS772" s="3"/>
      <c r="BT772" s="3"/>
      <c r="BU772" s="3"/>
      <c r="BV772" s="3"/>
      <c r="BW772" s="3"/>
      <c r="BX772" s="3"/>
      <c r="BY772" s="3"/>
      <c r="BZ772" s="3"/>
      <c r="CA772" s="3"/>
      <c r="CB772" s="3"/>
      <c r="CC772" s="3"/>
      <c r="CD772" s="3"/>
      <c r="CE772" s="3"/>
      <c r="CF772" s="3"/>
      <c r="CG772" s="3"/>
      <c r="CH772" s="3"/>
      <c r="CI772" s="3"/>
      <c r="CJ772" s="3"/>
      <c r="CK772" s="3"/>
      <c r="CL772" s="3"/>
      <c r="CM772" s="3"/>
      <c r="CN772" s="3"/>
      <c r="CO772" s="3"/>
      <c r="CP772" s="3"/>
      <c r="CQ772" s="3"/>
      <c r="CR772" s="3"/>
      <c r="CS772" s="3"/>
      <c r="CT772" s="3"/>
      <c r="CU772" s="3"/>
      <c r="CV772" s="3"/>
      <c r="CW772" s="3"/>
      <c r="CX772" s="3"/>
      <c r="CY772" s="3"/>
      <c r="CZ772" s="3"/>
      <c r="DA772" s="3"/>
      <c r="DB772" s="3"/>
      <c r="DC772" s="3"/>
      <c r="DD772" s="3"/>
      <c r="DE772" s="3"/>
      <c r="DF772" s="3"/>
      <c r="DG772" s="3"/>
      <c r="DH772" s="3"/>
      <c r="DI772" s="3"/>
      <c r="DJ772" s="3"/>
      <c r="DK772" s="3"/>
      <c r="DL772" s="3"/>
      <c r="DM772" s="3"/>
      <c r="DN772" s="3"/>
      <c r="DO772" s="3"/>
      <c r="DP772" s="3"/>
      <c r="DQ772" s="3"/>
      <c r="DR772" s="3"/>
      <c r="DS772" s="3"/>
      <c r="DT772" s="3"/>
      <c r="DU772" s="3"/>
      <c r="DV772" s="3"/>
      <c r="DW772" s="3"/>
      <c r="DX772" s="3"/>
      <c r="DY772" s="3"/>
      <c r="DZ772" s="3"/>
      <c r="EA772" s="3"/>
      <c r="EB772" s="3"/>
      <c r="EC772" s="3"/>
      <c r="ED772" s="3"/>
      <c r="EE772" s="3"/>
      <c r="EF772" s="3"/>
      <c r="EG772" s="3"/>
      <c r="EH772" s="3"/>
      <c r="EI772" s="3"/>
      <c r="EJ772" s="3"/>
      <c r="EK772" s="3"/>
      <c r="EL772" s="3"/>
      <c r="EM772" s="3"/>
      <c r="EN772" s="3"/>
      <c r="EO772" s="3"/>
      <c r="EP772" s="3"/>
      <c r="EQ772" s="3"/>
      <c r="ER772" s="3"/>
      <c r="ES772" s="3"/>
      <c r="ET772" s="3"/>
      <c r="EU772" s="3"/>
      <c r="EV772" s="3"/>
      <c r="EW772" s="3"/>
      <c r="EX772" s="3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</row>
    <row r="773" spans="1:173" x14ac:dyDescent="0.15">
      <c r="A773" s="74">
        <f t="shared" si="232"/>
        <v>44254</v>
      </c>
      <c r="B773" s="75">
        <f t="shared" ca="1" si="237"/>
        <v>84820.056972000006</v>
      </c>
      <c r="C773" s="78">
        <f t="shared" si="238"/>
        <v>84000</v>
      </c>
      <c r="D773" s="77">
        <f ca="1">IF(A773&lt;$B$1,VLOOKUP(A773,[1]DI!$A$4:$B$15000,2),0)</f>
        <v>0</v>
      </c>
      <c r="E773" s="78">
        <f t="shared" ca="1" si="234"/>
        <v>1</v>
      </c>
      <c r="F773" s="78">
        <f ca="1">(TRUNC(PRODUCT($E$12:$E772),16))</f>
        <v>1.08708735115011</v>
      </c>
      <c r="G773" s="78">
        <f t="shared" ca="1" si="235"/>
        <v>1.0833589494665601</v>
      </c>
      <c r="H773" s="78">
        <f t="shared" ca="1" si="236"/>
        <v>1.00344152</v>
      </c>
      <c r="I773" s="77">
        <f t="shared" si="233"/>
        <v>3.5000000000000003E-2</v>
      </c>
      <c r="J773" s="79">
        <f t="shared" si="239"/>
        <v>44186</v>
      </c>
      <c r="K773" s="80">
        <f t="shared" si="240"/>
        <v>45</v>
      </c>
      <c r="L773" s="81">
        <f t="shared" si="241"/>
        <v>46</v>
      </c>
      <c r="M773" s="82">
        <f t="shared" si="242"/>
        <v>1.0062993840000001</v>
      </c>
      <c r="N773" s="82">
        <f t="shared" ca="1" si="243"/>
        <v>1.0097625830000001</v>
      </c>
      <c r="O773" s="81">
        <f t="shared" si="244"/>
        <v>0</v>
      </c>
      <c r="P773" s="76">
        <f t="shared" ca="1" si="245"/>
        <v>820.05697199999997</v>
      </c>
      <c r="Q773" s="76">
        <f t="shared" si="246"/>
        <v>0</v>
      </c>
      <c r="R773" s="83" t="str">
        <f t="shared" si="247"/>
        <v>A+J=</v>
      </c>
      <c r="S773" s="79">
        <f t="shared" si="248"/>
        <v>44274</v>
      </c>
      <c r="T773" s="84" t="str">
        <f t="shared" si="249"/>
        <v>-</v>
      </c>
      <c r="U773" s="8"/>
      <c r="V773" s="8"/>
      <c r="W773" s="8"/>
      <c r="X773" s="8"/>
      <c r="Y773" s="1"/>
      <c r="Z773" s="8"/>
      <c r="AA773" s="8"/>
      <c r="AB773" s="8"/>
      <c r="AC773" s="8"/>
      <c r="AD773" s="8"/>
      <c r="AE773" s="9"/>
      <c r="AF773" s="8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  <c r="BO773" s="3"/>
      <c r="BP773" s="3"/>
      <c r="BQ773" s="3"/>
      <c r="BR773" s="3"/>
      <c r="BS773" s="3"/>
      <c r="BT773" s="3"/>
      <c r="BU773" s="3"/>
      <c r="BV773" s="3"/>
      <c r="BW773" s="3"/>
      <c r="BX773" s="3"/>
      <c r="BY773" s="3"/>
      <c r="BZ773" s="3"/>
      <c r="CA773" s="3"/>
      <c r="CB773" s="3"/>
      <c r="CC773" s="3"/>
      <c r="CD773" s="3"/>
      <c r="CE773" s="3"/>
      <c r="CF773" s="3"/>
      <c r="CG773" s="3"/>
      <c r="CH773" s="3"/>
      <c r="CI773" s="3"/>
      <c r="CJ773" s="3"/>
      <c r="CK773" s="3"/>
      <c r="CL773" s="3"/>
      <c r="CM773" s="3"/>
      <c r="CN773" s="3"/>
      <c r="CO773" s="3"/>
      <c r="CP773" s="3"/>
      <c r="CQ773" s="3"/>
      <c r="CR773" s="3"/>
      <c r="CS773" s="3"/>
      <c r="CT773" s="3"/>
      <c r="CU773" s="3"/>
      <c r="CV773" s="3"/>
      <c r="CW773" s="3"/>
      <c r="CX773" s="3"/>
      <c r="CY773" s="3"/>
      <c r="CZ773" s="3"/>
      <c r="DA773" s="3"/>
      <c r="DB773" s="3"/>
      <c r="DC773" s="3"/>
      <c r="DD773" s="3"/>
      <c r="DE773" s="3"/>
      <c r="DF773" s="3"/>
      <c r="DG773" s="3"/>
      <c r="DH773" s="3"/>
      <c r="DI773" s="3"/>
      <c r="DJ773" s="3"/>
      <c r="DK773" s="3"/>
      <c r="DL773" s="3"/>
      <c r="DM773" s="3"/>
      <c r="DN773" s="3"/>
      <c r="DO773" s="3"/>
      <c r="DP773" s="3"/>
      <c r="DQ773" s="3"/>
      <c r="DR773" s="3"/>
      <c r="DS773" s="3"/>
      <c r="DT773" s="3"/>
      <c r="DU773" s="3"/>
      <c r="DV773" s="3"/>
      <c r="DW773" s="3"/>
      <c r="DX773" s="3"/>
      <c r="DY773" s="3"/>
      <c r="DZ773" s="3"/>
      <c r="EA773" s="3"/>
      <c r="EB773" s="3"/>
      <c r="EC773" s="3"/>
      <c r="ED773" s="3"/>
      <c r="EE773" s="3"/>
      <c r="EF773" s="3"/>
      <c r="EG773" s="3"/>
      <c r="EH773" s="3"/>
      <c r="EI773" s="3"/>
      <c r="EJ773" s="3"/>
      <c r="EK773" s="3"/>
      <c r="EL773" s="3"/>
      <c r="EM773" s="3"/>
      <c r="EN773" s="3"/>
      <c r="EO773" s="3"/>
      <c r="EP773" s="3"/>
      <c r="EQ773" s="3"/>
      <c r="ER773" s="3"/>
      <c r="ES773" s="3"/>
      <c r="ET773" s="3"/>
      <c r="EU773" s="3"/>
      <c r="EV773" s="3"/>
      <c r="EW773" s="3"/>
      <c r="EX773" s="3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</row>
    <row r="774" spans="1:173" x14ac:dyDescent="0.15">
      <c r="A774" s="74">
        <f t="shared" si="232"/>
        <v>44255</v>
      </c>
      <c r="B774" s="75">
        <f t="shared" ca="1" si="237"/>
        <v>84820.056972000006</v>
      </c>
      <c r="C774" s="78">
        <f t="shared" si="238"/>
        <v>84000</v>
      </c>
      <c r="D774" s="77">
        <f ca="1">IF(A774&lt;$B$1,VLOOKUP(A774,[1]DI!$A$4:$B$15000,2),0)</f>
        <v>0</v>
      </c>
      <c r="E774" s="78">
        <f t="shared" ca="1" si="234"/>
        <v>1</v>
      </c>
      <c r="F774" s="78">
        <f ca="1">(TRUNC(PRODUCT($E$12:$E773),16))</f>
        <v>1.08708735115011</v>
      </c>
      <c r="G774" s="78">
        <f t="shared" ca="1" si="235"/>
        <v>1.0833589494665601</v>
      </c>
      <c r="H774" s="78">
        <f t="shared" ca="1" si="236"/>
        <v>1.00344152</v>
      </c>
      <c r="I774" s="77">
        <f t="shared" si="233"/>
        <v>3.5000000000000003E-2</v>
      </c>
      <c r="J774" s="79">
        <f t="shared" si="239"/>
        <v>44186</v>
      </c>
      <c r="K774" s="80">
        <f t="shared" si="240"/>
        <v>45</v>
      </c>
      <c r="L774" s="81">
        <f t="shared" si="241"/>
        <v>46</v>
      </c>
      <c r="M774" s="82">
        <f t="shared" si="242"/>
        <v>1.0062993840000001</v>
      </c>
      <c r="N774" s="82">
        <f t="shared" ca="1" si="243"/>
        <v>1.0097625830000001</v>
      </c>
      <c r="O774" s="81">
        <f t="shared" si="244"/>
        <v>0</v>
      </c>
      <c r="P774" s="76">
        <f t="shared" ca="1" si="245"/>
        <v>820.05697199999997</v>
      </c>
      <c r="Q774" s="76">
        <f t="shared" si="246"/>
        <v>0</v>
      </c>
      <c r="R774" s="83" t="str">
        <f t="shared" si="247"/>
        <v>A+J=</v>
      </c>
      <c r="S774" s="79">
        <f t="shared" si="248"/>
        <v>44274</v>
      </c>
      <c r="T774" s="84" t="str">
        <f t="shared" si="249"/>
        <v>-</v>
      </c>
      <c r="U774" s="8"/>
      <c r="V774" s="8"/>
      <c r="W774" s="8"/>
      <c r="X774" s="8"/>
      <c r="Y774" s="1"/>
      <c r="Z774" s="8"/>
      <c r="AA774" s="8"/>
      <c r="AB774" s="8"/>
      <c r="AC774" s="8"/>
      <c r="AD774" s="8"/>
      <c r="AE774" s="9"/>
      <c r="AF774" s="8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  <c r="BO774" s="3"/>
      <c r="BP774" s="3"/>
      <c r="BQ774" s="3"/>
      <c r="BR774" s="3"/>
      <c r="BS774" s="3"/>
      <c r="BT774" s="3"/>
      <c r="BU774" s="3"/>
      <c r="BV774" s="3"/>
      <c r="BW774" s="3"/>
      <c r="BX774" s="3"/>
      <c r="BY774" s="3"/>
      <c r="BZ774" s="3"/>
      <c r="CA774" s="3"/>
      <c r="CB774" s="3"/>
      <c r="CC774" s="3"/>
      <c r="CD774" s="3"/>
      <c r="CE774" s="3"/>
      <c r="CF774" s="3"/>
      <c r="CG774" s="3"/>
      <c r="CH774" s="3"/>
      <c r="CI774" s="3"/>
      <c r="CJ774" s="3"/>
      <c r="CK774" s="3"/>
      <c r="CL774" s="3"/>
      <c r="CM774" s="3"/>
      <c r="CN774" s="3"/>
      <c r="CO774" s="3"/>
      <c r="CP774" s="3"/>
      <c r="CQ774" s="3"/>
      <c r="CR774" s="3"/>
      <c r="CS774" s="3"/>
      <c r="CT774" s="3"/>
      <c r="CU774" s="3"/>
      <c r="CV774" s="3"/>
      <c r="CW774" s="3"/>
      <c r="CX774" s="3"/>
      <c r="CY774" s="3"/>
      <c r="CZ774" s="3"/>
      <c r="DA774" s="3"/>
      <c r="DB774" s="3"/>
      <c r="DC774" s="3"/>
      <c r="DD774" s="3"/>
      <c r="DE774" s="3"/>
      <c r="DF774" s="3"/>
      <c r="DG774" s="3"/>
      <c r="DH774" s="3"/>
      <c r="DI774" s="3"/>
      <c r="DJ774" s="3"/>
      <c r="DK774" s="3"/>
      <c r="DL774" s="3"/>
      <c r="DM774" s="3"/>
      <c r="DN774" s="3"/>
      <c r="DO774" s="3"/>
      <c r="DP774" s="3"/>
      <c r="DQ774" s="3"/>
      <c r="DR774" s="3"/>
      <c r="DS774" s="3"/>
      <c r="DT774" s="3"/>
      <c r="DU774" s="3"/>
      <c r="DV774" s="3"/>
      <c r="DW774" s="3"/>
      <c r="DX774" s="3"/>
      <c r="DY774" s="3"/>
      <c r="DZ774" s="3"/>
      <c r="EA774" s="3"/>
      <c r="EB774" s="3"/>
      <c r="EC774" s="3"/>
      <c r="ED774" s="3"/>
      <c r="EE774" s="3"/>
      <c r="EF774" s="3"/>
      <c r="EG774" s="3"/>
      <c r="EH774" s="3"/>
      <c r="EI774" s="3"/>
      <c r="EJ774" s="3"/>
      <c r="EK774" s="3"/>
      <c r="EL774" s="3"/>
      <c r="EM774" s="3"/>
      <c r="EN774" s="3"/>
      <c r="EO774" s="3"/>
      <c r="EP774" s="3"/>
      <c r="EQ774" s="3"/>
      <c r="ER774" s="3"/>
      <c r="ES774" s="3"/>
      <c r="ET774" s="3"/>
      <c r="EU774" s="3"/>
      <c r="EV774" s="3"/>
      <c r="EW774" s="3"/>
      <c r="EX774" s="3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</row>
    <row r="775" spans="1:173" x14ac:dyDescent="0.15">
      <c r="A775" s="74">
        <f t="shared" si="232"/>
        <v>44256</v>
      </c>
      <c r="B775" s="75">
        <f t="shared" ca="1" si="237"/>
        <v>84820.056972000006</v>
      </c>
      <c r="C775" s="78">
        <f t="shared" si="238"/>
        <v>84000</v>
      </c>
      <c r="D775" s="77">
        <f ca="1">IF(A775&lt;$B$1,VLOOKUP(A775,[1]DI!$A$4:$B$15000,2),0)</f>
        <v>1.9000000000000006E-2</v>
      </c>
      <c r="E775" s="78">
        <f t="shared" ca="1" si="234"/>
        <v>1.0000746899999999</v>
      </c>
      <c r="F775" s="78">
        <f ca="1">(TRUNC(PRODUCT($E$12:$E774),16))</f>
        <v>1.08708735115011</v>
      </c>
      <c r="G775" s="78">
        <f t="shared" ca="1" si="235"/>
        <v>1.0833589494665601</v>
      </c>
      <c r="H775" s="78">
        <f t="shared" ca="1" si="236"/>
        <v>1.00344152</v>
      </c>
      <c r="I775" s="77">
        <f t="shared" si="233"/>
        <v>3.5000000000000003E-2</v>
      </c>
      <c r="J775" s="79">
        <f t="shared" si="239"/>
        <v>44186</v>
      </c>
      <c r="K775" s="80">
        <f t="shared" si="240"/>
        <v>46</v>
      </c>
      <c r="L775" s="81">
        <f t="shared" si="241"/>
        <v>46</v>
      </c>
      <c r="M775" s="82">
        <f t="shared" si="242"/>
        <v>1.0062993840000001</v>
      </c>
      <c r="N775" s="82">
        <f t="shared" ca="1" si="243"/>
        <v>1.0097625830000001</v>
      </c>
      <c r="O775" s="81">
        <f t="shared" si="244"/>
        <v>0</v>
      </c>
      <c r="P775" s="76">
        <f t="shared" ca="1" si="245"/>
        <v>820.05697199999997</v>
      </c>
      <c r="Q775" s="76">
        <f t="shared" si="246"/>
        <v>0</v>
      </c>
      <c r="R775" s="83" t="str">
        <f t="shared" si="247"/>
        <v>A+J=</v>
      </c>
      <c r="S775" s="79">
        <f t="shared" si="248"/>
        <v>44274</v>
      </c>
      <c r="T775" s="84" t="str">
        <f t="shared" si="249"/>
        <v>-</v>
      </c>
      <c r="U775" s="8"/>
      <c r="V775" s="8"/>
      <c r="W775" s="8"/>
      <c r="X775" s="8"/>
      <c r="Y775" s="1"/>
      <c r="Z775" s="8"/>
      <c r="AA775" s="8"/>
      <c r="AB775" s="8"/>
      <c r="AC775" s="8"/>
      <c r="AD775" s="8"/>
      <c r="AE775" s="9"/>
      <c r="AF775" s="8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  <c r="BO775" s="3"/>
      <c r="BP775" s="3"/>
      <c r="BQ775" s="3"/>
      <c r="BR775" s="3"/>
      <c r="BS775" s="3"/>
      <c r="BT775" s="3"/>
      <c r="BU775" s="3"/>
      <c r="BV775" s="3"/>
      <c r="BW775" s="3"/>
      <c r="BX775" s="3"/>
      <c r="BY775" s="3"/>
      <c r="BZ775" s="3"/>
      <c r="CA775" s="3"/>
      <c r="CB775" s="3"/>
      <c r="CC775" s="3"/>
      <c r="CD775" s="3"/>
      <c r="CE775" s="3"/>
      <c r="CF775" s="3"/>
      <c r="CG775" s="3"/>
      <c r="CH775" s="3"/>
      <c r="CI775" s="3"/>
      <c r="CJ775" s="3"/>
      <c r="CK775" s="3"/>
      <c r="CL775" s="3"/>
      <c r="CM775" s="3"/>
      <c r="CN775" s="3"/>
      <c r="CO775" s="3"/>
      <c r="CP775" s="3"/>
      <c r="CQ775" s="3"/>
      <c r="CR775" s="3"/>
      <c r="CS775" s="3"/>
      <c r="CT775" s="3"/>
      <c r="CU775" s="3"/>
      <c r="CV775" s="3"/>
      <c r="CW775" s="3"/>
      <c r="CX775" s="3"/>
      <c r="CY775" s="3"/>
      <c r="CZ775" s="3"/>
      <c r="DA775" s="3"/>
      <c r="DB775" s="3"/>
      <c r="DC775" s="3"/>
      <c r="DD775" s="3"/>
      <c r="DE775" s="3"/>
      <c r="DF775" s="3"/>
      <c r="DG775" s="3"/>
      <c r="DH775" s="3"/>
      <c r="DI775" s="3"/>
      <c r="DJ775" s="3"/>
      <c r="DK775" s="3"/>
      <c r="DL775" s="3"/>
      <c r="DM775" s="3"/>
      <c r="DN775" s="3"/>
      <c r="DO775" s="3"/>
      <c r="DP775" s="3"/>
      <c r="DQ775" s="3"/>
      <c r="DR775" s="3"/>
      <c r="DS775" s="3"/>
      <c r="DT775" s="3"/>
      <c r="DU775" s="3"/>
      <c r="DV775" s="3"/>
      <c r="DW775" s="3"/>
      <c r="DX775" s="3"/>
      <c r="DY775" s="3"/>
      <c r="DZ775" s="3"/>
      <c r="EA775" s="3"/>
      <c r="EB775" s="3"/>
      <c r="EC775" s="3"/>
      <c r="ED775" s="3"/>
      <c r="EE775" s="3"/>
      <c r="EF775" s="3"/>
      <c r="EG775" s="3"/>
      <c r="EH775" s="3"/>
      <c r="EI775" s="3"/>
      <c r="EJ775" s="3"/>
      <c r="EK775" s="3"/>
      <c r="EL775" s="3"/>
      <c r="EM775" s="3"/>
      <c r="EN775" s="3"/>
      <c r="EO775" s="3"/>
      <c r="EP775" s="3"/>
      <c r="EQ775" s="3"/>
      <c r="ER775" s="3"/>
      <c r="ES775" s="3"/>
      <c r="ET775" s="3"/>
      <c r="EU775" s="3"/>
      <c r="EV775" s="3"/>
      <c r="EW775" s="3"/>
      <c r="EX775" s="3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</row>
    <row r="776" spans="1:173" x14ac:dyDescent="0.15">
      <c r="A776" s="74">
        <f t="shared" si="232"/>
        <v>44257</v>
      </c>
      <c r="B776" s="75">
        <f t="shared" ca="1" si="237"/>
        <v>84837.973247999995</v>
      </c>
      <c r="C776" s="78">
        <f t="shared" si="238"/>
        <v>84000</v>
      </c>
      <c r="D776" s="77">
        <f ca="1">IF(A776&lt;$B$1,VLOOKUP(A776,[1]DI!$A$4:$B$15000,2),0)</f>
        <v>1.9000000000000006E-2</v>
      </c>
      <c r="E776" s="78">
        <f t="shared" ca="1" si="234"/>
        <v>1.0000746899999999</v>
      </c>
      <c r="F776" s="78">
        <f ca="1">(TRUNC(PRODUCT($E$12:$E775),16))</f>
        <v>1.0871685457043601</v>
      </c>
      <c r="G776" s="78">
        <f t="shared" ca="1" si="235"/>
        <v>1.0833589494665601</v>
      </c>
      <c r="H776" s="78">
        <f t="shared" ca="1" si="236"/>
        <v>1.0035164700000001</v>
      </c>
      <c r="I776" s="77">
        <f t="shared" si="233"/>
        <v>3.5000000000000003E-2</v>
      </c>
      <c r="J776" s="79">
        <f t="shared" si="239"/>
        <v>44186</v>
      </c>
      <c r="K776" s="80">
        <f t="shared" si="240"/>
        <v>47</v>
      </c>
      <c r="L776" s="81">
        <f t="shared" si="241"/>
        <v>47</v>
      </c>
      <c r="M776" s="82">
        <f t="shared" si="242"/>
        <v>1.0064367670000001</v>
      </c>
      <c r="N776" s="82">
        <f t="shared" ca="1" si="243"/>
        <v>1.0099758720000001</v>
      </c>
      <c r="O776" s="81">
        <f t="shared" si="244"/>
        <v>0</v>
      </c>
      <c r="P776" s="76">
        <f t="shared" ca="1" si="245"/>
        <v>837.97324800000001</v>
      </c>
      <c r="Q776" s="76">
        <f t="shared" si="246"/>
        <v>0</v>
      </c>
      <c r="R776" s="83" t="str">
        <f t="shared" si="247"/>
        <v>A+J=</v>
      </c>
      <c r="S776" s="79">
        <f t="shared" si="248"/>
        <v>44274</v>
      </c>
      <c r="T776" s="84" t="str">
        <f t="shared" si="249"/>
        <v>-</v>
      </c>
      <c r="U776" s="8"/>
      <c r="V776" s="8"/>
      <c r="W776" s="8"/>
      <c r="X776" s="8"/>
      <c r="Y776" s="1"/>
      <c r="Z776" s="8"/>
      <c r="AA776" s="8"/>
      <c r="AB776" s="8"/>
      <c r="AC776" s="8"/>
      <c r="AD776" s="8"/>
      <c r="AE776" s="9"/>
      <c r="AF776" s="8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  <c r="BO776" s="3"/>
      <c r="BP776" s="3"/>
      <c r="BQ776" s="3"/>
      <c r="BR776" s="3"/>
      <c r="BS776" s="3"/>
      <c r="BT776" s="3"/>
      <c r="BU776" s="3"/>
      <c r="BV776" s="3"/>
      <c r="BW776" s="3"/>
      <c r="BX776" s="3"/>
      <c r="BY776" s="3"/>
      <c r="BZ776" s="3"/>
      <c r="CA776" s="3"/>
      <c r="CB776" s="3"/>
      <c r="CC776" s="3"/>
      <c r="CD776" s="3"/>
      <c r="CE776" s="3"/>
      <c r="CF776" s="3"/>
      <c r="CG776" s="3"/>
      <c r="CH776" s="3"/>
      <c r="CI776" s="3"/>
      <c r="CJ776" s="3"/>
      <c r="CK776" s="3"/>
      <c r="CL776" s="3"/>
      <c r="CM776" s="3"/>
      <c r="CN776" s="3"/>
      <c r="CO776" s="3"/>
      <c r="CP776" s="3"/>
      <c r="CQ776" s="3"/>
      <c r="CR776" s="3"/>
      <c r="CS776" s="3"/>
      <c r="CT776" s="3"/>
      <c r="CU776" s="3"/>
      <c r="CV776" s="3"/>
      <c r="CW776" s="3"/>
      <c r="CX776" s="3"/>
      <c r="CY776" s="3"/>
      <c r="CZ776" s="3"/>
      <c r="DA776" s="3"/>
      <c r="DB776" s="3"/>
      <c r="DC776" s="3"/>
      <c r="DD776" s="3"/>
      <c r="DE776" s="3"/>
      <c r="DF776" s="3"/>
      <c r="DG776" s="3"/>
      <c r="DH776" s="3"/>
      <c r="DI776" s="3"/>
      <c r="DJ776" s="3"/>
      <c r="DK776" s="3"/>
      <c r="DL776" s="3"/>
      <c r="DM776" s="3"/>
      <c r="DN776" s="3"/>
      <c r="DO776" s="3"/>
      <c r="DP776" s="3"/>
      <c r="DQ776" s="3"/>
      <c r="DR776" s="3"/>
      <c r="DS776" s="3"/>
      <c r="DT776" s="3"/>
      <c r="DU776" s="3"/>
      <c r="DV776" s="3"/>
      <c r="DW776" s="3"/>
      <c r="DX776" s="3"/>
      <c r="DY776" s="3"/>
      <c r="DZ776" s="3"/>
      <c r="EA776" s="3"/>
      <c r="EB776" s="3"/>
      <c r="EC776" s="3"/>
      <c r="ED776" s="3"/>
      <c r="EE776" s="3"/>
      <c r="EF776" s="3"/>
      <c r="EG776" s="3"/>
      <c r="EH776" s="3"/>
      <c r="EI776" s="3"/>
      <c r="EJ776" s="3"/>
      <c r="EK776" s="3"/>
      <c r="EL776" s="3"/>
      <c r="EM776" s="3"/>
      <c r="EN776" s="3"/>
      <c r="EO776" s="3"/>
      <c r="EP776" s="3"/>
      <c r="EQ776" s="3"/>
      <c r="ER776" s="3"/>
      <c r="ES776" s="3"/>
      <c r="ET776" s="3"/>
      <c r="EU776" s="3"/>
      <c r="EV776" s="3"/>
      <c r="EW776" s="3"/>
      <c r="EX776" s="3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</row>
    <row r="777" spans="1:173" x14ac:dyDescent="0.15">
      <c r="A777" s="74">
        <f t="shared" si="232"/>
        <v>44258</v>
      </c>
      <c r="B777" s="75">
        <f t="shared" ca="1" si="237"/>
        <v>84855.892716000002</v>
      </c>
      <c r="C777" s="78">
        <f t="shared" si="238"/>
        <v>84000</v>
      </c>
      <c r="D777" s="77">
        <f ca="1">IF(A777&lt;$B$1,VLOOKUP(A777,[1]DI!$A$4:$B$15000,2),0)</f>
        <v>1.9000000000000006E-2</v>
      </c>
      <c r="E777" s="78">
        <f t="shared" ca="1" si="234"/>
        <v>1.0000746899999999</v>
      </c>
      <c r="F777" s="78">
        <f ca="1">(TRUNC(PRODUCT($E$12:$E776),16))</f>
        <v>1.0872497463230399</v>
      </c>
      <c r="G777" s="78">
        <f t="shared" ca="1" si="235"/>
        <v>1.0833589494665601</v>
      </c>
      <c r="H777" s="78">
        <f t="shared" ca="1" si="236"/>
        <v>1.00359142</v>
      </c>
      <c r="I777" s="77">
        <f t="shared" si="233"/>
        <v>3.5000000000000003E-2</v>
      </c>
      <c r="J777" s="79">
        <f t="shared" si="239"/>
        <v>44186</v>
      </c>
      <c r="K777" s="80">
        <f t="shared" si="240"/>
        <v>48</v>
      </c>
      <c r="L777" s="81">
        <f t="shared" si="241"/>
        <v>48</v>
      </c>
      <c r="M777" s="82">
        <f t="shared" si="242"/>
        <v>1.006574168</v>
      </c>
      <c r="N777" s="82">
        <f t="shared" ca="1" si="243"/>
        <v>1.010189199</v>
      </c>
      <c r="O777" s="81">
        <f t="shared" si="244"/>
        <v>0</v>
      </c>
      <c r="P777" s="76">
        <f t="shared" ca="1" si="245"/>
        <v>855.89271599999995</v>
      </c>
      <c r="Q777" s="76">
        <f t="shared" si="246"/>
        <v>0</v>
      </c>
      <c r="R777" s="83" t="str">
        <f t="shared" si="247"/>
        <v>A+J=</v>
      </c>
      <c r="S777" s="79">
        <f t="shared" si="248"/>
        <v>44274</v>
      </c>
      <c r="T777" s="84" t="str">
        <f t="shared" si="249"/>
        <v>-</v>
      </c>
      <c r="U777" s="8"/>
      <c r="V777" s="8"/>
      <c r="W777" s="8"/>
      <c r="X777" s="8"/>
      <c r="Y777" s="1"/>
      <c r="Z777" s="8"/>
      <c r="AA777" s="8"/>
      <c r="AB777" s="8"/>
      <c r="AC777" s="8"/>
      <c r="AD777" s="8"/>
      <c r="AE777" s="9"/>
      <c r="AF777" s="8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  <c r="BO777" s="3"/>
      <c r="BP777" s="3"/>
      <c r="BQ777" s="3"/>
      <c r="BR777" s="3"/>
      <c r="BS777" s="3"/>
      <c r="BT777" s="3"/>
      <c r="BU777" s="3"/>
      <c r="BV777" s="3"/>
      <c r="BW777" s="3"/>
      <c r="BX777" s="3"/>
      <c r="BY777" s="3"/>
      <c r="BZ777" s="3"/>
      <c r="CA777" s="3"/>
      <c r="CB777" s="3"/>
      <c r="CC777" s="3"/>
      <c r="CD777" s="3"/>
      <c r="CE777" s="3"/>
      <c r="CF777" s="3"/>
      <c r="CG777" s="3"/>
      <c r="CH777" s="3"/>
      <c r="CI777" s="3"/>
      <c r="CJ777" s="3"/>
      <c r="CK777" s="3"/>
      <c r="CL777" s="3"/>
      <c r="CM777" s="3"/>
      <c r="CN777" s="3"/>
      <c r="CO777" s="3"/>
      <c r="CP777" s="3"/>
      <c r="CQ777" s="3"/>
      <c r="CR777" s="3"/>
      <c r="CS777" s="3"/>
      <c r="CT777" s="3"/>
      <c r="CU777" s="3"/>
      <c r="CV777" s="3"/>
      <c r="CW777" s="3"/>
      <c r="CX777" s="3"/>
      <c r="CY777" s="3"/>
      <c r="CZ777" s="3"/>
      <c r="DA777" s="3"/>
      <c r="DB777" s="3"/>
      <c r="DC777" s="3"/>
      <c r="DD777" s="3"/>
      <c r="DE777" s="3"/>
      <c r="DF777" s="3"/>
      <c r="DG777" s="3"/>
      <c r="DH777" s="3"/>
      <c r="DI777" s="3"/>
      <c r="DJ777" s="3"/>
      <c r="DK777" s="3"/>
      <c r="DL777" s="3"/>
      <c r="DM777" s="3"/>
      <c r="DN777" s="3"/>
      <c r="DO777" s="3"/>
      <c r="DP777" s="3"/>
      <c r="DQ777" s="3"/>
      <c r="DR777" s="3"/>
      <c r="DS777" s="3"/>
      <c r="DT777" s="3"/>
      <c r="DU777" s="3"/>
      <c r="DV777" s="3"/>
      <c r="DW777" s="3"/>
      <c r="DX777" s="3"/>
      <c r="DY777" s="3"/>
      <c r="DZ777" s="3"/>
      <c r="EA777" s="3"/>
      <c r="EB777" s="3"/>
      <c r="EC777" s="3"/>
      <c r="ED777" s="3"/>
      <c r="EE777" s="3"/>
      <c r="EF777" s="3"/>
      <c r="EG777" s="3"/>
      <c r="EH777" s="3"/>
      <c r="EI777" s="3"/>
      <c r="EJ777" s="3"/>
      <c r="EK777" s="3"/>
      <c r="EL777" s="3"/>
      <c r="EM777" s="3"/>
      <c r="EN777" s="3"/>
      <c r="EO777" s="3"/>
      <c r="EP777" s="3"/>
      <c r="EQ777" s="3"/>
      <c r="ER777" s="3"/>
      <c r="ES777" s="3"/>
      <c r="ET777" s="3"/>
      <c r="EU777" s="3"/>
      <c r="EV777" s="3"/>
      <c r="EW777" s="3"/>
      <c r="EX777" s="3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</row>
    <row r="778" spans="1:173" x14ac:dyDescent="0.15">
      <c r="A778" s="74">
        <f t="shared" si="232"/>
        <v>44259</v>
      </c>
      <c r="B778" s="75">
        <f t="shared" ca="1" si="237"/>
        <v>84873.816382999998</v>
      </c>
      <c r="C778" s="78">
        <f t="shared" si="238"/>
        <v>84000</v>
      </c>
      <c r="D778" s="77">
        <f ca="1">IF(A778&lt;$B$1,VLOOKUP(A778,[1]DI!$A$4:$B$15000,2),0)</f>
        <v>1.9000000000000006E-2</v>
      </c>
      <c r="E778" s="78">
        <f t="shared" ca="1" si="234"/>
        <v>1.0000746899999999</v>
      </c>
      <c r="F778" s="78">
        <f ca="1">(TRUNC(PRODUCT($E$12:$E777),16))</f>
        <v>1.08733095300659</v>
      </c>
      <c r="G778" s="78">
        <f t="shared" ca="1" si="235"/>
        <v>1.0833589494665601</v>
      </c>
      <c r="H778" s="78">
        <f t="shared" ca="1" si="236"/>
        <v>1.0036663800000001</v>
      </c>
      <c r="I778" s="77">
        <f t="shared" si="233"/>
        <v>3.5000000000000003E-2</v>
      </c>
      <c r="J778" s="79">
        <f t="shared" si="239"/>
        <v>44186</v>
      </c>
      <c r="K778" s="80">
        <f t="shared" si="240"/>
        <v>49</v>
      </c>
      <c r="L778" s="81">
        <f t="shared" si="241"/>
        <v>49</v>
      </c>
      <c r="M778" s="82">
        <f t="shared" si="242"/>
        <v>1.006711589</v>
      </c>
      <c r="N778" s="82">
        <f t="shared" ca="1" si="243"/>
        <v>1.0104025759999999</v>
      </c>
      <c r="O778" s="81">
        <f t="shared" si="244"/>
        <v>0</v>
      </c>
      <c r="P778" s="76">
        <f t="shared" ca="1" si="245"/>
        <v>873.81638299999997</v>
      </c>
      <c r="Q778" s="76">
        <f t="shared" si="246"/>
        <v>0</v>
      </c>
      <c r="R778" s="83" t="str">
        <f t="shared" si="247"/>
        <v>A+J=</v>
      </c>
      <c r="S778" s="79">
        <f t="shared" si="248"/>
        <v>44274</v>
      </c>
      <c r="T778" s="84" t="str">
        <f t="shared" si="249"/>
        <v>-</v>
      </c>
      <c r="U778" s="8"/>
      <c r="V778" s="8"/>
      <c r="W778" s="8"/>
      <c r="X778" s="8"/>
      <c r="Y778" s="1"/>
      <c r="Z778" s="8"/>
      <c r="AA778" s="8"/>
      <c r="AB778" s="8"/>
      <c r="AC778" s="8"/>
      <c r="AD778" s="8"/>
      <c r="AE778" s="9"/>
      <c r="AF778" s="8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  <c r="BO778" s="3"/>
      <c r="BP778" s="3"/>
      <c r="BQ778" s="3"/>
      <c r="BR778" s="3"/>
      <c r="BS778" s="3"/>
      <c r="BT778" s="3"/>
      <c r="BU778" s="3"/>
      <c r="BV778" s="3"/>
      <c r="BW778" s="3"/>
      <c r="BX778" s="3"/>
      <c r="BY778" s="3"/>
      <c r="BZ778" s="3"/>
      <c r="CA778" s="3"/>
      <c r="CB778" s="3"/>
      <c r="CC778" s="3"/>
      <c r="CD778" s="3"/>
      <c r="CE778" s="3"/>
      <c r="CF778" s="3"/>
      <c r="CG778" s="3"/>
      <c r="CH778" s="3"/>
      <c r="CI778" s="3"/>
      <c r="CJ778" s="3"/>
      <c r="CK778" s="3"/>
      <c r="CL778" s="3"/>
      <c r="CM778" s="3"/>
      <c r="CN778" s="3"/>
      <c r="CO778" s="3"/>
      <c r="CP778" s="3"/>
      <c r="CQ778" s="3"/>
      <c r="CR778" s="3"/>
      <c r="CS778" s="3"/>
      <c r="CT778" s="3"/>
      <c r="CU778" s="3"/>
      <c r="CV778" s="3"/>
      <c r="CW778" s="3"/>
      <c r="CX778" s="3"/>
      <c r="CY778" s="3"/>
      <c r="CZ778" s="3"/>
      <c r="DA778" s="3"/>
      <c r="DB778" s="3"/>
      <c r="DC778" s="3"/>
      <c r="DD778" s="3"/>
      <c r="DE778" s="3"/>
      <c r="DF778" s="3"/>
      <c r="DG778" s="3"/>
      <c r="DH778" s="3"/>
      <c r="DI778" s="3"/>
      <c r="DJ778" s="3"/>
      <c r="DK778" s="3"/>
      <c r="DL778" s="3"/>
      <c r="DM778" s="3"/>
      <c r="DN778" s="3"/>
      <c r="DO778" s="3"/>
      <c r="DP778" s="3"/>
      <c r="DQ778" s="3"/>
      <c r="DR778" s="3"/>
      <c r="DS778" s="3"/>
      <c r="DT778" s="3"/>
      <c r="DU778" s="3"/>
      <c r="DV778" s="3"/>
      <c r="DW778" s="3"/>
      <c r="DX778" s="3"/>
      <c r="DY778" s="3"/>
      <c r="DZ778" s="3"/>
      <c r="EA778" s="3"/>
      <c r="EB778" s="3"/>
      <c r="EC778" s="3"/>
      <c r="ED778" s="3"/>
      <c r="EE778" s="3"/>
      <c r="EF778" s="3"/>
      <c r="EG778" s="3"/>
      <c r="EH778" s="3"/>
      <c r="EI778" s="3"/>
      <c r="EJ778" s="3"/>
      <c r="EK778" s="3"/>
      <c r="EL778" s="3"/>
      <c r="EM778" s="3"/>
      <c r="EN778" s="3"/>
      <c r="EO778" s="3"/>
      <c r="EP778" s="3"/>
      <c r="EQ778" s="3"/>
      <c r="ER778" s="3"/>
      <c r="ES778" s="3"/>
      <c r="ET778" s="3"/>
      <c r="EU778" s="3"/>
      <c r="EV778" s="3"/>
      <c r="EW778" s="3"/>
      <c r="EX778" s="3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</row>
    <row r="779" spans="1:173" x14ac:dyDescent="0.15">
      <c r="A779" s="74">
        <f t="shared" si="232"/>
        <v>44260</v>
      </c>
      <c r="B779" s="75">
        <f t="shared" ca="1" si="237"/>
        <v>84891.743411999996</v>
      </c>
      <c r="C779" s="78">
        <f t="shared" si="238"/>
        <v>84000</v>
      </c>
      <c r="D779" s="77">
        <f ca="1">IF(A779&lt;$B$1,VLOOKUP(A779,[1]DI!$A$4:$B$15000,2),0)</f>
        <v>1.9000000000000006E-2</v>
      </c>
      <c r="E779" s="78">
        <f t="shared" ca="1" si="234"/>
        <v>1.0000746899999999</v>
      </c>
      <c r="F779" s="78">
        <f ca="1">(TRUNC(PRODUCT($E$12:$E778),16))</f>
        <v>1.0874121657554701</v>
      </c>
      <c r="G779" s="78">
        <f t="shared" ca="1" si="235"/>
        <v>1.0833589494665601</v>
      </c>
      <c r="H779" s="78">
        <f t="shared" ca="1" si="236"/>
        <v>1.0037413399999999</v>
      </c>
      <c r="I779" s="77">
        <f t="shared" si="233"/>
        <v>3.5000000000000003E-2</v>
      </c>
      <c r="J779" s="79">
        <f t="shared" si="239"/>
        <v>44186</v>
      </c>
      <c r="K779" s="80">
        <f t="shared" si="240"/>
        <v>50</v>
      </c>
      <c r="L779" s="81">
        <f t="shared" si="241"/>
        <v>50</v>
      </c>
      <c r="M779" s="82">
        <f t="shared" si="242"/>
        <v>1.006849028</v>
      </c>
      <c r="N779" s="82">
        <f t="shared" ca="1" si="243"/>
        <v>1.010615993</v>
      </c>
      <c r="O779" s="81">
        <f t="shared" si="244"/>
        <v>0</v>
      </c>
      <c r="P779" s="76">
        <f t="shared" ca="1" si="245"/>
        <v>891.74341200000003</v>
      </c>
      <c r="Q779" s="76">
        <f t="shared" si="246"/>
        <v>0</v>
      </c>
      <c r="R779" s="83" t="str">
        <f t="shared" si="247"/>
        <v>A+J=</v>
      </c>
      <c r="S779" s="79">
        <f t="shared" si="248"/>
        <v>44274</v>
      </c>
      <c r="T779" s="84" t="str">
        <f t="shared" si="249"/>
        <v>-</v>
      </c>
      <c r="U779" s="8"/>
      <c r="V779" s="8"/>
      <c r="W779" s="8"/>
      <c r="X779" s="8"/>
      <c r="Y779" s="1"/>
      <c r="Z779" s="8"/>
      <c r="AA779" s="8"/>
      <c r="AB779" s="8"/>
      <c r="AC779" s="8"/>
      <c r="AD779" s="8"/>
      <c r="AE779" s="9"/>
      <c r="AF779" s="8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  <c r="BO779" s="3"/>
      <c r="BP779" s="3"/>
      <c r="BQ779" s="3"/>
      <c r="BR779" s="3"/>
      <c r="BS779" s="3"/>
      <c r="BT779" s="3"/>
      <c r="BU779" s="3"/>
      <c r="BV779" s="3"/>
      <c r="BW779" s="3"/>
      <c r="BX779" s="3"/>
      <c r="BY779" s="3"/>
      <c r="BZ779" s="3"/>
      <c r="CA779" s="3"/>
      <c r="CB779" s="3"/>
      <c r="CC779" s="3"/>
      <c r="CD779" s="3"/>
      <c r="CE779" s="3"/>
      <c r="CF779" s="3"/>
      <c r="CG779" s="3"/>
      <c r="CH779" s="3"/>
      <c r="CI779" s="3"/>
      <c r="CJ779" s="3"/>
      <c r="CK779" s="3"/>
      <c r="CL779" s="3"/>
      <c r="CM779" s="3"/>
      <c r="CN779" s="3"/>
      <c r="CO779" s="3"/>
      <c r="CP779" s="3"/>
      <c r="CQ779" s="3"/>
      <c r="CR779" s="3"/>
      <c r="CS779" s="3"/>
      <c r="CT779" s="3"/>
      <c r="CU779" s="3"/>
      <c r="CV779" s="3"/>
      <c r="CW779" s="3"/>
      <c r="CX779" s="3"/>
      <c r="CY779" s="3"/>
      <c r="CZ779" s="3"/>
      <c r="DA779" s="3"/>
      <c r="DB779" s="3"/>
      <c r="DC779" s="3"/>
      <c r="DD779" s="3"/>
      <c r="DE779" s="3"/>
      <c r="DF779" s="3"/>
      <c r="DG779" s="3"/>
      <c r="DH779" s="3"/>
      <c r="DI779" s="3"/>
      <c r="DJ779" s="3"/>
      <c r="DK779" s="3"/>
      <c r="DL779" s="3"/>
      <c r="DM779" s="3"/>
      <c r="DN779" s="3"/>
      <c r="DO779" s="3"/>
      <c r="DP779" s="3"/>
      <c r="DQ779" s="3"/>
      <c r="DR779" s="3"/>
      <c r="DS779" s="3"/>
      <c r="DT779" s="3"/>
      <c r="DU779" s="3"/>
      <c r="DV779" s="3"/>
      <c r="DW779" s="3"/>
      <c r="DX779" s="3"/>
      <c r="DY779" s="3"/>
      <c r="DZ779" s="3"/>
      <c r="EA779" s="3"/>
      <c r="EB779" s="3"/>
      <c r="EC779" s="3"/>
      <c r="ED779" s="3"/>
      <c r="EE779" s="3"/>
      <c r="EF779" s="3"/>
      <c r="EG779" s="3"/>
      <c r="EH779" s="3"/>
      <c r="EI779" s="3"/>
      <c r="EJ779" s="3"/>
      <c r="EK779" s="3"/>
      <c r="EL779" s="3"/>
      <c r="EM779" s="3"/>
      <c r="EN779" s="3"/>
      <c r="EO779" s="3"/>
      <c r="EP779" s="3"/>
      <c r="EQ779" s="3"/>
      <c r="ER779" s="3"/>
      <c r="ES779" s="3"/>
      <c r="ET779" s="3"/>
      <c r="EU779" s="3"/>
      <c r="EV779" s="3"/>
      <c r="EW779" s="3"/>
      <c r="EX779" s="3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</row>
    <row r="780" spans="1:173" x14ac:dyDescent="0.15">
      <c r="A780" s="74">
        <f t="shared" si="232"/>
        <v>44261</v>
      </c>
      <c r="B780" s="75">
        <f t="shared" ca="1" si="237"/>
        <v>84909.674555000005</v>
      </c>
      <c r="C780" s="78">
        <f t="shared" si="238"/>
        <v>84000</v>
      </c>
      <c r="D780" s="77">
        <f ca="1">IF(A780&lt;$B$1,VLOOKUP(A780,[1]DI!$A$4:$B$15000,2),0)</f>
        <v>0</v>
      </c>
      <c r="E780" s="78">
        <f t="shared" ca="1" si="234"/>
        <v>1</v>
      </c>
      <c r="F780" s="78">
        <f ca="1">(TRUNC(PRODUCT($E$12:$E779),16))</f>
        <v>1.08749338457014</v>
      </c>
      <c r="G780" s="78">
        <f t="shared" ca="1" si="235"/>
        <v>1.0833589494665601</v>
      </c>
      <c r="H780" s="78">
        <f t="shared" ca="1" si="236"/>
        <v>1.0038163099999999</v>
      </c>
      <c r="I780" s="77">
        <f t="shared" si="233"/>
        <v>3.5000000000000003E-2</v>
      </c>
      <c r="J780" s="79">
        <f t="shared" si="239"/>
        <v>44186</v>
      </c>
      <c r="K780" s="80">
        <f t="shared" si="240"/>
        <v>50</v>
      </c>
      <c r="L780" s="81">
        <f t="shared" si="241"/>
        <v>51</v>
      </c>
      <c r="M780" s="82">
        <f t="shared" si="242"/>
        <v>1.006986486</v>
      </c>
      <c r="N780" s="82">
        <f t="shared" ca="1" si="243"/>
        <v>1.010829459</v>
      </c>
      <c r="O780" s="81">
        <f t="shared" si="244"/>
        <v>0</v>
      </c>
      <c r="P780" s="76">
        <f t="shared" ca="1" si="245"/>
        <v>909.67455500000005</v>
      </c>
      <c r="Q780" s="76">
        <f t="shared" si="246"/>
        <v>0</v>
      </c>
      <c r="R780" s="83" t="str">
        <f t="shared" si="247"/>
        <v>A+J=</v>
      </c>
      <c r="S780" s="79">
        <f t="shared" si="248"/>
        <v>44274</v>
      </c>
      <c r="T780" s="84" t="str">
        <f t="shared" si="249"/>
        <v>-</v>
      </c>
      <c r="U780" s="8"/>
      <c r="V780" s="8"/>
      <c r="W780" s="8"/>
      <c r="X780" s="8"/>
      <c r="Y780" s="1"/>
      <c r="Z780" s="8"/>
      <c r="AA780" s="8"/>
      <c r="AB780" s="8"/>
      <c r="AC780" s="8"/>
      <c r="AD780" s="8"/>
      <c r="AE780" s="9"/>
      <c r="AF780" s="8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  <c r="BO780" s="3"/>
      <c r="BP780" s="3"/>
      <c r="BQ780" s="3"/>
      <c r="BR780" s="3"/>
      <c r="BS780" s="3"/>
      <c r="BT780" s="3"/>
      <c r="BU780" s="3"/>
      <c r="BV780" s="3"/>
      <c r="BW780" s="3"/>
      <c r="BX780" s="3"/>
      <c r="BY780" s="3"/>
      <c r="BZ780" s="3"/>
      <c r="CA780" s="3"/>
      <c r="CB780" s="3"/>
      <c r="CC780" s="3"/>
      <c r="CD780" s="3"/>
      <c r="CE780" s="3"/>
      <c r="CF780" s="3"/>
      <c r="CG780" s="3"/>
      <c r="CH780" s="3"/>
      <c r="CI780" s="3"/>
      <c r="CJ780" s="3"/>
      <c r="CK780" s="3"/>
      <c r="CL780" s="3"/>
      <c r="CM780" s="3"/>
      <c r="CN780" s="3"/>
      <c r="CO780" s="3"/>
      <c r="CP780" s="3"/>
      <c r="CQ780" s="3"/>
      <c r="CR780" s="3"/>
      <c r="CS780" s="3"/>
      <c r="CT780" s="3"/>
      <c r="CU780" s="3"/>
      <c r="CV780" s="3"/>
      <c r="CW780" s="3"/>
      <c r="CX780" s="3"/>
      <c r="CY780" s="3"/>
      <c r="CZ780" s="3"/>
      <c r="DA780" s="3"/>
      <c r="DB780" s="3"/>
      <c r="DC780" s="3"/>
      <c r="DD780" s="3"/>
      <c r="DE780" s="3"/>
      <c r="DF780" s="3"/>
      <c r="DG780" s="3"/>
      <c r="DH780" s="3"/>
      <c r="DI780" s="3"/>
      <c r="DJ780" s="3"/>
      <c r="DK780" s="3"/>
      <c r="DL780" s="3"/>
      <c r="DM780" s="3"/>
      <c r="DN780" s="3"/>
      <c r="DO780" s="3"/>
      <c r="DP780" s="3"/>
      <c r="DQ780" s="3"/>
      <c r="DR780" s="3"/>
      <c r="DS780" s="3"/>
      <c r="DT780" s="3"/>
      <c r="DU780" s="3"/>
      <c r="DV780" s="3"/>
      <c r="DW780" s="3"/>
      <c r="DX780" s="3"/>
      <c r="DY780" s="3"/>
      <c r="DZ780" s="3"/>
      <c r="EA780" s="3"/>
      <c r="EB780" s="3"/>
      <c r="EC780" s="3"/>
      <c r="ED780" s="3"/>
      <c r="EE780" s="3"/>
      <c r="EF780" s="3"/>
      <c r="EG780" s="3"/>
      <c r="EH780" s="3"/>
      <c r="EI780" s="3"/>
      <c r="EJ780" s="3"/>
      <c r="EK780" s="3"/>
      <c r="EL780" s="3"/>
      <c r="EM780" s="3"/>
      <c r="EN780" s="3"/>
      <c r="EO780" s="3"/>
      <c r="EP780" s="3"/>
      <c r="EQ780" s="3"/>
      <c r="ER780" s="3"/>
      <c r="ES780" s="3"/>
      <c r="ET780" s="3"/>
      <c r="EU780" s="3"/>
      <c r="EV780" s="3"/>
      <c r="EW780" s="3"/>
      <c r="EX780" s="3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</row>
    <row r="781" spans="1:173" x14ac:dyDescent="0.15">
      <c r="A781" s="74">
        <f t="shared" ref="A781:A844" si="250">(A780+1)</f>
        <v>44262</v>
      </c>
      <c r="B781" s="75">
        <f t="shared" ca="1" si="237"/>
        <v>84909.674555000005</v>
      </c>
      <c r="C781" s="78">
        <f t="shared" si="238"/>
        <v>84000</v>
      </c>
      <c r="D781" s="77">
        <f ca="1">IF(A781&lt;$B$1,VLOOKUP(A781,[1]DI!$A$4:$B$15000,2),0)</f>
        <v>0</v>
      </c>
      <c r="E781" s="78">
        <f t="shared" ca="1" si="234"/>
        <v>1</v>
      </c>
      <c r="F781" s="78">
        <f ca="1">(TRUNC(PRODUCT($E$12:$E780),16))</f>
        <v>1.08749338457014</v>
      </c>
      <c r="G781" s="78">
        <f t="shared" ca="1" si="235"/>
        <v>1.0833589494665601</v>
      </c>
      <c r="H781" s="78">
        <f t="shared" ca="1" si="236"/>
        <v>1.0038163099999999</v>
      </c>
      <c r="I781" s="77">
        <f t="shared" ref="I781:I844" si="251">I780</f>
        <v>3.5000000000000003E-2</v>
      </c>
      <c r="J781" s="79">
        <f t="shared" si="239"/>
        <v>44186</v>
      </c>
      <c r="K781" s="80">
        <f t="shared" si="240"/>
        <v>50</v>
      </c>
      <c r="L781" s="81">
        <f t="shared" si="241"/>
        <v>51</v>
      </c>
      <c r="M781" s="82">
        <f t="shared" si="242"/>
        <v>1.006986486</v>
      </c>
      <c r="N781" s="82">
        <f t="shared" ca="1" si="243"/>
        <v>1.010829459</v>
      </c>
      <c r="O781" s="81">
        <f t="shared" si="244"/>
        <v>0</v>
      </c>
      <c r="P781" s="76">
        <f t="shared" ca="1" si="245"/>
        <v>909.67455500000005</v>
      </c>
      <c r="Q781" s="76">
        <f t="shared" si="246"/>
        <v>0</v>
      </c>
      <c r="R781" s="83" t="str">
        <f t="shared" si="247"/>
        <v>A+J=</v>
      </c>
      <c r="S781" s="79">
        <f t="shared" si="248"/>
        <v>44274</v>
      </c>
      <c r="T781" s="84" t="str">
        <f t="shared" si="249"/>
        <v>-</v>
      </c>
      <c r="U781" s="8"/>
      <c r="V781" s="8"/>
      <c r="W781" s="8"/>
      <c r="X781" s="8"/>
      <c r="Y781" s="1"/>
      <c r="Z781" s="8"/>
      <c r="AA781" s="8"/>
      <c r="AB781" s="8"/>
      <c r="AC781" s="8"/>
      <c r="AD781" s="8"/>
      <c r="AE781" s="9"/>
      <c r="AF781" s="8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  <c r="BO781" s="3"/>
      <c r="BP781" s="3"/>
      <c r="BQ781" s="3"/>
      <c r="BR781" s="3"/>
      <c r="BS781" s="3"/>
      <c r="BT781" s="3"/>
      <c r="BU781" s="3"/>
      <c r="BV781" s="3"/>
      <c r="BW781" s="3"/>
      <c r="BX781" s="3"/>
      <c r="BY781" s="3"/>
      <c r="BZ781" s="3"/>
      <c r="CA781" s="3"/>
      <c r="CB781" s="3"/>
      <c r="CC781" s="3"/>
      <c r="CD781" s="3"/>
      <c r="CE781" s="3"/>
      <c r="CF781" s="3"/>
      <c r="CG781" s="3"/>
      <c r="CH781" s="3"/>
      <c r="CI781" s="3"/>
      <c r="CJ781" s="3"/>
      <c r="CK781" s="3"/>
      <c r="CL781" s="3"/>
      <c r="CM781" s="3"/>
      <c r="CN781" s="3"/>
      <c r="CO781" s="3"/>
      <c r="CP781" s="3"/>
      <c r="CQ781" s="3"/>
      <c r="CR781" s="3"/>
      <c r="CS781" s="3"/>
      <c r="CT781" s="3"/>
      <c r="CU781" s="3"/>
      <c r="CV781" s="3"/>
      <c r="CW781" s="3"/>
      <c r="CX781" s="3"/>
      <c r="CY781" s="3"/>
      <c r="CZ781" s="3"/>
      <c r="DA781" s="3"/>
      <c r="DB781" s="3"/>
      <c r="DC781" s="3"/>
      <c r="DD781" s="3"/>
      <c r="DE781" s="3"/>
      <c r="DF781" s="3"/>
      <c r="DG781" s="3"/>
      <c r="DH781" s="3"/>
      <c r="DI781" s="3"/>
      <c r="DJ781" s="3"/>
      <c r="DK781" s="3"/>
      <c r="DL781" s="3"/>
      <c r="DM781" s="3"/>
      <c r="DN781" s="3"/>
      <c r="DO781" s="3"/>
      <c r="DP781" s="3"/>
      <c r="DQ781" s="3"/>
      <c r="DR781" s="3"/>
      <c r="DS781" s="3"/>
      <c r="DT781" s="3"/>
      <c r="DU781" s="3"/>
      <c r="DV781" s="3"/>
      <c r="DW781" s="3"/>
      <c r="DX781" s="3"/>
      <c r="DY781" s="3"/>
      <c r="DZ781" s="3"/>
      <c r="EA781" s="3"/>
      <c r="EB781" s="3"/>
      <c r="EC781" s="3"/>
      <c r="ED781" s="3"/>
      <c r="EE781" s="3"/>
      <c r="EF781" s="3"/>
      <c r="EG781" s="3"/>
      <c r="EH781" s="3"/>
      <c r="EI781" s="3"/>
      <c r="EJ781" s="3"/>
      <c r="EK781" s="3"/>
      <c r="EL781" s="3"/>
      <c r="EM781" s="3"/>
      <c r="EN781" s="3"/>
      <c r="EO781" s="3"/>
      <c r="EP781" s="3"/>
      <c r="EQ781" s="3"/>
      <c r="ER781" s="3"/>
      <c r="ES781" s="3"/>
      <c r="ET781" s="3"/>
      <c r="EU781" s="3"/>
      <c r="EV781" s="3"/>
      <c r="EW781" s="3"/>
      <c r="EX781" s="3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</row>
    <row r="782" spans="1:173" x14ac:dyDescent="0.15">
      <c r="A782" s="74">
        <f t="shared" si="250"/>
        <v>44263</v>
      </c>
      <c r="B782" s="75">
        <f t="shared" ca="1" si="237"/>
        <v>84909.674555000005</v>
      </c>
      <c r="C782" s="78">
        <f t="shared" si="238"/>
        <v>84000</v>
      </c>
      <c r="D782" s="77">
        <f ca="1">IF(A782&lt;$B$1,VLOOKUP(A782,[1]DI!$A$4:$B$15000,2),0)</f>
        <v>1.9000000000000006E-2</v>
      </c>
      <c r="E782" s="78">
        <f t="shared" ref="E782:E845" ca="1" si="252">IF(A782&lt;A$10,1,ROUND(((1+D782)^(1/252)),8))</f>
        <v>1.0000746899999999</v>
      </c>
      <c r="F782" s="78">
        <f ca="1">(TRUNC(PRODUCT($E$12:$E781),16))</f>
        <v>1.08749338457014</v>
      </c>
      <c r="G782" s="78">
        <f t="shared" ref="G782:G845" ca="1" si="253">IF(O781&gt;0,F781,G781)</f>
        <v>1.0833589494665601</v>
      </c>
      <c r="H782" s="78">
        <f t="shared" ref="H782:H845" ca="1" si="254">ROUND(F782/G782,8)</f>
        <v>1.0038163099999999</v>
      </c>
      <c r="I782" s="77">
        <f t="shared" si="251"/>
        <v>3.5000000000000003E-2</v>
      </c>
      <c r="J782" s="79">
        <f t="shared" si="239"/>
        <v>44186</v>
      </c>
      <c r="K782" s="80">
        <f t="shared" si="240"/>
        <v>51</v>
      </c>
      <c r="L782" s="81">
        <f t="shared" si="241"/>
        <v>51</v>
      </c>
      <c r="M782" s="82">
        <f t="shared" si="242"/>
        <v>1.006986486</v>
      </c>
      <c r="N782" s="82">
        <f t="shared" ca="1" si="243"/>
        <v>1.010829459</v>
      </c>
      <c r="O782" s="81">
        <f t="shared" si="244"/>
        <v>0</v>
      </c>
      <c r="P782" s="76">
        <f t="shared" ca="1" si="245"/>
        <v>909.67455500000005</v>
      </c>
      <c r="Q782" s="76">
        <f t="shared" si="246"/>
        <v>0</v>
      </c>
      <c r="R782" s="83" t="str">
        <f t="shared" si="247"/>
        <v>A+J=</v>
      </c>
      <c r="S782" s="79">
        <f t="shared" si="248"/>
        <v>44274</v>
      </c>
      <c r="T782" s="84" t="str">
        <f t="shared" si="249"/>
        <v>-</v>
      </c>
      <c r="U782" s="8"/>
      <c r="V782" s="8"/>
      <c r="W782" s="8"/>
      <c r="X782" s="8"/>
      <c r="Y782" s="1"/>
      <c r="Z782" s="8"/>
      <c r="AA782" s="8"/>
      <c r="AB782" s="8"/>
      <c r="AC782" s="8"/>
      <c r="AD782" s="8"/>
      <c r="AE782" s="9"/>
      <c r="AF782" s="8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  <c r="BO782" s="3"/>
      <c r="BP782" s="3"/>
      <c r="BQ782" s="3"/>
      <c r="BR782" s="3"/>
      <c r="BS782" s="3"/>
      <c r="BT782" s="3"/>
      <c r="BU782" s="3"/>
      <c r="BV782" s="3"/>
      <c r="BW782" s="3"/>
      <c r="BX782" s="3"/>
      <c r="BY782" s="3"/>
      <c r="BZ782" s="3"/>
      <c r="CA782" s="3"/>
      <c r="CB782" s="3"/>
      <c r="CC782" s="3"/>
      <c r="CD782" s="3"/>
      <c r="CE782" s="3"/>
      <c r="CF782" s="3"/>
      <c r="CG782" s="3"/>
      <c r="CH782" s="3"/>
      <c r="CI782" s="3"/>
      <c r="CJ782" s="3"/>
      <c r="CK782" s="3"/>
      <c r="CL782" s="3"/>
      <c r="CM782" s="3"/>
      <c r="CN782" s="3"/>
      <c r="CO782" s="3"/>
      <c r="CP782" s="3"/>
      <c r="CQ782" s="3"/>
      <c r="CR782" s="3"/>
      <c r="CS782" s="3"/>
      <c r="CT782" s="3"/>
      <c r="CU782" s="3"/>
      <c r="CV782" s="3"/>
      <c r="CW782" s="3"/>
      <c r="CX782" s="3"/>
      <c r="CY782" s="3"/>
      <c r="CZ782" s="3"/>
      <c r="DA782" s="3"/>
      <c r="DB782" s="3"/>
      <c r="DC782" s="3"/>
      <c r="DD782" s="3"/>
      <c r="DE782" s="3"/>
      <c r="DF782" s="3"/>
      <c r="DG782" s="3"/>
      <c r="DH782" s="3"/>
      <c r="DI782" s="3"/>
      <c r="DJ782" s="3"/>
      <c r="DK782" s="3"/>
      <c r="DL782" s="3"/>
      <c r="DM782" s="3"/>
      <c r="DN782" s="3"/>
      <c r="DO782" s="3"/>
      <c r="DP782" s="3"/>
      <c r="DQ782" s="3"/>
      <c r="DR782" s="3"/>
      <c r="DS782" s="3"/>
      <c r="DT782" s="3"/>
      <c r="DU782" s="3"/>
      <c r="DV782" s="3"/>
      <c r="DW782" s="3"/>
      <c r="DX782" s="3"/>
      <c r="DY782" s="3"/>
      <c r="DZ782" s="3"/>
      <c r="EA782" s="3"/>
      <c r="EB782" s="3"/>
      <c r="EC782" s="3"/>
      <c r="ED782" s="3"/>
      <c r="EE782" s="3"/>
      <c r="EF782" s="3"/>
      <c r="EG782" s="3"/>
      <c r="EH782" s="3"/>
      <c r="EI782" s="3"/>
      <c r="EJ782" s="3"/>
      <c r="EK782" s="3"/>
      <c r="EL782" s="3"/>
      <c r="EM782" s="3"/>
      <c r="EN782" s="3"/>
      <c r="EO782" s="3"/>
      <c r="EP782" s="3"/>
      <c r="EQ782" s="3"/>
      <c r="ER782" s="3"/>
      <c r="ES782" s="3"/>
      <c r="ET782" s="3"/>
      <c r="EU782" s="3"/>
      <c r="EV782" s="3"/>
      <c r="EW782" s="3"/>
      <c r="EX782" s="3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</row>
    <row r="783" spans="1:173" x14ac:dyDescent="0.15">
      <c r="A783" s="74">
        <f t="shared" si="250"/>
        <v>44264</v>
      </c>
      <c r="B783" s="75">
        <f t="shared" ca="1" si="237"/>
        <v>84927.609815000003</v>
      </c>
      <c r="C783" s="78">
        <f t="shared" si="238"/>
        <v>84000</v>
      </c>
      <c r="D783" s="77">
        <f ca="1">IF(A783&lt;$B$1,VLOOKUP(A783,[1]DI!$A$4:$B$15000,2),0)</f>
        <v>1.9000000000000006E-2</v>
      </c>
      <c r="E783" s="78">
        <f t="shared" ca="1" si="252"/>
        <v>1.0000746899999999</v>
      </c>
      <c r="F783" s="78">
        <f ca="1">(TRUNC(PRODUCT($E$12:$E782),16))</f>
        <v>1.0875746094510299</v>
      </c>
      <c r="G783" s="78">
        <f t="shared" ca="1" si="253"/>
        <v>1.0833589494665601</v>
      </c>
      <c r="H783" s="78">
        <f t="shared" ca="1" si="254"/>
        <v>1.0038912900000001</v>
      </c>
      <c r="I783" s="77">
        <f t="shared" si="251"/>
        <v>3.5000000000000003E-2</v>
      </c>
      <c r="J783" s="79">
        <f t="shared" si="239"/>
        <v>44186</v>
      </c>
      <c r="K783" s="80">
        <f t="shared" si="240"/>
        <v>52</v>
      </c>
      <c r="L783" s="81">
        <f t="shared" si="241"/>
        <v>52</v>
      </c>
      <c r="M783" s="82">
        <f t="shared" si="242"/>
        <v>1.007123963</v>
      </c>
      <c r="N783" s="82">
        <f t="shared" ca="1" si="243"/>
        <v>1.011042974</v>
      </c>
      <c r="O783" s="81">
        <f t="shared" si="244"/>
        <v>0</v>
      </c>
      <c r="P783" s="76">
        <f t="shared" ca="1" si="245"/>
        <v>927.60981500000003</v>
      </c>
      <c r="Q783" s="76">
        <f t="shared" si="246"/>
        <v>0</v>
      </c>
      <c r="R783" s="83" t="str">
        <f t="shared" si="247"/>
        <v>A+J=</v>
      </c>
      <c r="S783" s="79">
        <f t="shared" si="248"/>
        <v>44274</v>
      </c>
      <c r="T783" s="84" t="str">
        <f t="shared" si="249"/>
        <v>-</v>
      </c>
      <c r="U783" s="8"/>
      <c r="V783" s="8"/>
      <c r="W783" s="8"/>
      <c r="X783" s="8"/>
      <c r="Y783" s="1"/>
      <c r="Z783" s="8"/>
      <c r="AA783" s="8"/>
      <c r="AB783" s="8"/>
      <c r="AC783" s="8"/>
      <c r="AD783" s="8"/>
      <c r="AE783" s="9"/>
      <c r="AF783" s="8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  <c r="BO783" s="3"/>
      <c r="BP783" s="3"/>
      <c r="BQ783" s="3"/>
      <c r="BR783" s="3"/>
      <c r="BS783" s="3"/>
      <c r="BT783" s="3"/>
      <c r="BU783" s="3"/>
      <c r="BV783" s="3"/>
      <c r="BW783" s="3"/>
      <c r="BX783" s="3"/>
      <c r="BY783" s="3"/>
      <c r="BZ783" s="3"/>
      <c r="CA783" s="3"/>
      <c r="CB783" s="3"/>
      <c r="CC783" s="3"/>
      <c r="CD783" s="3"/>
      <c r="CE783" s="3"/>
      <c r="CF783" s="3"/>
      <c r="CG783" s="3"/>
      <c r="CH783" s="3"/>
      <c r="CI783" s="3"/>
      <c r="CJ783" s="3"/>
      <c r="CK783" s="3"/>
      <c r="CL783" s="3"/>
      <c r="CM783" s="3"/>
      <c r="CN783" s="3"/>
      <c r="CO783" s="3"/>
      <c r="CP783" s="3"/>
      <c r="CQ783" s="3"/>
      <c r="CR783" s="3"/>
      <c r="CS783" s="3"/>
      <c r="CT783" s="3"/>
      <c r="CU783" s="3"/>
      <c r="CV783" s="3"/>
      <c r="CW783" s="3"/>
      <c r="CX783" s="3"/>
      <c r="CY783" s="3"/>
      <c r="CZ783" s="3"/>
      <c r="DA783" s="3"/>
      <c r="DB783" s="3"/>
      <c r="DC783" s="3"/>
      <c r="DD783" s="3"/>
      <c r="DE783" s="3"/>
      <c r="DF783" s="3"/>
      <c r="DG783" s="3"/>
      <c r="DH783" s="3"/>
      <c r="DI783" s="3"/>
      <c r="DJ783" s="3"/>
      <c r="DK783" s="3"/>
      <c r="DL783" s="3"/>
      <c r="DM783" s="3"/>
      <c r="DN783" s="3"/>
      <c r="DO783" s="3"/>
      <c r="DP783" s="3"/>
      <c r="DQ783" s="3"/>
      <c r="DR783" s="3"/>
      <c r="DS783" s="3"/>
      <c r="DT783" s="3"/>
      <c r="DU783" s="3"/>
      <c r="DV783" s="3"/>
      <c r="DW783" s="3"/>
      <c r="DX783" s="3"/>
      <c r="DY783" s="3"/>
      <c r="DZ783" s="3"/>
      <c r="EA783" s="3"/>
      <c r="EB783" s="3"/>
      <c r="EC783" s="3"/>
      <c r="ED783" s="3"/>
      <c r="EE783" s="3"/>
      <c r="EF783" s="3"/>
      <c r="EG783" s="3"/>
      <c r="EH783" s="3"/>
      <c r="EI783" s="3"/>
      <c r="EJ783" s="3"/>
      <c r="EK783" s="3"/>
      <c r="EL783" s="3"/>
      <c r="EM783" s="3"/>
      <c r="EN783" s="3"/>
      <c r="EO783" s="3"/>
      <c r="EP783" s="3"/>
      <c r="EQ783" s="3"/>
      <c r="ER783" s="3"/>
      <c r="ES783" s="3"/>
      <c r="ET783" s="3"/>
      <c r="EU783" s="3"/>
      <c r="EV783" s="3"/>
      <c r="EW783" s="3"/>
      <c r="EX783" s="3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</row>
    <row r="784" spans="1:173" x14ac:dyDescent="0.15">
      <c r="A784" s="74">
        <f t="shared" si="250"/>
        <v>44265</v>
      </c>
      <c r="B784" s="75">
        <f t="shared" ca="1" si="237"/>
        <v>84945.548435000004</v>
      </c>
      <c r="C784" s="78">
        <f t="shared" si="238"/>
        <v>84000</v>
      </c>
      <c r="D784" s="77">
        <f ca="1">IF(A784&lt;$B$1,VLOOKUP(A784,[1]DI!$A$4:$B$15000,2),0)</f>
        <v>1.9000000000000006E-2</v>
      </c>
      <c r="E784" s="78">
        <f t="shared" ca="1" si="252"/>
        <v>1.0000746899999999</v>
      </c>
      <c r="F784" s="78">
        <f ca="1">(TRUNC(PRODUCT($E$12:$E783),16))</f>
        <v>1.0876558403986101</v>
      </c>
      <c r="G784" s="78">
        <f t="shared" ca="1" si="253"/>
        <v>1.0833589494665601</v>
      </c>
      <c r="H784" s="78">
        <f t="shared" ca="1" si="254"/>
        <v>1.00396627</v>
      </c>
      <c r="I784" s="77">
        <f t="shared" si="251"/>
        <v>3.5000000000000003E-2</v>
      </c>
      <c r="J784" s="79">
        <f t="shared" si="239"/>
        <v>44186</v>
      </c>
      <c r="K784" s="80">
        <f t="shared" si="240"/>
        <v>53</v>
      </c>
      <c r="L784" s="81">
        <f t="shared" si="241"/>
        <v>53</v>
      </c>
      <c r="M784" s="82">
        <f t="shared" si="242"/>
        <v>1.0072614580000001</v>
      </c>
      <c r="N784" s="82">
        <f t="shared" ca="1" si="243"/>
        <v>1.011256529</v>
      </c>
      <c r="O784" s="81">
        <f t="shared" si="244"/>
        <v>0</v>
      </c>
      <c r="P784" s="76">
        <f t="shared" ca="1" si="245"/>
        <v>945.54843500000004</v>
      </c>
      <c r="Q784" s="76">
        <f t="shared" si="246"/>
        <v>0</v>
      </c>
      <c r="R784" s="83" t="str">
        <f t="shared" si="247"/>
        <v>A+J=</v>
      </c>
      <c r="S784" s="79">
        <f t="shared" si="248"/>
        <v>44274</v>
      </c>
      <c r="T784" s="84" t="str">
        <f t="shared" si="249"/>
        <v>-</v>
      </c>
      <c r="U784" s="8"/>
      <c r="V784" s="8"/>
      <c r="W784" s="8"/>
      <c r="X784" s="8"/>
      <c r="Y784" s="1"/>
      <c r="Z784" s="8"/>
      <c r="AA784" s="8"/>
      <c r="AB784" s="8"/>
      <c r="AC784" s="8"/>
      <c r="AD784" s="8"/>
      <c r="AE784" s="9"/>
      <c r="AF784" s="8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  <c r="BO784" s="3"/>
      <c r="BP784" s="3"/>
      <c r="BQ784" s="3"/>
      <c r="BR784" s="3"/>
      <c r="BS784" s="3"/>
      <c r="BT784" s="3"/>
      <c r="BU784" s="3"/>
      <c r="BV784" s="3"/>
      <c r="BW784" s="3"/>
      <c r="BX784" s="3"/>
      <c r="BY784" s="3"/>
      <c r="BZ784" s="3"/>
      <c r="CA784" s="3"/>
      <c r="CB784" s="3"/>
      <c r="CC784" s="3"/>
      <c r="CD784" s="3"/>
      <c r="CE784" s="3"/>
      <c r="CF784" s="3"/>
      <c r="CG784" s="3"/>
      <c r="CH784" s="3"/>
      <c r="CI784" s="3"/>
      <c r="CJ784" s="3"/>
      <c r="CK784" s="3"/>
      <c r="CL784" s="3"/>
      <c r="CM784" s="3"/>
      <c r="CN784" s="3"/>
      <c r="CO784" s="3"/>
      <c r="CP784" s="3"/>
      <c r="CQ784" s="3"/>
      <c r="CR784" s="3"/>
      <c r="CS784" s="3"/>
      <c r="CT784" s="3"/>
      <c r="CU784" s="3"/>
      <c r="CV784" s="3"/>
      <c r="CW784" s="3"/>
      <c r="CX784" s="3"/>
      <c r="CY784" s="3"/>
      <c r="CZ784" s="3"/>
      <c r="DA784" s="3"/>
      <c r="DB784" s="3"/>
      <c r="DC784" s="3"/>
      <c r="DD784" s="3"/>
      <c r="DE784" s="3"/>
      <c r="DF784" s="3"/>
      <c r="DG784" s="3"/>
      <c r="DH784" s="3"/>
      <c r="DI784" s="3"/>
      <c r="DJ784" s="3"/>
      <c r="DK784" s="3"/>
      <c r="DL784" s="3"/>
      <c r="DM784" s="3"/>
      <c r="DN784" s="3"/>
      <c r="DO784" s="3"/>
      <c r="DP784" s="3"/>
      <c r="DQ784" s="3"/>
      <c r="DR784" s="3"/>
      <c r="DS784" s="3"/>
      <c r="DT784" s="3"/>
      <c r="DU784" s="3"/>
      <c r="DV784" s="3"/>
      <c r="DW784" s="3"/>
      <c r="DX784" s="3"/>
      <c r="DY784" s="3"/>
      <c r="DZ784" s="3"/>
      <c r="EA784" s="3"/>
      <c r="EB784" s="3"/>
      <c r="EC784" s="3"/>
      <c r="ED784" s="3"/>
      <c r="EE784" s="3"/>
      <c r="EF784" s="3"/>
      <c r="EG784" s="3"/>
      <c r="EH784" s="3"/>
      <c r="EI784" s="3"/>
      <c r="EJ784" s="3"/>
      <c r="EK784" s="3"/>
      <c r="EL784" s="3"/>
      <c r="EM784" s="3"/>
      <c r="EN784" s="3"/>
      <c r="EO784" s="3"/>
      <c r="EP784" s="3"/>
      <c r="EQ784" s="3"/>
      <c r="ER784" s="3"/>
      <c r="ES784" s="3"/>
      <c r="ET784" s="3"/>
      <c r="EU784" s="3"/>
      <c r="EV784" s="3"/>
      <c r="EW784" s="3"/>
      <c r="EX784" s="3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</row>
    <row r="785" spans="1:173" x14ac:dyDescent="0.15">
      <c r="A785" s="74">
        <f t="shared" si="250"/>
        <v>44266</v>
      </c>
      <c r="B785" s="75">
        <f t="shared" ca="1" si="237"/>
        <v>84963.490332000001</v>
      </c>
      <c r="C785" s="78">
        <f t="shared" si="238"/>
        <v>84000</v>
      </c>
      <c r="D785" s="77">
        <f ca="1">IF(A785&lt;$B$1,VLOOKUP(A785,[1]DI!$A$4:$B$15000,2),0)</f>
        <v>1.9000000000000006E-2</v>
      </c>
      <c r="E785" s="78">
        <f t="shared" ca="1" si="252"/>
        <v>1.0000746899999999</v>
      </c>
      <c r="F785" s="78">
        <f ca="1">(TRUNC(PRODUCT($E$12:$E784),16))</f>
        <v>1.0877370774133299</v>
      </c>
      <c r="G785" s="78">
        <f t="shared" ca="1" si="253"/>
        <v>1.0833589494665601</v>
      </c>
      <c r="H785" s="78">
        <f t="shared" ca="1" si="254"/>
        <v>1.00404125</v>
      </c>
      <c r="I785" s="77">
        <f t="shared" si="251"/>
        <v>3.5000000000000003E-2</v>
      </c>
      <c r="J785" s="79">
        <f t="shared" si="239"/>
        <v>44186</v>
      </c>
      <c r="K785" s="80">
        <f t="shared" si="240"/>
        <v>54</v>
      </c>
      <c r="L785" s="81">
        <f t="shared" si="241"/>
        <v>54</v>
      </c>
      <c r="M785" s="82">
        <f t="shared" si="242"/>
        <v>1.0073989720000001</v>
      </c>
      <c r="N785" s="82">
        <f t="shared" ca="1" si="243"/>
        <v>1.0114701230000001</v>
      </c>
      <c r="O785" s="81">
        <f t="shared" si="244"/>
        <v>0</v>
      </c>
      <c r="P785" s="76">
        <f t="shared" ca="1" si="245"/>
        <v>963.49033199999997</v>
      </c>
      <c r="Q785" s="76">
        <f t="shared" si="246"/>
        <v>0</v>
      </c>
      <c r="R785" s="83" t="str">
        <f t="shared" si="247"/>
        <v>A+J=</v>
      </c>
      <c r="S785" s="79">
        <f t="shared" si="248"/>
        <v>44274</v>
      </c>
      <c r="T785" s="84" t="str">
        <f t="shared" si="249"/>
        <v>-</v>
      </c>
      <c r="U785" s="8"/>
      <c r="V785" s="8"/>
      <c r="W785" s="8"/>
      <c r="X785" s="8"/>
      <c r="Y785" s="1"/>
      <c r="Z785" s="8"/>
      <c r="AA785" s="8"/>
      <c r="AB785" s="8"/>
      <c r="AC785" s="8"/>
      <c r="AD785" s="8"/>
      <c r="AE785" s="9"/>
      <c r="AF785" s="8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  <c r="BO785" s="3"/>
      <c r="BP785" s="3"/>
      <c r="BQ785" s="3"/>
      <c r="BR785" s="3"/>
      <c r="BS785" s="3"/>
      <c r="BT785" s="3"/>
      <c r="BU785" s="3"/>
      <c r="BV785" s="3"/>
      <c r="BW785" s="3"/>
      <c r="BX785" s="3"/>
      <c r="BY785" s="3"/>
      <c r="BZ785" s="3"/>
      <c r="CA785" s="3"/>
      <c r="CB785" s="3"/>
      <c r="CC785" s="3"/>
      <c r="CD785" s="3"/>
      <c r="CE785" s="3"/>
      <c r="CF785" s="3"/>
      <c r="CG785" s="3"/>
      <c r="CH785" s="3"/>
      <c r="CI785" s="3"/>
      <c r="CJ785" s="3"/>
      <c r="CK785" s="3"/>
      <c r="CL785" s="3"/>
      <c r="CM785" s="3"/>
      <c r="CN785" s="3"/>
      <c r="CO785" s="3"/>
      <c r="CP785" s="3"/>
      <c r="CQ785" s="3"/>
      <c r="CR785" s="3"/>
      <c r="CS785" s="3"/>
      <c r="CT785" s="3"/>
      <c r="CU785" s="3"/>
      <c r="CV785" s="3"/>
      <c r="CW785" s="3"/>
      <c r="CX785" s="3"/>
      <c r="CY785" s="3"/>
      <c r="CZ785" s="3"/>
      <c r="DA785" s="3"/>
      <c r="DB785" s="3"/>
      <c r="DC785" s="3"/>
      <c r="DD785" s="3"/>
      <c r="DE785" s="3"/>
      <c r="DF785" s="3"/>
      <c r="DG785" s="3"/>
      <c r="DH785" s="3"/>
      <c r="DI785" s="3"/>
      <c r="DJ785" s="3"/>
      <c r="DK785" s="3"/>
      <c r="DL785" s="3"/>
      <c r="DM785" s="3"/>
      <c r="DN785" s="3"/>
      <c r="DO785" s="3"/>
      <c r="DP785" s="3"/>
      <c r="DQ785" s="3"/>
      <c r="DR785" s="3"/>
      <c r="DS785" s="3"/>
      <c r="DT785" s="3"/>
      <c r="DU785" s="3"/>
      <c r="DV785" s="3"/>
      <c r="DW785" s="3"/>
      <c r="DX785" s="3"/>
      <c r="DY785" s="3"/>
      <c r="DZ785" s="3"/>
      <c r="EA785" s="3"/>
      <c r="EB785" s="3"/>
      <c r="EC785" s="3"/>
      <c r="ED785" s="3"/>
      <c r="EE785" s="3"/>
      <c r="EF785" s="3"/>
      <c r="EG785" s="3"/>
      <c r="EH785" s="3"/>
      <c r="EI785" s="3"/>
      <c r="EJ785" s="3"/>
      <c r="EK785" s="3"/>
      <c r="EL785" s="3"/>
      <c r="EM785" s="3"/>
      <c r="EN785" s="3"/>
      <c r="EO785" s="3"/>
      <c r="EP785" s="3"/>
      <c r="EQ785" s="3"/>
      <c r="ER785" s="3"/>
      <c r="ES785" s="3"/>
      <c r="ET785" s="3"/>
      <c r="EU785" s="3"/>
      <c r="EV785" s="3"/>
      <c r="EW785" s="3"/>
      <c r="EX785" s="3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</row>
    <row r="786" spans="1:173" x14ac:dyDescent="0.15">
      <c r="A786" s="74">
        <f t="shared" si="250"/>
        <v>44267</v>
      </c>
      <c r="B786" s="75">
        <f t="shared" ca="1" si="237"/>
        <v>84981.437267999994</v>
      </c>
      <c r="C786" s="78">
        <f t="shared" si="238"/>
        <v>84000</v>
      </c>
      <c r="D786" s="77">
        <f ca="1">IF(A786&lt;$B$1,VLOOKUP(A786,[1]DI!$A$4:$B$15000,2),0)</f>
        <v>1.9000000000000006E-2</v>
      </c>
      <c r="E786" s="78">
        <f t="shared" ca="1" si="252"/>
        <v>1.0000746899999999</v>
      </c>
      <c r="F786" s="78">
        <f ca="1">(TRUNC(PRODUCT($E$12:$E785),16))</f>
        <v>1.08781832049564</v>
      </c>
      <c r="G786" s="78">
        <f t="shared" ca="1" si="253"/>
        <v>1.0833589494665601</v>
      </c>
      <c r="H786" s="78">
        <f t="shared" ca="1" si="254"/>
        <v>1.00411625</v>
      </c>
      <c r="I786" s="77">
        <f t="shared" si="251"/>
        <v>3.5000000000000003E-2</v>
      </c>
      <c r="J786" s="79">
        <f t="shared" si="239"/>
        <v>44186</v>
      </c>
      <c r="K786" s="80">
        <f t="shared" si="240"/>
        <v>55</v>
      </c>
      <c r="L786" s="81">
        <f t="shared" si="241"/>
        <v>55</v>
      </c>
      <c r="M786" s="82">
        <f t="shared" si="242"/>
        <v>1.007536505</v>
      </c>
      <c r="N786" s="82">
        <f t="shared" ca="1" si="243"/>
        <v>1.011683777</v>
      </c>
      <c r="O786" s="81">
        <f t="shared" si="244"/>
        <v>0</v>
      </c>
      <c r="P786" s="76">
        <f t="shared" ca="1" si="245"/>
        <v>981.43726800000002</v>
      </c>
      <c r="Q786" s="76">
        <f t="shared" si="246"/>
        <v>0</v>
      </c>
      <c r="R786" s="83" t="str">
        <f t="shared" si="247"/>
        <v>A+J=</v>
      </c>
      <c r="S786" s="79">
        <f t="shared" si="248"/>
        <v>44274</v>
      </c>
      <c r="T786" s="84" t="str">
        <f t="shared" si="249"/>
        <v>-</v>
      </c>
      <c r="U786" s="8"/>
      <c r="V786" s="8"/>
      <c r="W786" s="8"/>
      <c r="X786" s="8"/>
      <c r="Y786" s="1"/>
      <c r="Z786" s="8"/>
      <c r="AA786" s="8"/>
      <c r="AB786" s="8"/>
      <c r="AC786" s="8"/>
      <c r="AD786" s="8"/>
      <c r="AE786" s="9"/>
      <c r="AF786" s="8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  <c r="BO786" s="3"/>
      <c r="BP786" s="3"/>
      <c r="BQ786" s="3"/>
      <c r="BR786" s="3"/>
      <c r="BS786" s="3"/>
      <c r="BT786" s="3"/>
      <c r="BU786" s="3"/>
      <c r="BV786" s="3"/>
      <c r="BW786" s="3"/>
      <c r="BX786" s="3"/>
      <c r="BY786" s="3"/>
      <c r="BZ786" s="3"/>
      <c r="CA786" s="3"/>
      <c r="CB786" s="3"/>
      <c r="CC786" s="3"/>
      <c r="CD786" s="3"/>
      <c r="CE786" s="3"/>
      <c r="CF786" s="3"/>
      <c r="CG786" s="3"/>
      <c r="CH786" s="3"/>
      <c r="CI786" s="3"/>
      <c r="CJ786" s="3"/>
      <c r="CK786" s="3"/>
      <c r="CL786" s="3"/>
      <c r="CM786" s="3"/>
      <c r="CN786" s="3"/>
      <c r="CO786" s="3"/>
      <c r="CP786" s="3"/>
      <c r="CQ786" s="3"/>
      <c r="CR786" s="3"/>
      <c r="CS786" s="3"/>
      <c r="CT786" s="3"/>
      <c r="CU786" s="3"/>
      <c r="CV786" s="3"/>
      <c r="CW786" s="3"/>
      <c r="CX786" s="3"/>
      <c r="CY786" s="3"/>
      <c r="CZ786" s="3"/>
      <c r="DA786" s="3"/>
      <c r="DB786" s="3"/>
      <c r="DC786" s="3"/>
      <c r="DD786" s="3"/>
      <c r="DE786" s="3"/>
      <c r="DF786" s="3"/>
      <c r="DG786" s="3"/>
      <c r="DH786" s="3"/>
      <c r="DI786" s="3"/>
      <c r="DJ786" s="3"/>
      <c r="DK786" s="3"/>
      <c r="DL786" s="3"/>
      <c r="DM786" s="3"/>
      <c r="DN786" s="3"/>
      <c r="DO786" s="3"/>
      <c r="DP786" s="3"/>
      <c r="DQ786" s="3"/>
      <c r="DR786" s="3"/>
      <c r="DS786" s="3"/>
      <c r="DT786" s="3"/>
      <c r="DU786" s="3"/>
      <c r="DV786" s="3"/>
      <c r="DW786" s="3"/>
      <c r="DX786" s="3"/>
      <c r="DY786" s="3"/>
      <c r="DZ786" s="3"/>
      <c r="EA786" s="3"/>
      <c r="EB786" s="3"/>
      <c r="EC786" s="3"/>
      <c r="ED786" s="3"/>
      <c r="EE786" s="3"/>
      <c r="EF786" s="3"/>
      <c r="EG786" s="3"/>
      <c r="EH786" s="3"/>
      <c r="EI786" s="3"/>
      <c r="EJ786" s="3"/>
      <c r="EK786" s="3"/>
      <c r="EL786" s="3"/>
      <c r="EM786" s="3"/>
      <c r="EN786" s="3"/>
      <c r="EO786" s="3"/>
      <c r="EP786" s="3"/>
      <c r="EQ786" s="3"/>
      <c r="ER786" s="3"/>
      <c r="ES786" s="3"/>
      <c r="ET786" s="3"/>
      <c r="EU786" s="3"/>
      <c r="EV786" s="3"/>
      <c r="EW786" s="3"/>
      <c r="EX786" s="3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</row>
    <row r="787" spans="1:173" x14ac:dyDescent="0.15">
      <c r="A787" s="74">
        <f t="shared" si="250"/>
        <v>44268</v>
      </c>
      <c r="B787" s="75">
        <f t="shared" ca="1" si="237"/>
        <v>84999.386723999996</v>
      </c>
      <c r="C787" s="78">
        <f t="shared" si="238"/>
        <v>84000</v>
      </c>
      <c r="D787" s="77">
        <f ca="1">IF(A787&lt;$B$1,VLOOKUP(A787,[1]DI!$A$4:$B$15000,2),0)</f>
        <v>0</v>
      </c>
      <c r="E787" s="78">
        <f t="shared" ca="1" si="252"/>
        <v>1</v>
      </c>
      <c r="F787" s="78">
        <f ca="1">(TRUNC(PRODUCT($E$12:$E786),16))</f>
        <v>1.0878995696460001</v>
      </c>
      <c r="G787" s="78">
        <f t="shared" ca="1" si="253"/>
        <v>1.0833589494665601</v>
      </c>
      <c r="H787" s="78">
        <f t="shared" ca="1" si="254"/>
        <v>1.0041912399999999</v>
      </c>
      <c r="I787" s="77">
        <f t="shared" si="251"/>
        <v>3.5000000000000003E-2</v>
      </c>
      <c r="J787" s="79">
        <f t="shared" si="239"/>
        <v>44186</v>
      </c>
      <c r="K787" s="80">
        <f t="shared" si="240"/>
        <v>55</v>
      </c>
      <c r="L787" s="81">
        <f t="shared" si="241"/>
        <v>56</v>
      </c>
      <c r="M787" s="82">
        <f t="shared" si="242"/>
        <v>1.007674057</v>
      </c>
      <c r="N787" s="82">
        <f t="shared" ca="1" si="243"/>
        <v>1.011897461</v>
      </c>
      <c r="O787" s="81">
        <f t="shared" si="244"/>
        <v>0</v>
      </c>
      <c r="P787" s="76">
        <f t="shared" ca="1" si="245"/>
        <v>999.38672399999996</v>
      </c>
      <c r="Q787" s="76">
        <f t="shared" si="246"/>
        <v>0</v>
      </c>
      <c r="R787" s="83" t="str">
        <f t="shared" si="247"/>
        <v>A+J=</v>
      </c>
      <c r="S787" s="79">
        <f t="shared" si="248"/>
        <v>44274</v>
      </c>
      <c r="T787" s="84" t="str">
        <f t="shared" si="249"/>
        <v>-</v>
      </c>
      <c r="U787" s="8"/>
      <c r="V787" s="8"/>
      <c r="W787" s="8"/>
      <c r="X787" s="8"/>
      <c r="Y787" s="1"/>
      <c r="Z787" s="8"/>
      <c r="AA787" s="8"/>
      <c r="AB787" s="8"/>
      <c r="AC787" s="8"/>
      <c r="AD787" s="8"/>
      <c r="AE787" s="9"/>
      <c r="AF787" s="8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  <c r="BO787" s="3"/>
      <c r="BP787" s="3"/>
      <c r="BQ787" s="3"/>
      <c r="BR787" s="3"/>
      <c r="BS787" s="3"/>
      <c r="BT787" s="3"/>
      <c r="BU787" s="3"/>
      <c r="BV787" s="3"/>
      <c r="BW787" s="3"/>
      <c r="BX787" s="3"/>
      <c r="BY787" s="3"/>
      <c r="BZ787" s="3"/>
      <c r="CA787" s="3"/>
      <c r="CB787" s="3"/>
      <c r="CC787" s="3"/>
      <c r="CD787" s="3"/>
      <c r="CE787" s="3"/>
      <c r="CF787" s="3"/>
      <c r="CG787" s="3"/>
      <c r="CH787" s="3"/>
      <c r="CI787" s="3"/>
      <c r="CJ787" s="3"/>
      <c r="CK787" s="3"/>
      <c r="CL787" s="3"/>
      <c r="CM787" s="3"/>
      <c r="CN787" s="3"/>
      <c r="CO787" s="3"/>
      <c r="CP787" s="3"/>
      <c r="CQ787" s="3"/>
      <c r="CR787" s="3"/>
      <c r="CS787" s="3"/>
      <c r="CT787" s="3"/>
      <c r="CU787" s="3"/>
      <c r="CV787" s="3"/>
      <c r="CW787" s="3"/>
      <c r="CX787" s="3"/>
      <c r="CY787" s="3"/>
      <c r="CZ787" s="3"/>
      <c r="DA787" s="3"/>
      <c r="DB787" s="3"/>
      <c r="DC787" s="3"/>
      <c r="DD787" s="3"/>
      <c r="DE787" s="3"/>
      <c r="DF787" s="3"/>
      <c r="DG787" s="3"/>
      <c r="DH787" s="3"/>
      <c r="DI787" s="3"/>
      <c r="DJ787" s="3"/>
      <c r="DK787" s="3"/>
      <c r="DL787" s="3"/>
      <c r="DM787" s="3"/>
      <c r="DN787" s="3"/>
      <c r="DO787" s="3"/>
      <c r="DP787" s="3"/>
      <c r="DQ787" s="3"/>
      <c r="DR787" s="3"/>
      <c r="DS787" s="3"/>
      <c r="DT787" s="3"/>
      <c r="DU787" s="3"/>
      <c r="DV787" s="3"/>
      <c r="DW787" s="3"/>
      <c r="DX787" s="3"/>
      <c r="DY787" s="3"/>
      <c r="DZ787" s="3"/>
      <c r="EA787" s="3"/>
      <c r="EB787" s="3"/>
      <c r="EC787" s="3"/>
      <c r="ED787" s="3"/>
      <c r="EE787" s="3"/>
      <c r="EF787" s="3"/>
      <c r="EG787" s="3"/>
      <c r="EH787" s="3"/>
      <c r="EI787" s="3"/>
      <c r="EJ787" s="3"/>
      <c r="EK787" s="3"/>
      <c r="EL787" s="3"/>
      <c r="EM787" s="3"/>
      <c r="EN787" s="3"/>
      <c r="EO787" s="3"/>
      <c r="EP787" s="3"/>
      <c r="EQ787" s="3"/>
      <c r="ER787" s="3"/>
      <c r="ES787" s="3"/>
      <c r="ET787" s="3"/>
      <c r="EU787" s="3"/>
      <c r="EV787" s="3"/>
      <c r="EW787" s="3"/>
      <c r="EX787" s="3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</row>
    <row r="788" spans="1:173" x14ac:dyDescent="0.15">
      <c r="A788" s="74">
        <f t="shared" si="250"/>
        <v>44269</v>
      </c>
      <c r="B788" s="75">
        <f t="shared" ca="1" si="237"/>
        <v>84999.386723999996</v>
      </c>
      <c r="C788" s="78">
        <f t="shared" si="238"/>
        <v>84000</v>
      </c>
      <c r="D788" s="77">
        <f ca="1">IF(A788&lt;$B$1,VLOOKUP(A788,[1]DI!$A$4:$B$15000,2),0)</f>
        <v>0</v>
      </c>
      <c r="E788" s="78">
        <f t="shared" ca="1" si="252"/>
        <v>1</v>
      </c>
      <c r="F788" s="78">
        <f ca="1">(TRUNC(PRODUCT($E$12:$E787),16))</f>
        <v>1.0878995696460001</v>
      </c>
      <c r="G788" s="78">
        <f t="shared" ca="1" si="253"/>
        <v>1.0833589494665601</v>
      </c>
      <c r="H788" s="78">
        <f t="shared" ca="1" si="254"/>
        <v>1.0041912399999999</v>
      </c>
      <c r="I788" s="77">
        <f t="shared" si="251"/>
        <v>3.5000000000000003E-2</v>
      </c>
      <c r="J788" s="79">
        <f t="shared" si="239"/>
        <v>44186</v>
      </c>
      <c r="K788" s="80">
        <f t="shared" si="240"/>
        <v>55</v>
      </c>
      <c r="L788" s="81">
        <f t="shared" si="241"/>
        <v>56</v>
      </c>
      <c r="M788" s="82">
        <f t="shared" si="242"/>
        <v>1.007674057</v>
      </c>
      <c r="N788" s="82">
        <f t="shared" ca="1" si="243"/>
        <v>1.011897461</v>
      </c>
      <c r="O788" s="81">
        <f t="shared" si="244"/>
        <v>0</v>
      </c>
      <c r="P788" s="76">
        <f t="shared" ca="1" si="245"/>
        <v>999.38672399999996</v>
      </c>
      <c r="Q788" s="76">
        <f t="shared" si="246"/>
        <v>0</v>
      </c>
      <c r="R788" s="83" t="str">
        <f t="shared" si="247"/>
        <v>A+J=</v>
      </c>
      <c r="S788" s="79">
        <f t="shared" si="248"/>
        <v>44274</v>
      </c>
      <c r="T788" s="84" t="str">
        <f t="shared" si="249"/>
        <v>-</v>
      </c>
      <c r="U788" s="8"/>
      <c r="V788" s="8"/>
      <c r="W788" s="8"/>
      <c r="X788" s="8"/>
      <c r="Y788" s="1"/>
      <c r="Z788" s="8"/>
      <c r="AA788" s="8"/>
      <c r="AB788" s="8"/>
      <c r="AC788" s="8"/>
      <c r="AD788" s="8"/>
      <c r="AE788" s="9"/>
      <c r="AF788" s="8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  <c r="BO788" s="3"/>
      <c r="BP788" s="3"/>
      <c r="BQ788" s="3"/>
      <c r="BR788" s="3"/>
      <c r="BS788" s="3"/>
      <c r="BT788" s="3"/>
      <c r="BU788" s="3"/>
      <c r="BV788" s="3"/>
      <c r="BW788" s="3"/>
      <c r="BX788" s="3"/>
      <c r="BY788" s="3"/>
      <c r="BZ788" s="3"/>
      <c r="CA788" s="3"/>
      <c r="CB788" s="3"/>
      <c r="CC788" s="3"/>
      <c r="CD788" s="3"/>
      <c r="CE788" s="3"/>
      <c r="CF788" s="3"/>
      <c r="CG788" s="3"/>
      <c r="CH788" s="3"/>
      <c r="CI788" s="3"/>
      <c r="CJ788" s="3"/>
      <c r="CK788" s="3"/>
      <c r="CL788" s="3"/>
      <c r="CM788" s="3"/>
      <c r="CN788" s="3"/>
      <c r="CO788" s="3"/>
      <c r="CP788" s="3"/>
      <c r="CQ788" s="3"/>
      <c r="CR788" s="3"/>
      <c r="CS788" s="3"/>
      <c r="CT788" s="3"/>
      <c r="CU788" s="3"/>
      <c r="CV788" s="3"/>
      <c r="CW788" s="3"/>
      <c r="CX788" s="3"/>
      <c r="CY788" s="3"/>
      <c r="CZ788" s="3"/>
      <c r="DA788" s="3"/>
      <c r="DB788" s="3"/>
      <c r="DC788" s="3"/>
      <c r="DD788" s="3"/>
      <c r="DE788" s="3"/>
      <c r="DF788" s="3"/>
      <c r="DG788" s="3"/>
      <c r="DH788" s="3"/>
      <c r="DI788" s="3"/>
      <c r="DJ788" s="3"/>
      <c r="DK788" s="3"/>
      <c r="DL788" s="3"/>
      <c r="DM788" s="3"/>
      <c r="DN788" s="3"/>
      <c r="DO788" s="3"/>
      <c r="DP788" s="3"/>
      <c r="DQ788" s="3"/>
      <c r="DR788" s="3"/>
      <c r="DS788" s="3"/>
      <c r="DT788" s="3"/>
      <c r="DU788" s="3"/>
      <c r="DV788" s="3"/>
      <c r="DW788" s="3"/>
      <c r="DX788" s="3"/>
      <c r="DY788" s="3"/>
      <c r="DZ788" s="3"/>
      <c r="EA788" s="3"/>
      <c r="EB788" s="3"/>
      <c r="EC788" s="3"/>
      <c r="ED788" s="3"/>
      <c r="EE788" s="3"/>
      <c r="EF788" s="3"/>
      <c r="EG788" s="3"/>
      <c r="EH788" s="3"/>
      <c r="EI788" s="3"/>
      <c r="EJ788" s="3"/>
      <c r="EK788" s="3"/>
      <c r="EL788" s="3"/>
      <c r="EM788" s="3"/>
      <c r="EN788" s="3"/>
      <c r="EO788" s="3"/>
      <c r="EP788" s="3"/>
      <c r="EQ788" s="3"/>
      <c r="ER788" s="3"/>
      <c r="ES788" s="3"/>
      <c r="ET788" s="3"/>
      <c r="EU788" s="3"/>
      <c r="EV788" s="3"/>
      <c r="EW788" s="3"/>
      <c r="EX788" s="3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</row>
    <row r="789" spans="1:173" x14ac:dyDescent="0.15">
      <c r="A789" s="74">
        <f t="shared" si="250"/>
        <v>44270</v>
      </c>
      <c r="B789" s="75">
        <f t="shared" ca="1" si="237"/>
        <v>84999.386723999996</v>
      </c>
      <c r="C789" s="78">
        <f t="shared" si="238"/>
        <v>84000</v>
      </c>
      <c r="D789" s="77">
        <f ca="1">IF(A789&lt;$B$1,VLOOKUP(A789,[1]DI!$A$4:$B$15000,2),0)</f>
        <v>1.9000000000000006E-2</v>
      </c>
      <c r="E789" s="78">
        <f t="shared" ca="1" si="252"/>
        <v>1.0000746899999999</v>
      </c>
      <c r="F789" s="78">
        <f ca="1">(TRUNC(PRODUCT($E$12:$E788),16))</f>
        <v>1.0878995696460001</v>
      </c>
      <c r="G789" s="78">
        <f t="shared" ca="1" si="253"/>
        <v>1.0833589494665601</v>
      </c>
      <c r="H789" s="78">
        <f t="shared" ca="1" si="254"/>
        <v>1.0041912399999999</v>
      </c>
      <c r="I789" s="77">
        <f t="shared" si="251"/>
        <v>3.5000000000000003E-2</v>
      </c>
      <c r="J789" s="79">
        <f t="shared" si="239"/>
        <v>44186</v>
      </c>
      <c r="K789" s="80">
        <f t="shared" si="240"/>
        <v>56</v>
      </c>
      <c r="L789" s="81">
        <f t="shared" si="241"/>
        <v>56</v>
      </c>
      <c r="M789" s="82">
        <f t="shared" si="242"/>
        <v>1.007674057</v>
      </c>
      <c r="N789" s="82">
        <f t="shared" ca="1" si="243"/>
        <v>1.011897461</v>
      </c>
      <c r="O789" s="81">
        <f t="shared" si="244"/>
        <v>0</v>
      </c>
      <c r="P789" s="76">
        <f t="shared" ca="1" si="245"/>
        <v>999.38672399999996</v>
      </c>
      <c r="Q789" s="76">
        <f t="shared" si="246"/>
        <v>0</v>
      </c>
      <c r="R789" s="83" t="str">
        <f t="shared" si="247"/>
        <v>A+J=</v>
      </c>
      <c r="S789" s="79">
        <f t="shared" si="248"/>
        <v>44274</v>
      </c>
      <c r="T789" s="84" t="str">
        <f t="shared" si="249"/>
        <v>-</v>
      </c>
      <c r="U789" s="8"/>
      <c r="V789" s="8"/>
      <c r="W789" s="8"/>
      <c r="X789" s="8"/>
      <c r="Y789" s="1"/>
      <c r="Z789" s="8"/>
      <c r="AA789" s="8"/>
      <c r="AB789" s="8"/>
      <c r="AC789" s="8"/>
      <c r="AD789" s="8"/>
      <c r="AE789" s="9"/>
      <c r="AF789" s="8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  <c r="BO789" s="3"/>
      <c r="BP789" s="3"/>
      <c r="BQ789" s="3"/>
      <c r="BR789" s="3"/>
      <c r="BS789" s="3"/>
      <c r="BT789" s="3"/>
      <c r="BU789" s="3"/>
      <c r="BV789" s="3"/>
      <c r="BW789" s="3"/>
      <c r="BX789" s="3"/>
      <c r="BY789" s="3"/>
      <c r="BZ789" s="3"/>
      <c r="CA789" s="3"/>
      <c r="CB789" s="3"/>
      <c r="CC789" s="3"/>
      <c r="CD789" s="3"/>
      <c r="CE789" s="3"/>
      <c r="CF789" s="3"/>
      <c r="CG789" s="3"/>
      <c r="CH789" s="3"/>
      <c r="CI789" s="3"/>
      <c r="CJ789" s="3"/>
      <c r="CK789" s="3"/>
      <c r="CL789" s="3"/>
      <c r="CM789" s="3"/>
      <c r="CN789" s="3"/>
      <c r="CO789" s="3"/>
      <c r="CP789" s="3"/>
      <c r="CQ789" s="3"/>
      <c r="CR789" s="3"/>
      <c r="CS789" s="3"/>
      <c r="CT789" s="3"/>
      <c r="CU789" s="3"/>
      <c r="CV789" s="3"/>
      <c r="CW789" s="3"/>
      <c r="CX789" s="3"/>
      <c r="CY789" s="3"/>
      <c r="CZ789" s="3"/>
      <c r="DA789" s="3"/>
      <c r="DB789" s="3"/>
      <c r="DC789" s="3"/>
      <c r="DD789" s="3"/>
      <c r="DE789" s="3"/>
      <c r="DF789" s="3"/>
      <c r="DG789" s="3"/>
      <c r="DH789" s="3"/>
      <c r="DI789" s="3"/>
      <c r="DJ789" s="3"/>
      <c r="DK789" s="3"/>
      <c r="DL789" s="3"/>
      <c r="DM789" s="3"/>
      <c r="DN789" s="3"/>
      <c r="DO789" s="3"/>
      <c r="DP789" s="3"/>
      <c r="DQ789" s="3"/>
      <c r="DR789" s="3"/>
      <c r="DS789" s="3"/>
      <c r="DT789" s="3"/>
      <c r="DU789" s="3"/>
      <c r="DV789" s="3"/>
      <c r="DW789" s="3"/>
      <c r="DX789" s="3"/>
      <c r="DY789" s="3"/>
      <c r="DZ789" s="3"/>
      <c r="EA789" s="3"/>
      <c r="EB789" s="3"/>
      <c r="EC789" s="3"/>
      <c r="ED789" s="3"/>
      <c r="EE789" s="3"/>
      <c r="EF789" s="3"/>
      <c r="EG789" s="3"/>
      <c r="EH789" s="3"/>
      <c r="EI789" s="3"/>
      <c r="EJ789" s="3"/>
      <c r="EK789" s="3"/>
      <c r="EL789" s="3"/>
      <c r="EM789" s="3"/>
      <c r="EN789" s="3"/>
      <c r="EO789" s="3"/>
      <c r="EP789" s="3"/>
      <c r="EQ789" s="3"/>
      <c r="ER789" s="3"/>
      <c r="ES789" s="3"/>
      <c r="ET789" s="3"/>
      <c r="EU789" s="3"/>
      <c r="EV789" s="3"/>
      <c r="EW789" s="3"/>
      <c r="EX789" s="3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</row>
    <row r="790" spans="1:173" x14ac:dyDescent="0.15">
      <c r="A790" s="74">
        <f t="shared" si="250"/>
        <v>44271</v>
      </c>
      <c r="B790" s="75">
        <f t="shared" ca="1" si="237"/>
        <v>85017.341136000003</v>
      </c>
      <c r="C790" s="78">
        <f t="shared" si="238"/>
        <v>84000</v>
      </c>
      <c r="D790" s="77">
        <f ca="1">IF(A790&lt;$B$1,VLOOKUP(A790,[1]DI!$A$4:$B$15000,2),0)</f>
        <v>1.9000000000000006E-2</v>
      </c>
      <c r="E790" s="78">
        <f t="shared" ca="1" si="252"/>
        <v>1.0000746899999999</v>
      </c>
      <c r="F790" s="78">
        <f ca="1">(TRUNC(PRODUCT($E$12:$E789),16))</f>
        <v>1.0879808248648499</v>
      </c>
      <c r="G790" s="78">
        <f t="shared" ca="1" si="253"/>
        <v>1.0833589494665601</v>
      </c>
      <c r="H790" s="78">
        <f t="shared" ca="1" si="254"/>
        <v>1.0042662499999999</v>
      </c>
      <c r="I790" s="77">
        <f t="shared" si="251"/>
        <v>3.5000000000000003E-2</v>
      </c>
      <c r="J790" s="79">
        <f t="shared" si="239"/>
        <v>44186</v>
      </c>
      <c r="K790" s="80">
        <f t="shared" si="240"/>
        <v>57</v>
      </c>
      <c r="L790" s="81">
        <f t="shared" si="241"/>
        <v>57</v>
      </c>
      <c r="M790" s="82">
        <f t="shared" si="242"/>
        <v>1.007811628</v>
      </c>
      <c r="N790" s="82">
        <f t="shared" ca="1" si="243"/>
        <v>1.012111204</v>
      </c>
      <c r="O790" s="81">
        <f t="shared" si="244"/>
        <v>0</v>
      </c>
      <c r="P790" s="76">
        <f t="shared" ca="1" si="245"/>
        <v>1017.341136</v>
      </c>
      <c r="Q790" s="76">
        <f t="shared" si="246"/>
        <v>0</v>
      </c>
      <c r="R790" s="83" t="str">
        <f t="shared" si="247"/>
        <v>A+J=</v>
      </c>
      <c r="S790" s="79">
        <f t="shared" si="248"/>
        <v>44274</v>
      </c>
      <c r="T790" s="84" t="str">
        <f t="shared" si="249"/>
        <v>-</v>
      </c>
      <c r="U790" s="8"/>
      <c r="V790" s="8"/>
      <c r="W790" s="8"/>
      <c r="X790" s="8"/>
      <c r="Y790" s="1"/>
      <c r="Z790" s="8"/>
      <c r="AA790" s="8"/>
      <c r="AB790" s="8"/>
      <c r="AC790" s="8"/>
      <c r="AD790" s="8"/>
      <c r="AE790" s="9"/>
      <c r="AF790" s="8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  <c r="BO790" s="3"/>
      <c r="BP790" s="3"/>
      <c r="BQ790" s="3"/>
      <c r="BR790" s="3"/>
      <c r="BS790" s="3"/>
      <c r="BT790" s="3"/>
      <c r="BU790" s="3"/>
      <c r="BV790" s="3"/>
      <c r="BW790" s="3"/>
      <c r="BX790" s="3"/>
      <c r="BY790" s="3"/>
      <c r="BZ790" s="3"/>
      <c r="CA790" s="3"/>
      <c r="CB790" s="3"/>
      <c r="CC790" s="3"/>
      <c r="CD790" s="3"/>
      <c r="CE790" s="3"/>
      <c r="CF790" s="3"/>
      <c r="CG790" s="3"/>
      <c r="CH790" s="3"/>
      <c r="CI790" s="3"/>
      <c r="CJ790" s="3"/>
      <c r="CK790" s="3"/>
      <c r="CL790" s="3"/>
      <c r="CM790" s="3"/>
      <c r="CN790" s="3"/>
      <c r="CO790" s="3"/>
      <c r="CP790" s="3"/>
      <c r="CQ790" s="3"/>
      <c r="CR790" s="3"/>
      <c r="CS790" s="3"/>
      <c r="CT790" s="3"/>
      <c r="CU790" s="3"/>
      <c r="CV790" s="3"/>
      <c r="CW790" s="3"/>
      <c r="CX790" s="3"/>
      <c r="CY790" s="3"/>
      <c r="CZ790" s="3"/>
      <c r="DA790" s="3"/>
      <c r="DB790" s="3"/>
      <c r="DC790" s="3"/>
      <c r="DD790" s="3"/>
      <c r="DE790" s="3"/>
      <c r="DF790" s="3"/>
      <c r="DG790" s="3"/>
      <c r="DH790" s="3"/>
      <c r="DI790" s="3"/>
      <c r="DJ790" s="3"/>
      <c r="DK790" s="3"/>
      <c r="DL790" s="3"/>
      <c r="DM790" s="3"/>
      <c r="DN790" s="3"/>
      <c r="DO790" s="3"/>
      <c r="DP790" s="3"/>
      <c r="DQ790" s="3"/>
      <c r="DR790" s="3"/>
      <c r="DS790" s="3"/>
      <c r="DT790" s="3"/>
      <c r="DU790" s="3"/>
      <c r="DV790" s="3"/>
      <c r="DW790" s="3"/>
      <c r="DX790" s="3"/>
      <c r="DY790" s="3"/>
      <c r="DZ790" s="3"/>
      <c r="EA790" s="3"/>
      <c r="EB790" s="3"/>
      <c r="EC790" s="3"/>
      <c r="ED790" s="3"/>
      <c r="EE790" s="3"/>
      <c r="EF790" s="3"/>
      <c r="EG790" s="3"/>
      <c r="EH790" s="3"/>
      <c r="EI790" s="3"/>
      <c r="EJ790" s="3"/>
      <c r="EK790" s="3"/>
      <c r="EL790" s="3"/>
      <c r="EM790" s="3"/>
      <c r="EN790" s="3"/>
      <c r="EO790" s="3"/>
      <c r="EP790" s="3"/>
      <c r="EQ790" s="3"/>
      <c r="ER790" s="3"/>
      <c r="ES790" s="3"/>
      <c r="ET790" s="3"/>
      <c r="EU790" s="3"/>
      <c r="EV790" s="3"/>
      <c r="EW790" s="3"/>
      <c r="EX790" s="3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</row>
    <row r="791" spans="1:173" x14ac:dyDescent="0.15">
      <c r="A791" s="74">
        <f t="shared" si="250"/>
        <v>44272</v>
      </c>
      <c r="B791" s="75">
        <f t="shared" ca="1" si="237"/>
        <v>85035.298068000004</v>
      </c>
      <c r="C791" s="78">
        <f t="shared" si="238"/>
        <v>84000</v>
      </c>
      <c r="D791" s="77">
        <f ca="1">IF(A791&lt;$B$1,VLOOKUP(A791,[1]DI!$A$4:$B$15000,2),0)</f>
        <v>1.9000000000000006E-2</v>
      </c>
      <c r="E791" s="78">
        <f t="shared" ca="1" si="252"/>
        <v>1.0000746899999999</v>
      </c>
      <c r="F791" s="78">
        <f ca="1">(TRUNC(PRODUCT($E$12:$E790),16))</f>
        <v>1.08806208615266</v>
      </c>
      <c r="G791" s="78">
        <f t="shared" ca="1" si="253"/>
        <v>1.0833589494665601</v>
      </c>
      <c r="H791" s="78">
        <f t="shared" ca="1" si="254"/>
        <v>1.00434125</v>
      </c>
      <c r="I791" s="77">
        <f t="shared" si="251"/>
        <v>3.5000000000000003E-2</v>
      </c>
      <c r="J791" s="79">
        <f t="shared" si="239"/>
        <v>44186</v>
      </c>
      <c r="K791" s="80">
        <f t="shared" si="240"/>
        <v>58</v>
      </c>
      <c r="L791" s="81">
        <f t="shared" si="241"/>
        <v>58</v>
      </c>
      <c r="M791" s="82">
        <f t="shared" si="242"/>
        <v>1.007949217</v>
      </c>
      <c r="N791" s="82">
        <f t="shared" ca="1" si="243"/>
        <v>1.012324977</v>
      </c>
      <c r="O791" s="81">
        <f t="shared" si="244"/>
        <v>0</v>
      </c>
      <c r="P791" s="76">
        <f t="shared" ca="1" si="245"/>
        <v>1035.2980680000001</v>
      </c>
      <c r="Q791" s="76">
        <f t="shared" si="246"/>
        <v>0</v>
      </c>
      <c r="R791" s="83" t="str">
        <f t="shared" si="247"/>
        <v>A+J=</v>
      </c>
      <c r="S791" s="79">
        <f t="shared" si="248"/>
        <v>44274</v>
      </c>
      <c r="T791" s="84" t="str">
        <f t="shared" si="249"/>
        <v>-</v>
      </c>
      <c r="U791" s="8"/>
      <c r="V791" s="8"/>
      <c r="W791" s="8"/>
      <c r="X791" s="8"/>
      <c r="Y791" s="1"/>
      <c r="Z791" s="8"/>
      <c r="AA791" s="8"/>
      <c r="AB791" s="8"/>
      <c r="AC791" s="8"/>
      <c r="AD791" s="8"/>
      <c r="AE791" s="9"/>
      <c r="AF791" s="8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  <c r="BO791" s="3"/>
      <c r="BP791" s="3"/>
      <c r="BQ791" s="3"/>
      <c r="BR791" s="3"/>
      <c r="BS791" s="3"/>
      <c r="BT791" s="3"/>
      <c r="BU791" s="3"/>
      <c r="BV791" s="3"/>
      <c r="BW791" s="3"/>
      <c r="BX791" s="3"/>
      <c r="BY791" s="3"/>
      <c r="BZ791" s="3"/>
      <c r="CA791" s="3"/>
      <c r="CB791" s="3"/>
      <c r="CC791" s="3"/>
      <c r="CD791" s="3"/>
      <c r="CE791" s="3"/>
      <c r="CF791" s="3"/>
      <c r="CG791" s="3"/>
      <c r="CH791" s="3"/>
      <c r="CI791" s="3"/>
      <c r="CJ791" s="3"/>
      <c r="CK791" s="3"/>
      <c r="CL791" s="3"/>
      <c r="CM791" s="3"/>
      <c r="CN791" s="3"/>
      <c r="CO791" s="3"/>
      <c r="CP791" s="3"/>
      <c r="CQ791" s="3"/>
      <c r="CR791" s="3"/>
      <c r="CS791" s="3"/>
      <c r="CT791" s="3"/>
      <c r="CU791" s="3"/>
      <c r="CV791" s="3"/>
      <c r="CW791" s="3"/>
      <c r="CX791" s="3"/>
      <c r="CY791" s="3"/>
      <c r="CZ791" s="3"/>
      <c r="DA791" s="3"/>
      <c r="DB791" s="3"/>
      <c r="DC791" s="3"/>
      <c r="DD791" s="3"/>
      <c r="DE791" s="3"/>
      <c r="DF791" s="3"/>
      <c r="DG791" s="3"/>
      <c r="DH791" s="3"/>
      <c r="DI791" s="3"/>
      <c r="DJ791" s="3"/>
      <c r="DK791" s="3"/>
      <c r="DL791" s="3"/>
      <c r="DM791" s="3"/>
      <c r="DN791" s="3"/>
      <c r="DO791" s="3"/>
      <c r="DP791" s="3"/>
      <c r="DQ791" s="3"/>
      <c r="DR791" s="3"/>
      <c r="DS791" s="3"/>
      <c r="DT791" s="3"/>
      <c r="DU791" s="3"/>
      <c r="DV791" s="3"/>
      <c r="DW791" s="3"/>
      <c r="DX791" s="3"/>
      <c r="DY791" s="3"/>
      <c r="DZ791" s="3"/>
      <c r="EA791" s="3"/>
      <c r="EB791" s="3"/>
      <c r="EC791" s="3"/>
      <c r="ED791" s="3"/>
      <c r="EE791" s="3"/>
      <c r="EF791" s="3"/>
      <c r="EG791" s="3"/>
      <c r="EH791" s="3"/>
      <c r="EI791" s="3"/>
      <c r="EJ791" s="3"/>
      <c r="EK791" s="3"/>
      <c r="EL791" s="3"/>
      <c r="EM791" s="3"/>
      <c r="EN791" s="3"/>
      <c r="EO791" s="3"/>
      <c r="EP791" s="3"/>
      <c r="EQ791" s="3"/>
      <c r="ER791" s="3"/>
      <c r="ES791" s="3"/>
      <c r="ET791" s="3"/>
      <c r="EU791" s="3"/>
      <c r="EV791" s="3"/>
      <c r="EW791" s="3"/>
      <c r="EX791" s="3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</row>
    <row r="792" spans="1:173" x14ac:dyDescent="0.15">
      <c r="A792" s="74">
        <f t="shared" si="250"/>
        <v>44273</v>
      </c>
      <c r="B792" s="75">
        <f t="shared" ca="1" si="237"/>
        <v>85053.259955999994</v>
      </c>
      <c r="C792" s="78">
        <f t="shared" si="238"/>
        <v>84000</v>
      </c>
      <c r="D792" s="77">
        <f ca="1">IF(A792&lt;$B$1,VLOOKUP(A792,[1]DI!$A$4:$B$15000,2),0)</f>
        <v>2.6499999999999999E-2</v>
      </c>
      <c r="E792" s="78">
        <f t="shared" ca="1" si="252"/>
        <v>1.00010379</v>
      </c>
      <c r="F792" s="78">
        <f ca="1">(TRUNC(PRODUCT($E$12:$E791),16))</f>
        <v>1.0881433535098799</v>
      </c>
      <c r="G792" s="78">
        <f t="shared" ca="1" si="253"/>
        <v>1.0833589494665601</v>
      </c>
      <c r="H792" s="78">
        <f t="shared" ca="1" si="254"/>
        <v>1.0044162700000001</v>
      </c>
      <c r="I792" s="77">
        <f t="shared" si="251"/>
        <v>3.5000000000000003E-2</v>
      </c>
      <c r="J792" s="79">
        <f t="shared" si="239"/>
        <v>44186</v>
      </c>
      <c r="K792" s="80">
        <f t="shared" si="240"/>
        <v>59</v>
      </c>
      <c r="L792" s="81">
        <f t="shared" si="241"/>
        <v>59</v>
      </c>
      <c r="M792" s="82">
        <f t="shared" si="242"/>
        <v>1.0080868249999999</v>
      </c>
      <c r="N792" s="82">
        <f t="shared" ca="1" si="243"/>
        <v>1.012538809</v>
      </c>
      <c r="O792" s="81">
        <f t="shared" si="244"/>
        <v>0</v>
      </c>
      <c r="P792" s="76">
        <f t="shared" ca="1" si="245"/>
        <v>1053.2599560000001</v>
      </c>
      <c r="Q792" s="76">
        <f t="shared" si="246"/>
        <v>0</v>
      </c>
      <c r="R792" s="83" t="str">
        <f t="shared" si="247"/>
        <v>A+J=</v>
      </c>
      <c r="S792" s="79">
        <f t="shared" si="248"/>
        <v>44274</v>
      </c>
      <c r="T792" s="84" t="str">
        <f t="shared" si="249"/>
        <v>-</v>
      </c>
      <c r="U792" s="8"/>
      <c r="V792" s="8"/>
      <c r="W792" s="8"/>
      <c r="X792" s="8"/>
      <c r="Y792" s="1"/>
      <c r="Z792" s="8"/>
      <c r="AA792" s="8"/>
      <c r="AB792" s="8"/>
      <c r="AC792" s="8"/>
      <c r="AD792" s="8"/>
      <c r="AE792" s="9"/>
      <c r="AF792" s="8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  <c r="BO792" s="3"/>
      <c r="BP792" s="3"/>
      <c r="BQ792" s="3"/>
      <c r="BR792" s="3"/>
      <c r="BS792" s="3"/>
      <c r="BT792" s="3"/>
      <c r="BU792" s="3"/>
      <c r="BV792" s="3"/>
      <c r="BW792" s="3"/>
      <c r="BX792" s="3"/>
      <c r="BY792" s="3"/>
      <c r="BZ792" s="3"/>
      <c r="CA792" s="3"/>
      <c r="CB792" s="3"/>
      <c r="CC792" s="3"/>
      <c r="CD792" s="3"/>
      <c r="CE792" s="3"/>
      <c r="CF792" s="3"/>
      <c r="CG792" s="3"/>
      <c r="CH792" s="3"/>
      <c r="CI792" s="3"/>
      <c r="CJ792" s="3"/>
      <c r="CK792" s="3"/>
      <c r="CL792" s="3"/>
      <c r="CM792" s="3"/>
      <c r="CN792" s="3"/>
      <c r="CO792" s="3"/>
      <c r="CP792" s="3"/>
      <c r="CQ792" s="3"/>
      <c r="CR792" s="3"/>
      <c r="CS792" s="3"/>
      <c r="CT792" s="3"/>
      <c r="CU792" s="3"/>
      <c r="CV792" s="3"/>
      <c r="CW792" s="3"/>
      <c r="CX792" s="3"/>
      <c r="CY792" s="3"/>
      <c r="CZ792" s="3"/>
      <c r="DA792" s="3"/>
      <c r="DB792" s="3"/>
      <c r="DC792" s="3"/>
      <c r="DD792" s="3"/>
      <c r="DE792" s="3"/>
      <c r="DF792" s="3"/>
      <c r="DG792" s="3"/>
      <c r="DH792" s="3"/>
      <c r="DI792" s="3"/>
      <c r="DJ792" s="3"/>
      <c r="DK792" s="3"/>
      <c r="DL792" s="3"/>
      <c r="DM792" s="3"/>
      <c r="DN792" s="3"/>
      <c r="DO792" s="3"/>
      <c r="DP792" s="3"/>
      <c r="DQ792" s="3"/>
      <c r="DR792" s="3"/>
      <c r="DS792" s="3"/>
      <c r="DT792" s="3"/>
      <c r="DU792" s="3"/>
      <c r="DV792" s="3"/>
      <c r="DW792" s="3"/>
      <c r="DX792" s="3"/>
      <c r="DY792" s="3"/>
      <c r="DZ792" s="3"/>
      <c r="EA792" s="3"/>
      <c r="EB792" s="3"/>
      <c r="EC792" s="3"/>
      <c r="ED792" s="3"/>
      <c r="EE792" s="3"/>
      <c r="EF792" s="3"/>
      <c r="EG792" s="3"/>
      <c r="EH792" s="3"/>
      <c r="EI792" s="3"/>
      <c r="EJ792" s="3"/>
      <c r="EK792" s="3"/>
      <c r="EL792" s="3"/>
      <c r="EM792" s="3"/>
      <c r="EN792" s="3"/>
      <c r="EO792" s="3"/>
      <c r="EP792" s="3"/>
      <c r="EQ792" s="3"/>
      <c r="ER792" s="3"/>
      <c r="ES792" s="3"/>
      <c r="ET792" s="3"/>
      <c r="EU792" s="3"/>
      <c r="EV792" s="3"/>
      <c r="EW792" s="3"/>
      <c r="EX792" s="3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</row>
    <row r="793" spans="1:173" x14ac:dyDescent="0.15">
      <c r="A793" s="100">
        <f t="shared" si="250"/>
        <v>44274</v>
      </c>
      <c r="B793" s="101">
        <f t="shared" ca="1" si="237"/>
        <v>85073.700683000003</v>
      </c>
      <c r="C793" s="102">
        <f t="shared" si="238"/>
        <v>84000</v>
      </c>
      <c r="D793" s="77">
        <f ca="1">IF(A793&lt;$B$1,VLOOKUP(A793,[1]DI!$A$4:$B$15000,2),0)</f>
        <v>2.6499999999999999E-2</v>
      </c>
      <c r="E793" s="102">
        <f t="shared" ca="1" si="252"/>
        <v>1.00010379</v>
      </c>
      <c r="F793" s="102">
        <f ca="1">(TRUNC(PRODUCT($E$12:$E792),16))</f>
        <v>1.0882562919085399</v>
      </c>
      <c r="G793" s="102">
        <f t="shared" ca="1" si="253"/>
        <v>1.0833589494665601</v>
      </c>
      <c r="H793" s="102">
        <f t="shared" ca="1" si="254"/>
        <v>1.00452052</v>
      </c>
      <c r="I793" s="103">
        <f t="shared" si="251"/>
        <v>3.5000000000000003E-2</v>
      </c>
      <c r="J793" s="104">
        <f t="shared" si="239"/>
        <v>44186</v>
      </c>
      <c r="K793" s="105">
        <f t="shared" si="240"/>
        <v>60</v>
      </c>
      <c r="L793" s="106">
        <f t="shared" si="241"/>
        <v>60</v>
      </c>
      <c r="M793" s="107">
        <f t="shared" si="242"/>
        <v>1.0082244520000001</v>
      </c>
      <c r="N793" s="107">
        <f t="shared" ca="1" si="243"/>
        <v>1.0127821509999999</v>
      </c>
      <c r="O793" s="106">
        <f t="shared" si="244"/>
        <v>9</v>
      </c>
      <c r="P793" s="108">
        <f t="shared" ca="1" si="245"/>
        <v>1073.700683</v>
      </c>
      <c r="Q793" s="108">
        <f t="shared" si="246"/>
        <v>3500</v>
      </c>
      <c r="R793" s="109" t="str">
        <f t="shared" si="247"/>
        <v>A+J=</v>
      </c>
      <c r="S793" s="104">
        <f t="shared" si="248"/>
        <v>44274</v>
      </c>
      <c r="T793" s="110">
        <f t="shared" ca="1" si="249"/>
        <v>4573700.6830000002</v>
      </c>
      <c r="U793" s="8"/>
      <c r="V793" s="8"/>
      <c r="W793" s="8"/>
      <c r="X793" s="8"/>
      <c r="Y793" s="1"/>
      <c r="Z793" s="8"/>
      <c r="AA793" s="8"/>
      <c r="AB793" s="8"/>
      <c r="AC793" s="8"/>
      <c r="AD793" s="8"/>
      <c r="AE793" s="9"/>
      <c r="AF793" s="8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  <c r="BO793" s="3"/>
      <c r="BP793" s="3"/>
      <c r="BQ793" s="3"/>
      <c r="BR793" s="3"/>
      <c r="BS793" s="3"/>
      <c r="BT793" s="3"/>
      <c r="BU793" s="3"/>
      <c r="BV793" s="3"/>
      <c r="BW793" s="3"/>
      <c r="BX793" s="3"/>
      <c r="BY793" s="3"/>
      <c r="BZ793" s="3"/>
      <c r="CA793" s="3"/>
      <c r="CB793" s="3"/>
      <c r="CC793" s="3"/>
      <c r="CD793" s="3"/>
      <c r="CE793" s="3"/>
      <c r="CF793" s="3"/>
      <c r="CG793" s="3"/>
      <c r="CH793" s="3"/>
      <c r="CI793" s="3"/>
      <c r="CJ793" s="3"/>
      <c r="CK793" s="3"/>
      <c r="CL793" s="3"/>
      <c r="CM793" s="3"/>
      <c r="CN793" s="3"/>
      <c r="CO793" s="3"/>
      <c r="CP793" s="3"/>
      <c r="CQ793" s="3"/>
      <c r="CR793" s="3"/>
      <c r="CS793" s="3"/>
      <c r="CT793" s="3"/>
      <c r="CU793" s="3"/>
      <c r="CV793" s="3"/>
      <c r="CW793" s="3"/>
      <c r="CX793" s="3"/>
      <c r="CY793" s="3"/>
      <c r="CZ793" s="3"/>
      <c r="DA793" s="3"/>
      <c r="DB793" s="3"/>
      <c r="DC793" s="3"/>
      <c r="DD793" s="3"/>
      <c r="DE793" s="3"/>
      <c r="DF793" s="3"/>
      <c r="DG793" s="3"/>
      <c r="DH793" s="3"/>
      <c r="DI793" s="3"/>
      <c r="DJ793" s="3"/>
      <c r="DK793" s="3"/>
      <c r="DL793" s="3"/>
      <c r="DM793" s="3"/>
      <c r="DN793" s="3"/>
      <c r="DO793" s="3"/>
      <c r="DP793" s="3"/>
      <c r="DQ793" s="3"/>
      <c r="DR793" s="3"/>
      <c r="DS793" s="3"/>
      <c r="DT793" s="3"/>
      <c r="DU793" s="3"/>
      <c r="DV793" s="3"/>
      <c r="DW793" s="3"/>
      <c r="DX793" s="3"/>
      <c r="DY793" s="3"/>
      <c r="DZ793" s="3"/>
      <c r="EA793" s="3"/>
      <c r="EB793" s="3"/>
      <c r="EC793" s="3"/>
      <c r="ED793" s="3"/>
      <c r="EE793" s="3"/>
      <c r="EF793" s="3"/>
      <c r="EG793" s="3"/>
      <c r="EH793" s="3"/>
      <c r="EI793" s="3"/>
      <c r="EJ793" s="3"/>
      <c r="EK793" s="3"/>
      <c r="EL793" s="3"/>
      <c r="EM793" s="3"/>
      <c r="EN793" s="3"/>
      <c r="EO793" s="3"/>
      <c r="EP793" s="3"/>
      <c r="EQ793" s="3"/>
      <c r="ER793" s="3"/>
      <c r="ES793" s="3"/>
      <c r="ET793" s="3"/>
      <c r="EU793" s="3"/>
      <c r="EV793" s="3"/>
      <c r="EW793" s="3"/>
      <c r="EX793" s="3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</row>
    <row r="794" spans="1:173" x14ac:dyDescent="0.15">
      <c r="A794" s="74">
        <f t="shared" si="250"/>
        <v>44275</v>
      </c>
      <c r="B794" s="75">
        <f t="shared" ca="1" si="237"/>
        <v>80519.346323000005</v>
      </c>
      <c r="C794" s="78">
        <f t="shared" si="238"/>
        <v>80500</v>
      </c>
      <c r="D794" s="77">
        <f ca="1">IF(A794&lt;$B$1,VLOOKUP(A794,[1]DI!$A$4:$B$15000,2),0)</f>
        <v>0</v>
      </c>
      <c r="E794" s="78">
        <f t="shared" ca="1" si="252"/>
        <v>1</v>
      </c>
      <c r="F794" s="78">
        <f ca="1">(TRUNC(PRODUCT($E$12:$E793),16))</f>
        <v>1.08836924202908</v>
      </c>
      <c r="G794" s="78">
        <f t="shared" ca="1" si="253"/>
        <v>1.0882562919085399</v>
      </c>
      <c r="H794" s="78">
        <f t="shared" ca="1" si="254"/>
        <v>1.00010379</v>
      </c>
      <c r="I794" s="77">
        <f t="shared" si="251"/>
        <v>3.5000000000000003E-2</v>
      </c>
      <c r="J794" s="79">
        <f t="shared" si="239"/>
        <v>44274</v>
      </c>
      <c r="K794" s="80">
        <f t="shared" si="240"/>
        <v>1</v>
      </c>
      <c r="L794" s="81">
        <f t="shared" si="241"/>
        <v>1</v>
      </c>
      <c r="M794" s="82">
        <f t="shared" si="242"/>
        <v>1.0001365230000001</v>
      </c>
      <c r="N794" s="82">
        <f t="shared" ca="1" si="243"/>
        <v>1.000240327</v>
      </c>
      <c r="O794" s="81">
        <f t="shared" si="244"/>
        <v>0</v>
      </c>
      <c r="P794" s="76">
        <f t="shared" ca="1" si="245"/>
        <v>19.346323000000002</v>
      </c>
      <c r="Q794" s="76">
        <f t="shared" si="246"/>
        <v>0</v>
      </c>
      <c r="R794" s="83" t="str">
        <f t="shared" si="247"/>
        <v>A+J=</v>
      </c>
      <c r="S794" s="79">
        <f t="shared" si="248"/>
        <v>44368</v>
      </c>
      <c r="T794" s="84" t="str">
        <f t="shared" si="249"/>
        <v>-</v>
      </c>
      <c r="U794" s="8"/>
      <c r="V794" s="8"/>
      <c r="W794" s="8"/>
      <c r="X794" s="8"/>
      <c r="Y794" s="1"/>
      <c r="Z794" s="8"/>
      <c r="AA794" s="8"/>
      <c r="AB794" s="8"/>
      <c r="AC794" s="8"/>
      <c r="AD794" s="8"/>
      <c r="AE794" s="9"/>
      <c r="AF794" s="8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  <c r="BO794" s="3"/>
      <c r="BP794" s="3"/>
      <c r="BQ794" s="3"/>
      <c r="BR794" s="3"/>
      <c r="BS794" s="3"/>
      <c r="BT794" s="3"/>
      <c r="BU794" s="3"/>
      <c r="BV794" s="3"/>
      <c r="BW794" s="3"/>
      <c r="BX794" s="3"/>
      <c r="BY794" s="3"/>
      <c r="BZ794" s="3"/>
      <c r="CA794" s="3"/>
      <c r="CB794" s="3"/>
      <c r="CC794" s="3"/>
      <c r="CD794" s="3"/>
      <c r="CE794" s="3"/>
      <c r="CF794" s="3"/>
      <c r="CG794" s="3"/>
      <c r="CH794" s="3"/>
      <c r="CI794" s="3"/>
      <c r="CJ794" s="3"/>
      <c r="CK794" s="3"/>
      <c r="CL794" s="3"/>
      <c r="CM794" s="3"/>
      <c r="CN794" s="3"/>
      <c r="CO794" s="3"/>
      <c r="CP794" s="3"/>
      <c r="CQ794" s="3"/>
      <c r="CR794" s="3"/>
      <c r="CS794" s="3"/>
      <c r="CT794" s="3"/>
      <c r="CU794" s="3"/>
      <c r="CV794" s="3"/>
      <c r="CW794" s="3"/>
      <c r="CX794" s="3"/>
      <c r="CY794" s="3"/>
      <c r="CZ794" s="3"/>
      <c r="DA794" s="3"/>
      <c r="DB794" s="3"/>
      <c r="DC794" s="3"/>
      <c r="DD794" s="3"/>
      <c r="DE794" s="3"/>
      <c r="DF794" s="3"/>
      <c r="DG794" s="3"/>
      <c r="DH794" s="3"/>
      <c r="DI794" s="3"/>
      <c r="DJ794" s="3"/>
      <c r="DK794" s="3"/>
      <c r="DL794" s="3"/>
      <c r="DM794" s="3"/>
      <c r="DN794" s="3"/>
      <c r="DO794" s="3"/>
      <c r="DP794" s="3"/>
      <c r="DQ794" s="3"/>
      <c r="DR794" s="3"/>
      <c r="DS794" s="3"/>
      <c r="DT794" s="3"/>
      <c r="DU794" s="3"/>
      <c r="DV794" s="3"/>
      <c r="DW794" s="3"/>
      <c r="DX794" s="3"/>
      <c r="DY794" s="3"/>
      <c r="DZ794" s="3"/>
      <c r="EA794" s="3"/>
      <c r="EB794" s="3"/>
      <c r="EC794" s="3"/>
      <c r="ED794" s="3"/>
      <c r="EE794" s="3"/>
      <c r="EF794" s="3"/>
      <c r="EG794" s="3"/>
      <c r="EH794" s="3"/>
      <c r="EI794" s="3"/>
      <c r="EJ794" s="3"/>
      <c r="EK794" s="3"/>
      <c r="EL794" s="3"/>
      <c r="EM794" s="3"/>
      <c r="EN794" s="3"/>
      <c r="EO794" s="3"/>
      <c r="EP794" s="3"/>
      <c r="EQ794" s="3"/>
      <c r="ER794" s="3"/>
      <c r="ES794" s="3"/>
      <c r="ET794" s="3"/>
      <c r="EU794" s="3"/>
      <c r="EV794" s="3"/>
      <c r="EW794" s="3"/>
      <c r="EX794" s="3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</row>
    <row r="795" spans="1:173" x14ac:dyDescent="0.15">
      <c r="A795" s="74">
        <f t="shared" si="250"/>
        <v>44276</v>
      </c>
      <c r="B795" s="75">
        <f t="shared" ca="1" si="237"/>
        <v>80519.346323000005</v>
      </c>
      <c r="C795" s="78">
        <f t="shared" si="238"/>
        <v>80500</v>
      </c>
      <c r="D795" s="77">
        <f ca="1">IF(A795&lt;$B$1,VLOOKUP(A795,[1]DI!$A$4:$B$15000,2),0)</f>
        <v>0</v>
      </c>
      <c r="E795" s="78">
        <f t="shared" ca="1" si="252"/>
        <v>1</v>
      </c>
      <c r="F795" s="78">
        <f ca="1">(TRUNC(PRODUCT($E$12:$E794),16))</f>
        <v>1.08836924202908</v>
      </c>
      <c r="G795" s="78">
        <f t="shared" ca="1" si="253"/>
        <v>1.0882562919085399</v>
      </c>
      <c r="H795" s="78">
        <f t="shared" ca="1" si="254"/>
        <v>1.00010379</v>
      </c>
      <c r="I795" s="77">
        <f t="shared" si="251"/>
        <v>3.5000000000000003E-2</v>
      </c>
      <c r="J795" s="79">
        <f t="shared" si="239"/>
        <v>44274</v>
      </c>
      <c r="K795" s="80">
        <f t="shared" si="240"/>
        <v>1</v>
      </c>
      <c r="L795" s="81">
        <f t="shared" si="241"/>
        <v>1</v>
      </c>
      <c r="M795" s="82">
        <f t="shared" si="242"/>
        <v>1.0001365230000001</v>
      </c>
      <c r="N795" s="82">
        <f t="shared" ca="1" si="243"/>
        <v>1.000240327</v>
      </c>
      <c r="O795" s="81">
        <f t="shared" si="244"/>
        <v>0</v>
      </c>
      <c r="P795" s="76">
        <f t="shared" ca="1" si="245"/>
        <v>19.346323000000002</v>
      </c>
      <c r="Q795" s="76">
        <f t="shared" si="246"/>
        <v>0</v>
      </c>
      <c r="R795" s="83" t="str">
        <f t="shared" si="247"/>
        <v>A+J=</v>
      </c>
      <c r="S795" s="79">
        <f t="shared" si="248"/>
        <v>44368</v>
      </c>
      <c r="T795" s="84" t="str">
        <f t="shared" si="249"/>
        <v>-</v>
      </c>
      <c r="U795" s="8"/>
      <c r="V795" s="8"/>
      <c r="W795" s="8"/>
      <c r="X795" s="8"/>
      <c r="Y795" s="1"/>
      <c r="Z795" s="8"/>
      <c r="AA795" s="8"/>
      <c r="AB795" s="8"/>
      <c r="AC795" s="8"/>
      <c r="AD795" s="8"/>
      <c r="AE795" s="9"/>
      <c r="AF795" s="8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  <c r="BO795" s="3"/>
      <c r="BP795" s="3"/>
      <c r="BQ795" s="3"/>
      <c r="BR795" s="3"/>
      <c r="BS795" s="3"/>
      <c r="BT795" s="3"/>
      <c r="BU795" s="3"/>
      <c r="BV795" s="3"/>
      <c r="BW795" s="3"/>
      <c r="BX795" s="3"/>
      <c r="BY795" s="3"/>
      <c r="BZ795" s="3"/>
      <c r="CA795" s="3"/>
      <c r="CB795" s="3"/>
      <c r="CC795" s="3"/>
      <c r="CD795" s="3"/>
      <c r="CE795" s="3"/>
      <c r="CF795" s="3"/>
      <c r="CG795" s="3"/>
      <c r="CH795" s="3"/>
      <c r="CI795" s="3"/>
      <c r="CJ795" s="3"/>
      <c r="CK795" s="3"/>
      <c r="CL795" s="3"/>
      <c r="CM795" s="3"/>
      <c r="CN795" s="3"/>
      <c r="CO795" s="3"/>
      <c r="CP795" s="3"/>
      <c r="CQ795" s="3"/>
      <c r="CR795" s="3"/>
      <c r="CS795" s="3"/>
      <c r="CT795" s="3"/>
      <c r="CU795" s="3"/>
      <c r="CV795" s="3"/>
      <c r="CW795" s="3"/>
      <c r="CX795" s="3"/>
      <c r="CY795" s="3"/>
      <c r="CZ795" s="3"/>
      <c r="DA795" s="3"/>
      <c r="DB795" s="3"/>
      <c r="DC795" s="3"/>
      <c r="DD795" s="3"/>
      <c r="DE795" s="3"/>
      <c r="DF795" s="3"/>
      <c r="DG795" s="3"/>
      <c r="DH795" s="3"/>
      <c r="DI795" s="3"/>
      <c r="DJ795" s="3"/>
      <c r="DK795" s="3"/>
      <c r="DL795" s="3"/>
      <c r="DM795" s="3"/>
      <c r="DN795" s="3"/>
      <c r="DO795" s="3"/>
      <c r="DP795" s="3"/>
      <c r="DQ795" s="3"/>
      <c r="DR795" s="3"/>
      <c r="DS795" s="3"/>
      <c r="DT795" s="3"/>
      <c r="DU795" s="3"/>
      <c r="DV795" s="3"/>
      <c r="DW795" s="3"/>
      <c r="DX795" s="3"/>
      <c r="DY795" s="3"/>
      <c r="DZ795" s="3"/>
      <c r="EA795" s="3"/>
      <c r="EB795" s="3"/>
      <c r="EC795" s="3"/>
      <c r="ED795" s="3"/>
      <c r="EE795" s="3"/>
      <c r="EF795" s="3"/>
      <c r="EG795" s="3"/>
      <c r="EH795" s="3"/>
      <c r="EI795" s="3"/>
      <c r="EJ795" s="3"/>
      <c r="EK795" s="3"/>
      <c r="EL795" s="3"/>
      <c r="EM795" s="3"/>
      <c r="EN795" s="3"/>
      <c r="EO795" s="3"/>
      <c r="EP795" s="3"/>
      <c r="EQ795" s="3"/>
      <c r="ER795" s="3"/>
      <c r="ES795" s="3"/>
      <c r="ET795" s="3"/>
      <c r="EU795" s="3"/>
      <c r="EV795" s="3"/>
      <c r="EW795" s="3"/>
      <c r="EX795" s="3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</row>
    <row r="796" spans="1:173" x14ac:dyDescent="0.15">
      <c r="A796" s="74">
        <f t="shared" si="250"/>
        <v>44277</v>
      </c>
      <c r="B796" s="75">
        <f t="shared" ca="1" si="237"/>
        <v>80519.346323000005</v>
      </c>
      <c r="C796" s="78">
        <f t="shared" si="238"/>
        <v>80500</v>
      </c>
      <c r="D796" s="77">
        <f ca="1">IF(A796&lt;$B$1,VLOOKUP(A796,[1]DI!$A$4:$B$15000,2),0)</f>
        <v>2.6499999999999999E-2</v>
      </c>
      <c r="E796" s="78">
        <f t="shared" ca="1" si="252"/>
        <v>1.00010379</v>
      </c>
      <c r="F796" s="78">
        <f ca="1">(TRUNC(PRODUCT($E$12:$E795),16))</f>
        <v>1.08836924202908</v>
      </c>
      <c r="G796" s="78">
        <f t="shared" ca="1" si="253"/>
        <v>1.0882562919085399</v>
      </c>
      <c r="H796" s="78">
        <f t="shared" ca="1" si="254"/>
        <v>1.00010379</v>
      </c>
      <c r="I796" s="77">
        <f t="shared" si="251"/>
        <v>3.5000000000000003E-2</v>
      </c>
      <c r="J796" s="79">
        <f t="shared" si="239"/>
        <v>44274</v>
      </c>
      <c r="K796" s="80">
        <f t="shared" si="240"/>
        <v>1</v>
      </c>
      <c r="L796" s="81">
        <f t="shared" si="241"/>
        <v>1</v>
      </c>
      <c r="M796" s="82">
        <f t="shared" si="242"/>
        <v>1.0001365230000001</v>
      </c>
      <c r="N796" s="82">
        <f t="shared" ca="1" si="243"/>
        <v>1.000240327</v>
      </c>
      <c r="O796" s="81">
        <f t="shared" si="244"/>
        <v>0</v>
      </c>
      <c r="P796" s="76">
        <f t="shared" ca="1" si="245"/>
        <v>19.346323000000002</v>
      </c>
      <c r="Q796" s="76">
        <f t="shared" si="246"/>
        <v>0</v>
      </c>
      <c r="R796" s="83" t="str">
        <f t="shared" si="247"/>
        <v>A+J=</v>
      </c>
      <c r="S796" s="79">
        <f t="shared" si="248"/>
        <v>44368</v>
      </c>
      <c r="T796" s="84" t="str">
        <f t="shared" si="249"/>
        <v>-</v>
      </c>
      <c r="U796" s="8"/>
      <c r="V796" s="8"/>
      <c r="W796" s="8"/>
      <c r="X796" s="8"/>
      <c r="Y796" s="1"/>
      <c r="Z796" s="8"/>
      <c r="AA796" s="8"/>
      <c r="AB796" s="8"/>
      <c r="AC796" s="8"/>
      <c r="AD796" s="8"/>
      <c r="AE796" s="9"/>
      <c r="AF796" s="8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  <c r="BO796" s="3"/>
      <c r="BP796" s="3"/>
      <c r="BQ796" s="3"/>
      <c r="BR796" s="3"/>
      <c r="BS796" s="3"/>
      <c r="BT796" s="3"/>
      <c r="BU796" s="3"/>
      <c r="BV796" s="3"/>
      <c r="BW796" s="3"/>
      <c r="BX796" s="3"/>
      <c r="BY796" s="3"/>
      <c r="BZ796" s="3"/>
      <c r="CA796" s="3"/>
      <c r="CB796" s="3"/>
      <c r="CC796" s="3"/>
      <c r="CD796" s="3"/>
      <c r="CE796" s="3"/>
      <c r="CF796" s="3"/>
      <c r="CG796" s="3"/>
      <c r="CH796" s="3"/>
      <c r="CI796" s="3"/>
      <c r="CJ796" s="3"/>
      <c r="CK796" s="3"/>
      <c r="CL796" s="3"/>
      <c r="CM796" s="3"/>
      <c r="CN796" s="3"/>
      <c r="CO796" s="3"/>
      <c r="CP796" s="3"/>
      <c r="CQ796" s="3"/>
      <c r="CR796" s="3"/>
      <c r="CS796" s="3"/>
      <c r="CT796" s="3"/>
      <c r="CU796" s="3"/>
      <c r="CV796" s="3"/>
      <c r="CW796" s="3"/>
      <c r="CX796" s="3"/>
      <c r="CY796" s="3"/>
      <c r="CZ796" s="3"/>
      <c r="DA796" s="3"/>
      <c r="DB796" s="3"/>
      <c r="DC796" s="3"/>
      <c r="DD796" s="3"/>
      <c r="DE796" s="3"/>
      <c r="DF796" s="3"/>
      <c r="DG796" s="3"/>
      <c r="DH796" s="3"/>
      <c r="DI796" s="3"/>
      <c r="DJ796" s="3"/>
      <c r="DK796" s="3"/>
      <c r="DL796" s="3"/>
      <c r="DM796" s="3"/>
      <c r="DN796" s="3"/>
      <c r="DO796" s="3"/>
      <c r="DP796" s="3"/>
      <c r="DQ796" s="3"/>
      <c r="DR796" s="3"/>
      <c r="DS796" s="3"/>
      <c r="DT796" s="3"/>
      <c r="DU796" s="3"/>
      <c r="DV796" s="3"/>
      <c r="DW796" s="3"/>
      <c r="DX796" s="3"/>
      <c r="DY796" s="3"/>
      <c r="DZ796" s="3"/>
      <c r="EA796" s="3"/>
      <c r="EB796" s="3"/>
      <c r="EC796" s="3"/>
      <c r="ED796" s="3"/>
      <c r="EE796" s="3"/>
      <c r="EF796" s="3"/>
      <c r="EG796" s="3"/>
      <c r="EH796" s="3"/>
      <c r="EI796" s="3"/>
      <c r="EJ796" s="3"/>
      <c r="EK796" s="3"/>
      <c r="EL796" s="3"/>
      <c r="EM796" s="3"/>
      <c r="EN796" s="3"/>
      <c r="EO796" s="3"/>
      <c r="EP796" s="3"/>
      <c r="EQ796" s="3"/>
      <c r="ER796" s="3"/>
      <c r="ES796" s="3"/>
      <c r="ET796" s="3"/>
      <c r="EU796" s="3"/>
      <c r="EV796" s="3"/>
      <c r="EW796" s="3"/>
      <c r="EX796" s="3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</row>
    <row r="797" spans="1:173" x14ac:dyDescent="0.15">
      <c r="A797" s="74">
        <f t="shared" si="250"/>
        <v>44278</v>
      </c>
      <c r="B797" s="75">
        <f t="shared" ca="1" si="237"/>
        <v>80538.697235</v>
      </c>
      <c r="C797" s="78">
        <f t="shared" si="238"/>
        <v>80500</v>
      </c>
      <c r="D797" s="77">
        <f ca="1">IF(A797&lt;$B$1,VLOOKUP(A797,[1]DI!$A$4:$B$15000,2),0)</f>
        <v>2.6499999999999999E-2</v>
      </c>
      <c r="E797" s="78">
        <f t="shared" ca="1" si="252"/>
        <v>1.00010379</v>
      </c>
      <c r="F797" s="78">
        <f ca="1">(TRUNC(PRODUCT($E$12:$E796),16))</f>
        <v>1.08848220387271</v>
      </c>
      <c r="G797" s="78">
        <f t="shared" ca="1" si="253"/>
        <v>1.0882562919085399</v>
      </c>
      <c r="H797" s="78">
        <f t="shared" ca="1" si="254"/>
        <v>1.00020759</v>
      </c>
      <c r="I797" s="77">
        <f t="shared" si="251"/>
        <v>3.5000000000000003E-2</v>
      </c>
      <c r="J797" s="79">
        <f t="shared" si="239"/>
        <v>44274</v>
      </c>
      <c r="K797" s="80">
        <f t="shared" si="240"/>
        <v>2</v>
      </c>
      <c r="L797" s="81">
        <f t="shared" si="241"/>
        <v>2</v>
      </c>
      <c r="M797" s="82">
        <f t="shared" si="242"/>
        <v>1.0002730639999999</v>
      </c>
      <c r="N797" s="82">
        <f t="shared" ca="1" si="243"/>
        <v>1.000480711</v>
      </c>
      <c r="O797" s="81">
        <f t="shared" si="244"/>
        <v>0</v>
      </c>
      <c r="P797" s="76">
        <f t="shared" ca="1" si="245"/>
        <v>38.697234999999999</v>
      </c>
      <c r="Q797" s="76">
        <f t="shared" si="246"/>
        <v>0</v>
      </c>
      <c r="R797" s="83" t="str">
        <f t="shared" si="247"/>
        <v>A+J=</v>
      </c>
      <c r="S797" s="79">
        <f t="shared" si="248"/>
        <v>44368</v>
      </c>
      <c r="T797" s="84" t="str">
        <f t="shared" si="249"/>
        <v>-</v>
      </c>
      <c r="U797" s="8"/>
      <c r="V797" s="8"/>
      <c r="W797" s="8"/>
      <c r="X797" s="8"/>
      <c r="Y797" s="1"/>
      <c r="Z797" s="8"/>
      <c r="AA797" s="8"/>
      <c r="AB797" s="8"/>
      <c r="AC797" s="8"/>
      <c r="AD797" s="8"/>
      <c r="AE797" s="9"/>
      <c r="AF797" s="8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  <c r="BO797" s="3"/>
      <c r="BP797" s="3"/>
      <c r="BQ797" s="3"/>
      <c r="BR797" s="3"/>
      <c r="BS797" s="3"/>
      <c r="BT797" s="3"/>
      <c r="BU797" s="3"/>
      <c r="BV797" s="3"/>
      <c r="BW797" s="3"/>
      <c r="BX797" s="3"/>
      <c r="BY797" s="3"/>
      <c r="BZ797" s="3"/>
      <c r="CA797" s="3"/>
      <c r="CB797" s="3"/>
      <c r="CC797" s="3"/>
      <c r="CD797" s="3"/>
      <c r="CE797" s="3"/>
      <c r="CF797" s="3"/>
      <c r="CG797" s="3"/>
      <c r="CH797" s="3"/>
      <c r="CI797" s="3"/>
      <c r="CJ797" s="3"/>
      <c r="CK797" s="3"/>
      <c r="CL797" s="3"/>
      <c r="CM797" s="3"/>
      <c r="CN797" s="3"/>
      <c r="CO797" s="3"/>
      <c r="CP797" s="3"/>
      <c r="CQ797" s="3"/>
      <c r="CR797" s="3"/>
      <c r="CS797" s="3"/>
      <c r="CT797" s="3"/>
      <c r="CU797" s="3"/>
      <c r="CV797" s="3"/>
      <c r="CW797" s="3"/>
      <c r="CX797" s="3"/>
      <c r="CY797" s="3"/>
      <c r="CZ797" s="3"/>
      <c r="DA797" s="3"/>
      <c r="DB797" s="3"/>
      <c r="DC797" s="3"/>
      <c r="DD797" s="3"/>
      <c r="DE797" s="3"/>
      <c r="DF797" s="3"/>
      <c r="DG797" s="3"/>
      <c r="DH797" s="3"/>
      <c r="DI797" s="3"/>
      <c r="DJ797" s="3"/>
      <c r="DK797" s="3"/>
      <c r="DL797" s="3"/>
      <c r="DM797" s="3"/>
      <c r="DN797" s="3"/>
      <c r="DO797" s="3"/>
      <c r="DP797" s="3"/>
      <c r="DQ797" s="3"/>
      <c r="DR797" s="3"/>
      <c r="DS797" s="3"/>
      <c r="DT797" s="3"/>
      <c r="DU797" s="3"/>
      <c r="DV797" s="3"/>
      <c r="DW797" s="3"/>
      <c r="DX797" s="3"/>
      <c r="DY797" s="3"/>
      <c r="DZ797" s="3"/>
      <c r="EA797" s="3"/>
      <c r="EB797" s="3"/>
      <c r="EC797" s="3"/>
      <c r="ED797" s="3"/>
      <c r="EE797" s="3"/>
      <c r="EF797" s="3"/>
      <c r="EG797" s="3"/>
      <c r="EH797" s="3"/>
      <c r="EI797" s="3"/>
      <c r="EJ797" s="3"/>
      <c r="EK797" s="3"/>
      <c r="EL797" s="3"/>
      <c r="EM797" s="3"/>
      <c r="EN797" s="3"/>
      <c r="EO797" s="3"/>
      <c r="EP797" s="3"/>
      <c r="EQ797" s="3"/>
      <c r="ER797" s="3"/>
      <c r="ES797" s="3"/>
      <c r="ET797" s="3"/>
      <c r="EU797" s="3"/>
      <c r="EV797" s="3"/>
      <c r="EW797" s="3"/>
      <c r="EX797" s="3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</row>
    <row r="798" spans="1:173" x14ac:dyDescent="0.15">
      <c r="A798" s="74">
        <f t="shared" si="250"/>
        <v>44279</v>
      </c>
      <c r="B798" s="75">
        <f t="shared" ca="1" si="237"/>
        <v>80558.052815999996</v>
      </c>
      <c r="C798" s="78">
        <f t="shared" si="238"/>
        <v>80500</v>
      </c>
      <c r="D798" s="77">
        <f ca="1">IF(A798&lt;$B$1,VLOOKUP(A798,[1]DI!$A$4:$B$15000,2),0)</f>
        <v>2.6499999999999999E-2</v>
      </c>
      <c r="E798" s="78">
        <f t="shared" ca="1" si="252"/>
        <v>1.00010379</v>
      </c>
      <c r="F798" s="78">
        <f ca="1">(TRUNC(PRODUCT($E$12:$E797),16))</f>
        <v>1.0885951774406499</v>
      </c>
      <c r="G798" s="78">
        <f t="shared" ca="1" si="253"/>
        <v>1.0882562919085399</v>
      </c>
      <c r="H798" s="78">
        <f t="shared" ca="1" si="254"/>
        <v>1.0003114</v>
      </c>
      <c r="I798" s="77">
        <f t="shared" si="251"/>
        <v>3.5000000000000003E-2</v>
      </c>
      <c r="J798" s="79">
        <f t="shared" si="239"/>
        <v>44274</v>
      </c>
      <c r="K798" s="80">
        <f t="shared" si="240"/>
        <v>3</v>
      </c>
      <c r="L798" s="81">
        <f t="shared" si="241"/>
        <v>3</v>
      </c>
      <c r="M798" s="82">
        <f t="shared" si="242"/>
        <v>1.0004096250000001</v>
      </c>
      <c r="N798" s="82">
        <f t="shared" ca="1" si="243"/>
        <v>1.000721153</v>
      </c>
      <c r="O798" s="81">
        <f t="shared" si="244"/>
        <v>0</v>
      </c>
      <c r="P798" s="76">
        <f t="shared" ca="1" si="245"/>
        <v>58.052816</v>
      </c>
      <c r="Q798" s="76">
        <f t="shared" si="246"/>
        <v>0</v>
      </c>
      <c r="R798" s="83" t="str">
        <f t="shared" si="247"/>
        <v>A+J=</v>
      </c>
      <c r="S798" s="79">
        <f t="shared" si="248"/>
        <v>44368</v>
      </c>
      <c r="T798" s="84" t="str">
        <f t="shared" si="249"/>
        <v>-</v>
      </c>
      <c r="U798" s="8"/>
      <c r="V798" s="8"/>
      <c r="W798" s="8"/>
      <c r="X798" s="8"/>
      <c r="Y798" s="1"/>
      <c r="Z798" s="8"/>
      <c r="AA798" s="8"/>
      <c r="AB798" s="8"/>
      <c r="AC798" s="8"/>
      <c r="AD798" s="8"/>
      <c r="AE798" s="9"/>
      <c r="AF798" s="8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  <c r="BO798" s="3"/>
      <c r="BP798" s="3"/>
      <c r="BQ798" s="3"/>
      <c r="BR798" s="3"/>
      <c r="BS798" s="3"/>
      <c r="BT798" s="3"/>
      <c r="BU798" s="3"/>
      <c r="BV798" s="3"/>
      <c r="BW798" s="3"/>
      <c r="BX798" s="3"/>
      <c r="BY798" s="3"/>
      <c r="BZ798" s="3"/>
      <c r="CA798" s="3"/>
      <c r="CB798" s="3"/>
      <c r="CC798" s="3"/>
      <c r="CD798" s="3"/>
      <c r="CE798" s="3"/>
      <c r="CF798" s="3"/>
      <c r="CG798" s="3"/>
      <c r="CH798" s="3"/>
      <c r="CI798" s="3"/>
      <c r="CJ798" s="3"/>
      <c r="CK798" s="3"/>
      <c r="CL798" s="3"/>
      <c r="CM798" s="3"/>
      <c r="CN798" s="3"/>
      <c r="CO798" s="3"/>
      <c r="CP798" s="3"/>
      <c r="CQ798" s="3"/>
      <c r="CR798" s="3"/>
      <c r="CS798" s="3"/>
      <c r="CT798" s="3"/>
      <c r="CU798" s="3"/>
      <c r="CV798" s="3"/>
      <c r="CW798" s="3"/>
      <c r="CX798" s="3"/>
      <c r="CY798" s="3"/>
      <c r="CZ798" s="3"/>
      <c r="DA798" s="3"/>
      <c r="DB798" s="3"/>
      <c r="DC798" s="3"/>
      <c r="DD798" s="3"/>
      <c r="DE798" s="3"/>
      <c r="DF798" s="3"/>
      <c r="DG798" s="3"/>
      <c r="DH798" s="3"/>
      <c r="DI798" s="3"/>
      <c r="DJ798" s="3"/>
      <c r="DK798" s="3"/>
      <c r="DL798" s="3"/>
      <c r="DM798" s="3"/>
      <c r="DN798" s="3"/>
      <c r="DO798" s="3"/>
      <c r="DP798" s="3"/>
      <c r="DQ798" s="3"/>
      <c r="DR798" s="3"/>
      <c r="DS798" s="3"/>
      <c r="DT798" s="3"/>
      <c r="DU798" s="3"/>
      <c r="DV798" s="3"/>
      <c r="DW798" s="3"/>
      <c r="DX798" s="3"/>
      <c r="DY798" s="3"/>
      <c r="DZ798" s="3"/>
      <c r="EA798" s="3"/>
      <c r="EB798" s="3"/>
      <c r="EC798" s="3"/>
      <c r="ED798" s="3"/>
      <c r="EE798" s="3"/>
      <c r="EF798" s="3"/>
      <c r="EG798" s="3"/>
      <c r="EH798" s="3"/>
      <c r="EI798" s="3"/>
      <c r="EJ798" s="3"/>
      <c r="EK798" s="3"/>
      <c r="EL798" s="3"/>
      <c r="EM798" s="3"/>
      <c r="EN798" s="3"/>
      <c r="EO798" s="3"/>
      <c r="EP798" s="3"/>
      <c r="EQ798" s="3"/>
      <c r="ER798" s="3"/>
      <c r="ES798" s="3"/>
      <c r="ET798" s="3"/>
      <c r="EU798" s="3"/>
      <c r="EV798" s="3"/>
      <c r="EW798" s="3"/>
      <c r="EX798" s="3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</row>
    <row r="799" spans="1:173" x14ac:dyDescent="0.15">
      <c r="A799" s="74">
        <f t="shared" si="250"/>
        <v>44280</v>
      </c>
      <c r="B799" s="75">
        <f t="shared" ca="1" si="237"/>
        <v>80577.412905000005</v>
      </c>
      <c r="C799" s="78">
        <f t="shared" si="238"/>
        <v>80500</v>
      </c>
      <c r="D799" s="77">
        <f ca="1">IF(A799&lt;$B$1,VLOOKUP(A799,[1]DI!$A$4:$B$15000,2),0)</f>
        <v>2.6499999999999999E-2</v>
      </c>
      <c r="E799" s="78">
        <f t="shared" ca="1" si="252"/>
        <v>1.00010379</v>
      </c>
      <c r="F799" s="78">
        <f ca="1">(TRUNC(PRODUCT($E$12:$E798),16))</f>
        <v>1.08870816273411</v>
      </c>
      <c r="G799" s="78">
        <f t="shared" ca="1" si="253"/>
        <v>1.0882562919085399</v>
      </c>
      <c r="H799" s="78">
        <f t="shared" ca="1" si="254"/>
        <v>1.00041522</v>
      </c>
      <c r="I799" s="77">
        <f t="shared" si="251"/>
        <v>3.5000000000000003E-2</v>
      </c>
      <c r="J799" s="79">
        <f t="shared" si="239"/>
        <v>44274</v>
      </c>
      <c r="K799" s="80">
        <f t="shared" si="240"/>
        <v>4</v>
      </c>
      <c r="L799" s="81">
        <f t="shared" si="241"/>
        <v>4</v>
      </c>
      <c r="M799" s="82">
        <f t="shared" si="242"/>
        <v>1.0005462039999999</v>
      </c>
      <c r="N799" s="82">
        <f t="shared" ca="1" si="243"/>
        <v>1.0009616509999999</v>
      </c>
      <c r="O799" s="81">
        <f t="shared" si="244"/>
        <v>0</v>
      </c>
      <c r="P799" s="76">
        <f t="shared" ca="1" si="245"/>
        <v>77.412904999999995</v>
      </c>
      <c r="Q799" s="76">
        <f t="shared" si="246"/>
        <v>0</v>
      </c>
      <c r="R799" s="83" t="str">
        <f t="shared" si="247"/>
        <v>A+J=</v>
      </c>
      <c r="S799" s="79">
        <f t="shared" si="248"/>
        <v>44368</v>
      </c>
      <c r="T799" s="84" t="str">
        <f t="shared" si="249"/>
        <v>-</v>
      </c>
      <c r="U799" s="8"/>
      <c r="V799" s="8"/>
      <c r="W799" s="8"/>
      <c r="X799" s="8"/>
      <c r="Y799" s="1"/>
      <c r="Z799" s="8"/>
      <c r="AA799" s="8"/>
      <c r="AB799" s="8"/>
      <c r="AC799" s="8"/>
      <c r="AD799" s="8"/>
      <c r="AE799" s="9"/>
      <c r="AF799" s="8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  <c r="BO799" s="3"/>
      <c r="BP799" s="3"/>
      <c r="BQ799" s="3"/>
      <c r="BR799" s="3"/>
      <c r="BS799" s="3"/>
      <c r="BT799" s="3"/>
      <c r="BU799" s="3"/>
      <c r="BV799" s="3"/>
      <c r="BW799" s="3"/>
      <c r="BX799" s="3"/>
      <c r="BY799" s="3"/>
      <c r="BZ799" s="3"/>
      <c r="CA799" s="3"/>
      <c r="CB799" s="3"/>
      <c r="CC799" s="3"/>
      <c r="CD799" s="3"/>
      <c r="CE799" s="3"/>
      <c r="CF799" s="3"/>
      <c r="CG799" s="3"/>
      <c r="CH799" s="3"/>
      <c r="CI799" s="3"/>
      <c r="CJ799" s="3"/>
      <c r="CK799" s="3"/>
      <c r="CL799" s="3"/>
      <c r="CM799" s="3"/>
      <c r="CN799" s="3"/>
      <c r="CO799" s="3"/>
      <c r="CP799" s="3"/>
      <c r="CQ799" s="3"/>
      <c r="CR799" s="3"/>
      <c r="CS799" s="3"/>
      <c r="CT799" s="3"/>
      <c r="CU799" s="3"/>
      <c r="CV799" s="3"/>
      <c r="CW799" s="3"/>
      <c r="CX799" s="3"/>
      <c r="CY799" s="3"/>
      <c r="CZ799" s="3"/>
      <c r="DA799" s="3"/>
      <c r="DB799" s="3"/>
      <c r="DC799" s="3"/>
      <c r="DD799" s="3"/>
      <c r="DE799" s="3"/>
      <c r="DF799" s="3"/>
      <c r="DG799" s="3"/>
      <c r="DH799" s="3"/>
      <c r="DI799" s="3"/>
      <c r="DJ799" s="3"/>
      <c r="DK799" s="3"/>
      <c r="DL799" s="3"/>
      <c r="DM799" s="3"/>
      <c r="DN799" s="3"/>
      <c r="DO799" s="3"/>
      <c r="DP799" s="3"/>
      <c r="DQ799" s="3"/>
      <c r="DR799" s="3"/>
      <c r="DS799" s="3"/>
      <c r="DT799" s="3"/>
      <c r="DU799" s="3"/>
      <c r="DV799" s="3"/>
      <c r="DW799" s="3"/>
      <c r="DX799" s="3"/>
      <c r="DY799" s="3"/>
      <c r="DZ799" s="3"/>
      <c r="EA799" s="3"/>
      <c r="EB799" s="3"/>
      <c r="EC799" s="3"/>
      <c r="ED799" s="3"/>
      <c r="EE799" s="3"/>
      <c r="EF799" s="3"/>
      <c r="EG799" s="3"/>
      <c r="EH799" s="3"/>
      <c r="EI799" s="3"/>
      <c r="EJ799" s="3"/>
      <c r="EK799" s="3"/>
      <c r="EL799" s="3"/>
      <c r="EM799" s="3"/>
      <c r="EN799" s="3"/>
      <c r="EO799" s="3"/>
      <c r="EP799" s="3"/>
      <c r="EQ799" s="3"/>
      <c r="ER799" s="3"/>
      <c r="ES799" s="3"/>
      <c r="ET799" s="3"/>
      <c r="EU799" s="3"/>
      <c r="EV799" s="3"/>
      <c r="EW799" s="3"/>
      <c r="EX799" s="3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</row>
    <row r="800" spans="1:173" x14ac:dyDescent="0.15">
      <c r="A800" s="74">
        <f t="shared" si="250"/>
        <v>44281</v>
      </c>
      <c r="B800" s="75">
        <f t="shared" ca="1" si="237"/>
        <v>80596.778307</v>
      </c>
      <c r="C800" s="78">
        <f t="shared" si="238"/>
        <v>80500</v>
      </c>
      <c r="D800" s="77">
        <f ca="1">IF(A800&lt;$B$1,VLOOKUP(A800,[1]DI!$A$4:$B$15000,2),0)</f>
        <v>2.6499999999999999E-2</v>
      </c>
      <c r="E800" s="78">
        <f t="shared" ca="1" si="252"/>
        <v>1.00010379</v>
      </c>
      <c r="F800" s="78">
        <f ca="1">(TRUNC(PRODUCT($E$12:$E799),16))</f>
        <v>1.08882115975432</v>
      </c>
      <c r="G800" s="78">
        <f t="shared" ca="1" si="253"/>
        <v>1.0882562919085399</v>
      </c>
      <c r="H800" s="78">
        <f t="shared" ca="1" si="254"/>
        <v>1.00051906</v>
      </c>
      <c r="I800" s="77">
        <f t="shared" si="251"/>
        <v>3.5000000000000003E-2</v>
      </c>
      <c r="J800" s="79">
        <f t="shared" si="239"/>
        <v>44274</v>
      </c>
      <c r="K800" s="80">
        <f t="shared" si="240"/>
        <v>5</v>
      </c>
      <c r="L800" s="81">
        <f t="shared" si="241"/>
        <v>5</v>
      </c>
      <c r="M800" s="82">
        <f t="shared" si="242"/>
        <v>1.000682801</v>
      </c>
      <c r="N800" s="82">
        <f t="shared" ca="1" si="243"/>
        <v>1.001202215</v>
      </c>
      <c r="O800" s="81">
        <f t="shared" si="244"/>
        <v>0</v>
      </c>
      <c r="P800" s="76">
        <f t="shared" ca="1" si="245"/>
        <v>96.778306999999998</v>
      </c>
      <c r="Q800" s="76">
        <f t="shared" si="246"/>
        <v>0</v>
      </c>
      <c r="R800" s="83" t="str">
        <f t="shared" si="247"/>
        <v>A+J=</v>
      </c>
      <c r="S800" s="79">
        <f t="shared" si="248"/>
        <v>44368</v>
      </c>
      <c r="T800" s="84" t="str">
        <f t="shared" si="249"/>
        <v>-</v>
      </c>
      <c r="U800" s="8"/>
      <c r="V800" s="8"/>
      <c r="W800" s="8"/>
      <c r="X800" s="8"/>
      <c r="Y800" s="1"/>
      <c r="Z800" s="8"/>
      <c r="AA800" s="8"/>
      <c r="AB800" s="8"/>
      <c r="AC800" s="8"/>
      <c r="AD800" s="8"/>
      <c r="AE800" s="9"/>
      <c r="AF800" s="8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  <c r="BO800" s="3"/>
      <c r="BP800" s="3"/>
      <c r="BQ800" s="3"/>
      <c r="BR800" s="3"/>
      <c r="BS800" s="3"/>
      <c r="BT800" s="3"/>
      <c r="BU800" s="3"/>
      <c r="BV800" s="3"/>
      <c r="BW800" s="3"/>
      <c r="BX800" s="3"/>
      <c r="BY800" s="3"/>
      <c r="BZ800" s="3"/>
      <c r="CA800" s="3"/>
      <c r="CB800" s="3"/>
      <c r="CC800" s="3"/>
      <c r="CD800" s="3"/>
      <c r="CE800" s="3"/>
      <c r="CF800" s="3"/>
      <c r="CG800" s="3"/>
      <c r="CH800" s="3"/>
      <c r="CI800" s="3"/>
      <c r="CJ800" s="3"/>
      <c r="CK800" s="3"/>
      <c r="CL800" s="3"/>
      <c r="CM800" s="3"/>
      <c r="CN800" s="3"/>
      <c r="CO800" s="3"/>
      <c r="CP800" s="3"/>
      <c r="CQ800" s="3"/>
      <c r="CR800" s="3"/>
      <c r="CS800" s="3"/>
      <c r="CT800" s="3"/>
      <c r="CU800" s="3"/>
      <c r="CV800" s="3"/>
      <c r="CW800" s="3"/>
      <c r="CX800" s="3"/>
      <c r="CY800" s="3"/>
      <c r="CZ800" s="3"/>
      <c r="DA800" s="3"/>
      <c r="DB800" s="3"/>
      <c r="DC800" s="3"/>
      <c r="DD800" s="3"/>
      <c r="DE800" s="3"/>
      <c r="DF800" s="3"/>
      <c r="DG800" s="3"/>
      <c r="DH800" s="3"/>
      <c r="DI800" s="3"/>
      <c r="DJ800" s="3"/>
      <c r="DK800" s="3"/>
      <c r="DL800" s="3"/>
      <c r="DM800" s="3"/>
      <c r="DN800" s="3"/>
      <c r="DO800" s="3"/>
      <c r="DP800" s="3"/>
      <c r="DQ800" s="3"/>
      <c r="DR800" s="3"/>
      <c r="DS800" s="3"/>
      <c r="DT800" s="3"/>
      <c r="DU800" s="3"/>
      <c r="DV800" s="3"/>
      <c r="DW800" s="3"/>
      <c r="DX800" s="3"/>
      <c r="DY800" s="3"/>
      <c r="DZ800" s="3"/>
      <c r="EA800" s="3"/>
      <c r="EB800" s="3"/>
      <c r="EC800" s="3"/>
      <c r="ED800" s="3"/>
      <c r="EE800" s="3"/>
      <c r="EF800" s="3"/>
      <c r="EG800" s="3"/>
      <c r="EH800" s="3"/>
      <c r="EI800" s="3"/>
      <c r="EJ800" s="3"/>
      <c r="EK800" s="3"/>
      <c r="EL800" s="3"/>
      <c r="EM800" s="3"/>
      <c r="EN800" s="3"/>
      <c r="EO800" s="3"/>
      <c r="EP800" s="3"/>
      <c r="EQ800" s="3"/>
      <c r="ER800" s="3"/>
      <c r="ES800" s="3"/>
      <c r="ET800" s="3"/>
      <c r="EU800" s="3"/>
      <c r="EV800" s="3"/>
      <c r="EW800" s="3"/>
      <c r="EX800" s="3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</row>
    <row r="801" spans="1:173" x14ac:dyDescent="0.15">
      <c r="A801" s="74">
        <f t="shared" si="250"/>
        <v>44282</v>
      </c>
      <c r="B801" s="75">
        <f t="shared" ca="1" si="237"/>
        <v>80616.147572999995</v>
      </c>
      <c r="C801" s="78">
        <f t="shared" si="238"/>
        <v>80500</v>
      </c>
      <c r="D801" s="77">
        <f ca="1">IF(A801&lt;$B$1,VLOOKUP(A801,[1]DI!$A$4:$B$15000,2),0)</f>
        <v>0</v>
      </c>
      <c r="E801" s="78">
        <f t="shared" ca="1" si="252"/>
        <v>1</v>
      </c>
      <c r="F801" s="78">
        <f ca="1">(TRUNC(PRODUCT($E$12:$E800),16))</f>
        <v>1.08893416850249</v>
      </c>
      <c r="G801" s="78">
        <f t="shared" ca="1" si="253"/>
        <v>1.0882562919085399</v>
      </c>
      <c r="H801" s="78">
        <f t="shared" ca="1" si="254"/>
        <v>1.0006229</v>
      </c>
      <c r="I801" s="77">
        <f t="shared" si="251"/>
        <v>3.5000000000000003E-2</v>
      </c>
      <c r="J801" s="79">
        <f t="shared" si="239"/>
        <v>44274</v>
      </c>
      <c r="K801" s="80">
        <f t="shared" si="240"/>
        <v>5</v>
      </c>
      <c r="L801" s="81">
        <f t="shared" si="241"/>
        <v>6</v>
      </c>
      <c r="M801" s="82">
        <f t="shared" si="242"/>
        <v>1.000819417</v>
      </c>
      <c r="N801" s="82">
        <f t="shared" ca="1" si="243"/>
        <v>1.001442827</v>
      </c>
      <c r="O801" s="81">
        <f t="shared" si="244"/>
        <v>0</v>
      </c>
      <c r="P801" s="76">
        <f t="shared" ca="1" si="245"/>
        <v>116.14757299999999</v>
      </c>
      <c r="Q801" s="76">
        <f t="shared" si="246"/>
        <v>0</v>
      </c>
      <c r="R801" s="83" t="str">
        <f t="shared" si="247"/>
        <v>A+J=</v>
      </c>
      <c r="S801" s="79">
        <f t="shared" si="248"/>
        <v>44368</v>
      </c>
      <c r="T801" s="84" t="str">
        <f t="shared" si="249"/>
        <v>-</v>
      </c>
      <c r="U801" s="8"/>
      <c r="V801" s="8"/>
      <c r="W801" s="8"/>
      <c r="X801" s="8"/>
      <c r="Y801" s="1"/>
      <c r="Z801" s="8"/>
      <c r="AA801" s="8"/>
      <c r="AB801" s="8"/>
      <c r="AC801" s="8"/>
      <c r="AD801" s="8"/>
      <c r="AE801" s="9"/>
      <c r="AF801" s="8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  <c r="BO801" s="3"/>
      <c r="BP801" s="3"/>
      <c r="BQ801" s="3"/>
      <c r="BR801" s="3"/>
      <c r="BS801" s="3"/>
      <c r="BT801" s="3"/>
      <c r="BU801" s="3"/>
      <c r="BV801" s="3"/>
      <c r="BW801" s="3"/>
      <c r="BX801" s="3"/>
      <c r="BY801" s="3"/>
      <c r="BZ801" s="3"/>
      <c r="CA801" s="3"/>
      <c r="CB801" s="3"/>
      <c r="CC801" s="3"/>
      <c r="CD801" s="3"/>
      <c r="CE801" s="3"/>
      <c r="CF801" s="3"/>
      <c r="CG801" s="3"/>
      <c r="CH801" s="3"/>
      <c r="CI801" s="3"/>
      <c r="CJ801" s="3"/>
      <c r="CK801" s="3"/>
      <c r="CL801" s="3"/>
      <c r="CM801" s="3"/>
      <c r="CN801" s="3"/>
      <c r="CO801" s="3"/>
      <c r="CP801" s="3"/>
      <c r="CQ801" s="3"/>
      <c r="CR801" s="3"/>
      <c r="CS801" s="3"/>
      <c r="CT801" s="3"/>
      <c r="CU801" s="3"/>
      <c r="CV801" s="3"/>
      <c r="CW801" s="3"/>
      <c r="CX801" s="3"/>
      <c r="CY801" s="3"/>
      <c r="CZ801" s="3"/>
      <c r="DA801" s="3"/>
      <c r="DB801" s="3"/>
      <c r="DC801" s="3"/>
      <c r="DD801" s="3"/>
      <c r="DE801" s="3"/>
      <c r="DF801" s="3"/>
      <c r="DG801" s="3"/>
      <c r="DH801" s="3"/>
      <c r="DI801" s="3"/>
      <c r="DJ801" s="3"/>
      <c r="DK801" s="3"/>
      <c r="DL801" s="3"/>
      <c r="DM801" s="3"/>
      <c r="DN801" s="3"/>
      <c r="DO801" s="3"/>
      <c r="DP801" s="3"/>
      <c r="DQ801" s="3"/>
      <c r="DR801" s="3"/>
      <c r="DS801" s="3"/>
      <c r="DT801" s="3"/>
      <c r="DU801" s="3"/>
      <c r="DV801" s="3"/>
      <c r="DW801" s="3"/>
      <c r="DX801" s="3"/>
      <c r="DY801" s="3"/>
      <c r="DZ801" s="3"/>
      <c r="EA801" s="3"/>
      <c r="EB801" s="3"/>
      <c r="EC801" s="3"/>
      <c r="ED801" s="3"/>
      <c r="EE801" s="3"/>
      <c r="EF801" s="3"/>
      <c r="EG801" s="3"/>
      <c r="EH801" s="3"/>
      <c r="EI801" s="3"/>
      <c r="EJ801" s="3"/>
      <c r="EK801" s="3"/>
      <c r="EL801" s="3"/>
      <c r="EM801" s="3"/>
      <c r="EN801" s="3"/>
      <c r="EO801" s="3"/>
      <c r="EP801" s="3"/>
      <c r="EQ801" s="3"/>
      <c r="ER801" s="3"/>
      <c r="ES801" s="3"/>
      <c r="ET801" s="3"/>
      <c r="EU801" s="3"/>
      <c r="EV801" s="3"/>
      <c r="EW801" s="3"/>
      <c r="EX801" s="3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</row>
    <row r="802" spans="1:173" x14ac:dyDescent="0.15">
      <c r="A802" s="74">
        <f t="shared" si="250"/>
        <v>44283</v>
      </c>
      <c r="B802" s="75">
        <f t="shared" ca="1" si="237"/>
        <v>80616.147572999995</v>
      </c>
      <c r="C802" s="78">
        <f t="shared" si="238"/>
        <v>80500</v>
      </c>
      <c r="D802" s="77">
        <f ca="1">IF(A802&lt;$B$1,VLOOKUP(A802,[1]DI!$A$4:$B$15000,2),0)</f>
        <v>0</v>
      </c>
      <c r="E802" s="78">
        <f t="shared" ca="1" si="252"/>
        <v>1</v>
      </c>
      <c r="F802" s="78">
        <f ca="1">(TRUNC(PRODUCT($E$12:$E801),16))</f>
        <v>1.08893416850249</v>
      </c>
      <c r="G802" s="78">
        <f t="shared" ca="1" si="253"/>
        <v>1.0882562919085399</v>
      </c>
      <c r="H802" s="78">
        <f t="shared" ca="1" si="254"/>
        <v>1.0006229</v>
      </c>
      <c r="I802" s="77">
        <f t="shared" si="251"/>
        <v>3.5000000000000003E-2</v>
      </c>
      <c r="J802" s="79">
        <f t="shared" si="239"/>
        <v>44274</v>
      </c>
      <c r="K802" s="80">
        <f t="shared" si="240"/>
        <v>5</v>
      </c>
      <c r="L802" s="81">
        <f t="shared" si="241"/>
        <v>6</v>
      </c>
      <c r="M802" s="82">
        <f t="shared" si="242"/>
        <v>1.000819417</v>
      </c>
      <c r="N802" s="82">
        <f t="shared" ca="1" si="243"/>
        <v>1.001442827</v>
      </c>
      <c r="O802" s="81">
        <f t="shared" si="244"/>
        <v>0</v>
      </c>
      <c r="P802" s="76">
        <f t="shared" ca="1" si="245"/>
        <v>116.14757299999999</v>
      </c>
      <c r="Q802" s="76">
        <f t="shared" si="246"/>
        <v>0</v>
      </c>
      <c r="R802" s="83" t="str">
        <f t="shared" si="247"/>
        <v>A+J=</v>
      </c>
      <c r="S802" s="79">
        <f t="shared" si="248"/>
        <v>44368</v>
      </c>
      <c r="T802" s="84" t="str">
        <f t="shared" si="249"/>
        <v>-</v>
      </c>
      <c r="U802" s="8"/>
      <c r="V802" s="8"/>
      <c r="W802" s="8"/>
      <c r="X802" s="8"/>
      <c r="Y802" s="1"/>
      <c r="Z802" s="8"/>
      <c r="AA802" s="8"/>
      <c r="AB802" s="8"/>
      <c r="AC802" s="8"/>
      <c r="AD802" s="8"/>
      <c r="AE802" s="9"/>
      <c r="AF802" s="8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  <c r="BO802" s="3"/>
      <c r="BP802" s="3"/>
      <c r="BQ802" s="3"/>
      <c r="BR802" s="3"/>
      <c r="BS802" s="3"/>
      <c r="BT802" s="3"/>
      <c r="BU802" s="3"/>
      <c r="BV802" s="3"/>
      <c r="BW802" s="3"/>
      <c r="BX802" s="3"/>
      <c r="BY802" s="3"/>
      <c r="BZ802" s="3"/>
      <c r="CA802" s="3"/>
      <c r="CB802" s="3"/>
      <c r="CC802" s="3"/>
      <c r="CD802" s="3"/>
      <c r="CE802" s="3"/>
      <c r="CF802" s="3"/>
      <c r="CG802" s="3"/>
      <c r="CH802" s="3"/>
      <c r="CI802" s="3"/>
      <c r="CJ802" s="3"/>
      <c r="CK802" s="3"/>
      <c r="CL802" s="3"/>
      <c r="CM802" s="3"/>
      <c r="CN802" s="3"/>
      <c r="CO802" s="3"/>
      <c r="CP802" s="3"/>
      <c r="CQ802" s="3"/>
      <c r="CR802" s="3"/>
      <c r="CS802" s="3"/>
      <c r="CT802" s="3"/>
      <c r="CU802" s="3"/>
      <c r="CV802" s="3"/>
      <c r="CW802" s="3"/>
      <c r="CX802" s="3"/>
      <c r="CY802" s="3"/>
      <c r="CZ802" s="3"/>
      <c r="DA802" s="3"/>
      <c r="DB802" s="3"/>
      <c r="DC802" s="3"/>
      <c r="DD802" s="3"/>
      <c r="DE802" s="3"/>
      <c r="DF802" s="3"/>
      <c r="DG802" s="3"/>
      <c r="DH802" s="3"/>
      <c r="DI802" s="3"/>
      <c r="DJ802" s="3"/>
      <c r="DK802" s="3"/>
      <c r="DL802" s="3"/>
      <c r="DM802" s="3"/>
      <c r="DN802" s="3"/>
      <c r="DO802" s="3"/>
      <c r="DP802" s="3"/>
      <c r="DQ802" s="3"/>
      <c r="DR802" s="3"/>
      <c r="DS802" s="3"/>
      <c r="DT802" s="3"/>
      <c r="DU802" s="3"/>
      <c r="DV802" s="3"/>
      <c r="DW802" s="3"/>
      <c r="DX802" s="3"/>
      <c r="DY802" s="3"/>
      <c r="DZ802" s="3"/>
      <c r="EA802" s="3"/>
      <c r="EB802" s="3"/>
      <c r="EC802" s="3"/>
      <c r="ED802" s="3"/>
      <c r="EE802" s="3"/>
      <c r="EF802" s="3"/>
      <c r="EG802" s="3"/>
      <c r="EH802" s="3"/>
      <c r="EI802" s="3"/>
      <c r="EJ802" s="3"/>
      <c r="EK802" s="3"/>
      <c r="EL802" s="3"/>
      <c r="EM802" s="3"/>
      <c r="EN802" s="3"/>
      <c r="EO802" s="3"/>
      <c r="EP802" s="3"/>
      <c r="EQ802" s="3"/>
      <c r="ER802" s="3"/>
      <c r="ES802" s="3"/>
      <c r="ET802" s="3"/>
      <c r="EU802" s="3"/>
      <c r="EV802" s="3"/>
      <c r="EW802" s="3"/>
      <c r="EX802" s="3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</row>
    <row r="803" spans="1:173" x14ac:dyDescent="0.15">
      <c r="A803" s="74">
        <f t="shared" si="250"/>
        <v>44284</v>
      </c>
      <c r="B803" s="75">
        <f t="shared" ca="1" si="237"/>
        <v>80616.147572999995</v>
      </c>
      <c r="C803" s="78">
        <f t="shared" si="238"/>
        <v>80500</v>
      </c>
      <c r="D803" s="77">
        <f ca="1">IF(A803&lt;$B$1,VLOOKUP(A803,[1]DI!$A$4:$B$15000,2),0)</f>
        <v>2.6499999999999999E-2</v>
      </c>
      <c r="E803" s="78">
        <f t="shared" ca="1" si="252"/>
        <v>1.00010379</v>
      </c>
      <c r="F803" s="78">
        <f ca="1">(TRUNC(PRODUCT($E$12:$E802),16))</f>
        <v>1.08893416850249</v>
      </c>
      <c r="G803" s="78">
        <f t="shared" ca="1" si="253"/>
        <v>1.0882562919085399</v>
      </c>
      <c r="H803" s="78">
        <f t="shared" ca="1" si="254"/>
        <v>1.0006229</v>
      </c>
      <c r="I803" s="77">
        <f t="shared" si="251"/>
        <v>3.5000000000000003E-2</v>
      </c>
      <c r="J803" s="79">
        <f t="shared" si="239"/>
        <v>44274</v>
      </c>
      <c r="K803" s="80">
        <f t="shared" si="240"/>
        <v>6</v>
      </c>
      <c r="L803" s="81">
        <f t="shared" si="241"/>
        <v>6</v>
      </c>
      <c r="M803" s="82">
        <f t="shared" si="242"/>
        <v>1.000819417</v>
      </c>
      <c r="N803" s="82">
        <f t="shared" ca="1" si="243"/>
        <v>1.001442827</v>
      </c>
      <c r="O803" s="81">
        <f t="shared" si="244"/>
        <v>0</v>
      </c>
      <c r="P803" s="76">
        <f t="shared" ca="1" si="245"/>
        <v>116.14757299999999</v>
      </c>
      <c r="Q803" s="76">
        <f t="shared" si="246"/>
        <v>0</v>
      </c>
      <c r="R803" s="83" t="str">
        <f t="shared" si="247"/>
        <v>A+J=</v>
      </c>
      <c r="S803" s="79">
        <f t="shared" si="248"/>
        <v>44368</v>
      </c>
      <c r="T803" s="84" t="str">
        <f t="shared" si="249"/>
        <v>-</v>
      </c>
      <c r="U803" s="8"/>
      <c r="V803" s="8"/>
      <c r="W803" s="8"/>
      <c r="X803" s="8"/>
      <c r="Y803" s="1"/>
      <c r="Z803" s="8"/>
      <c r="AA803" s="8"/>
      <c r="AB803" s="8"/>
      <c r="AC803" s="8"/>
      <c r="AD803" s="8"/>
      <c r="AE803" s="9"/>
      <c r="AF803" s="8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  <c r="BO803" s="3"/>
      <c r="BP803" s="3"/>
      <c r="BQ803" s="3"/>
      <c r="BR803" s="3"/>
      <c r="BS803" s="3"/>
      <c r="BT803" s="3"/>
      <c r="BU803" s="3"/>
      <c r="BV803" s="3"/>
      <c r="BW803" s="3"/>
      <c r="BX803" s="3"/>
      <c r="BY803" s="3"/>
      <c r="BZ803" s="3"/>
      <c r="CA803" s="3"/>
      <c r="CB803" s="3"/>
      <c r="CC803" s="3"/>
      <c r="CD803" s="3"/>
      <c r="CE803" s="3"/>
      <c r="CF803" s="3"/>
      <c r="CG803" s="3"/>
      <c r="CH803" s="3"/>
      <c r="CI803" s="3"/>
      <c r="CJ803" s="3"/>
      <c r="CK803" s="3"/>
      <c r="CL803" s="3"/>
      <c r="CM803" s="3"/>
      <c r="CN803" s="3"/>
      <c r="CO803" s="3"/>
      <c r="CP803" s="3"/>
      <c r="CQ803" s="3"/>
      <c r="CR803" s="3"/>
      <c r="CS803" s="3"/>
      <c r="CT803" s="3"/>
      <c r="CU803" s="3"/>
      <c r="CV803" s="3"/>
      <c r="CW803" s="3"/>
      <c r="CX803" s="3"/>
      <c r="CY803" s="3"/>
      <c r="CZ803" s="3"/>
      <c r="DA803" s="3"/>
      <c r="DB803" s="3"/>
      <c r="DC803" s="3"/>
      <c r="DD803" s="3"/>
      <c r="DE803" s="3"/>
      <c r="DF803" s="3"/>
      <c r="DG803" s="3"/>
      <c r="DH803" s="3"/>
      <c r="DI803" s="3"/>
      <c r="DJ803" s="3"/>
      <c r="DK803" s="3"/>
      <c r="DL803" s="3"/>
      <c r="DM803" s="3"/>
      <c r="DN803" s="3"/>
      <c r="DO803" s="3"/>
      <c r="DP803" s="3"/>
      <c r="DQ803" s="3"/>
      <c r="DR803" s="3"/>
      <c r="DS803" s="3"/>
      <c r="DT803" s="3"/>
      <c r="DU803" s="3"/>
      <c r="DV803" s="3"/>
      <c r="DW803" s="3"/>
      <c r="DX803" s="3"/>
      <c r="DY803" s="3"/>
      <c r="DZ803" s="3"/>
      <c r="EA803" s="3"/>
      <c r="EB803" s="3"/>
      <c r="EC803" s="3"/>
      <c r="ED803" s="3"/>
      <c r="EE803" s="3"/>
      <c r="EF803" s="3"/>
      <c r="EG803" s="3"/>
      <c r="EH803" s="3"/>
      <c r="EI803" s="3"/>
      <c r="EJ803" s="3"/>
      <c r="EK803" s="3"/>
      <c r="EL803" s="3"/>
      <c r="EM803" s="3"/>
      <c r="EN803" s="3"/>
      <c r="EO803" s="3"/>
      <c r="EP803" s="3"/>
      <c r="EQ803" s="3"/>
      <c r="ER803" s="3"/>
      <c r="ES803" s="3"/>
      <c r="ET803" s="3"/>
      <c r="EU803" s="3"/>
      <c r="EV803" s="3"/>
      <c r="EW803" s="3"/>
      <c r="EX803" s="3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</row>
    <row r="804" spans="1:173" x14ac:dyDescent="0.15">
      <c r="A804" s="74">
        <f t="shared" si="250"/>
        <v>44285</v>
      </c>
      <c r="B804" s="75">
        <f t="shared" ca="1" si="237"/>
        <v>80635.522312999994</v>
      </c>
      <c r="C804" s="78">
        <f t="shared" si="238"/>
        <v>80500</v>
      </c>
      <c r="D804" s="77">
        <f ca="1">IF(A804&lt;$B$1,VLOOKUP(A804,[1]DI!$A$4:$B$15000,2),0)</f>
        <v>2.6499999999999999E-2</v>
      </c>
      <c r="E804" s="78">
        <f t="shared" ca="1" si="252"/>
        <v>1.00010379</v>
      </c>
      <c r="F804" s="78">
        <f ca="1">(TRUNC(PRODUCT($E$12:$E803),16))</f>
        <v>1.0890471889798401</v>
      </c>
      <c r="G804" s="78">
        <f t="shared" ca="1" si="253"/>
        <v>1.0882562919085399</v>
      </c>
      <c r="H804" s="78">
        <f t="shared" ca="1" si="254"/>
        <v>1.00072676</v>
      </c>
      <c r="I804" s="77">
        <f t="shared" si="251"/>
        <v>3.5000000000000003E-2</v>
      </c>
      <c r="J804" s="79">
        <f t="shared" si="239"/>
        <v>44274</v>
      </c>
      <c r="K804" s="80">
        <f t="shared" si="240"/>
        <v>7</v>
      </c>
      <c r="L804" s="81">
        <f t="shared" si="241"/>
        <v>7</v>
      </c>
      <c r="M804" s="82">
        <f t="shared" si="242"/>
        <v>1.000956052</v>
      </c>
      <c r="N804" s="82">
        <f t="shared" ca="1" si="243"/>
        <v>1.0016835070000001</v>
      </c>
      <c r="O804" s="81">
        <f t="shared" si="244"/>
        <v>0</v>
      </c>
      <c r="P804" s="76">
        <f t="shared" ca="1" si="245"/>
        <v>135.522313</v>
      </c>
      <c r="Q804" s="76">
        <f t="shared" si="246"/>
        <v>0</v>
      </c>
      <c r="R804" s="83" t="str">
        <f t="shared" si="247"/>
        <v>A+J=</v>
      </c>
      <c r="S804" s="79">
        <f t="shared" si="248"/>
        <v>44368</v>
      </c>
      <c r="T804" s="84" t="str">
        <f t="shared" si="249"/>
        <v>-</v>
      </c>
      <c r="U804" s="8"/>
      <c r="V804" s="8"/>
      <c r="W804" s="8"/>
      <c r="X804" s="8"/>
      <c r="Y804" s="1"/>
      <c r="Z804" s="8"/>
      <c r="AA804" s="8"/>
      <c r="AB804" s="8"/>
      <c r="AC804" s="8"/>
      <c r="AD804" s="8"/>
      <c r="AE804" s="9"/>
      <c r="AF804" s="8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  <c r="BO804" s="3"/>
      <c r="BP804" s="3"/>
      <c r="BQ804" s="3"/>
      <c r="BR804" s="3"/>
      <c r="BS804" s="3"/>
      <c r="BT804" s="3"/>
      <c r="BU804" s="3"/>
      <c r="BV804" s="3"/>
      <c r="BW804" s="3"/>
      <c r="BX804" s="3"/>
      <c r="BY804" s="3"/>
      <c r="BZ804" s="3"/>
      <c r="CA804" s="3"/>
      <c r="CB804" s="3"/>
      <c r="CC804" s="3"/>
      <c r="CD804" s="3"/>
      <c r="CE804" s="3"/>
      <c r="CF804" s="3"/>
      <c r="CG804" s="3"/>
      <c r="CH804" s="3"/>
      <c r="CI804" s="3"/>
      <c r="CJ804" s="3"/>
      <c r="CK804" s="3"/>
      <c r="CL804" s="3"/>
      <c r="CM804" s="3"/>
      <c r="CN804" s="3"/>
      <c r="CO804" s="3"/>
      <c r="CP804" s="3"/>
      <c r="CQ804" s="3"/>
      <c r="CR804" s="3"/>
      <c r="CS804" s="3"/>
      <c r="CT804" s="3"/>
      <c r="CU804" s="3"/>
      <c r="CV804" s="3"/>
      <c r="CW804" s="3"/>
      <c r="CX804" s="3"/>
      <c r="CY804" s="3"/>
      <c r="CZ804" s="3"/>
      <c r="DA804" s="3"/>
      <c r="DB804" s="3"/>
      <c r="DC804" s="3"/>
      <c r="DD804" s="3"/>
      <c r="DE804" s="3"/>
      <c r="DF804" s="3"/>
      <c r="DG804" s="3"/>
      <c r="DH804" s="3"/>
      <c r="DI804" s="3"/>
      <c r="DJ804" s="3"/>
      <c r="DK804" s="3"/>
      <c r="DL804" s="3"/>
      <c r="DM804" s="3"/>
      <c r="DN804" s="3"/>
      <c r="DO804" s="3"/>
      <c r="DP804" s="3"/>
      <c r="DQ804" s="3"/>
      <c r="DR804" s="3"/>
      <c r="DS804" s="3"/>
      <c r="DT804" s="3"/>
      <c r="DU804" s="3"/>
      <c r="DV804" s="3"/>
      <c r="DW804" s="3"/>
      <c r="DX804" s="3"/>
      <c r="DY804" s="3"/>
      <c r="DZ804" s="3"/>
      <c r="EA804" s="3"/>
      <c r="EB804" s="3"/>
      <c r="EC804" s="3"/>
      <c r="ED804" s="3"/>
      <c r="EE804" s="3"/>
      <c r="EF804" s="3"/>
      <c r="EG804" s="3"/>
      <c r="EH804" s="3"/>
      <c r="EI804" s="3"/>
      <c r="EJ804" s="3"/>
      <c r="EK804" s="3"/>
      <c r="EL804" s="3"/>
      <c r="EM804" s="3"/>
      <c r="EN804" s="3"/>
      <c r="EO804" s="3"/>
      <c r="EP804" s="3"/>
      <c r="EQ804" s="3"/>
      <c r="ER804" s="3"/>
      <c r="ES804" s="3"/>
      <c r="ET804" s="3"/>
      <c r="EU804" s="3"/>
      <c r="EV804" s="3"/>
      <c r="EW804" s="3"/>
      <c r="EX804" s="3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</row>
    <row r="805" spans="1:173" x14ac:dyDescent="0.15">
      <c r="A805" s="74">
        <f t="shared" si="250"/>
        <v>44286</v>
      </c>
      <c r="B805" s="75">
        <f t="shared" ca="1" si="237"/>
        <v>80654.900756000003</v>
      </c>
      <c r="C805" s="78">
        <f t="shared" si="238"/>
        <v>80500</v>
      </c>
      <c r="D805" s="77">
        <f ca="1">IF(A805&lt;$B$1,VLOOKUP(A805,[1]DI!$A$4:$B$15000,2),0)</f>
        <v>2.6499999999999999E-2</v>
      </c>
      <c r="E805" s="78">
        <f t="shared" ca="1" si="252"/>
        <v>1.00010379</v>
      </c>
      <c r="F805" s="78">
        <f ca="1">(TRUNC(PRODUCT($E$12:$E804),16))</f>
        <v>1.0891602211875899</v>
      </c>
      <c r="G805" s="78">
        <f t="shared" ca="1" si="253"/>
        <v>1.0882562919085399</v>
      </c>
      <c r="H805" s="78">
        <f t="shared" ca="1" si="254"/>
        <v>1.0008306199999999</v>
      </c>
      <c r="I805" s="77">
        <f t="shared" si="251"/>
        <v>3.5000000000000003E-2</v>
      </c>
      <c r="J805" s="79">
        <f t="shared" si="239"/>
        <v>44274</v>
      </c>
      <c r="K805" s="80">
        <f t="shared" si="240"/>
        <v>8</v>
      </c>
      <c r="L805" s="81">
        <f t="shared" si="241"/>
        <v>8</v>
      </c>
      <c r="M805" s="82">
        <f t="shared" si="242"/>
        <v>1.001092705</v>
      </c>
      <c r="N805" s="82">
        <f t="shared" ca="1" si="243"/>
        <v>1.001924233</v>
      </c>
      <c r="O805" s="81">
        <f t="shared" si="244"/>
        <v>0</v>
      </c>
      <c r="P805" s="76">
        <f t="shared" ca="1" si="245"/>
        <v>154.900756</v>
      </c>
      <c r="Q805" s="76">
        <f t="shared" si="246"/>
        <v>0</v>
      </c>
      <c r="R805" s="83" t="str">
        <f t="shared" si="247"/>
        <v>A+J=</v>
      </c>
      <c r="S805" s="79">
        <f t="shared" si="248"/>
        <v>44368</v>
      </c>
      <c r="T805" s="84" t="str">
        <f t="shared" si="249"/>
        <v>-</v>
      </c>
      <c r="U805" s="8"/>
      <c r="V805" s="8"/>
      <c r="W805" s="8"/>
      <c r="X805" s="8"/>
      <c r="Y805" s="1"/>
      <c r="Z805" s="8"/>
      <c r="AA805" s="8"/>
      <c r="AB805" s="8"/>
      <c r="AC805" s="8"/>
      <c r="AD805" s="8"/>
      <c r="AE805" s="9"/>
      <c r="AF805" s="8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  <c r="BO805" s="3"/>
      <c r="BP805" s="3"/>
      <c r="BQ805" s="3"/>
      <c r="BR805" s="3"/>
      <c r="BS805" s="3"/>
      <c r="BT805" s="3"/>
      <c r="BU805" s="3"/>
      <c r="BV805" s="3"/>
      <c r="BW805" s="3"/>
      <c r="BX805" s="3"/>
      <c r="BY805" s="3"/>
      <c r="BZ805" s="3"/>
      <c r="CA805" s="3"/>
      <c r="CB805" s="3"/>
      <c r="CC805" s="3"/>
      <c r="CD805" s="3"/>
      <c r="CE805" s="3"/>
      <c r="CF805" s="3"/>
      <c r="CG805" s="3"/>
      <c r="CH805" s="3"/>
      <c r="CI805" s="3"/>
      <c r="CJ805" s="3"/>
      <c r="CK805" s="3"/>
      <c r="CL805" s="3"/>
      <c r="CM805" s="3"/>
      <c r="CN805" s="3"/>
      <c r="CO805" s="3"/>
      <c r="CP805" s="3"/>
      <c r="CQ805" s="3"/>
      <c r="CR805" s="3"/>
      <c r="CS805" s="3"/>
      <c r="CT805" s="3"/>
      <c r="CU805" s="3"/>
      <c r="CV805" s="3"/>
      <c r="CW805" s="3"/>
      <c r="CX805" s="3"/>
      <c r="CY805" s="3"/>
      <c r="CZ805" s="3"/>
      <c r="DA805" s="3"/>
      <c r="DB805" s="3"/>
      <c r="DC805" s="3"/>
      <c r="DD805" s="3"/>
      <c r="DE805" s="3"/>
      <c r="DF805" s="3"/>
      <c r="DG805" s="3"/>
      <c r="DH805" s="3"/>
      <c r="DI805" s="3"/>
      <c r="DJ805" s="3"/>
      <c r="DK805" s="3"/>
      <c r="DL805" s="3"/>
      <c r="DM805" s="3"/>
      <c r="DN805" s="3"/>
      <c r="DO805" s="3"/>
      <c r="DP805" s="3"/>
      <c r="DQ805" s="3"/>
      <c r="DR805" s="3"/>
      <c r="DS805" s="3"/>
      <c r="DT805" s="3"/>
      <c r="DU805" s="3"/>
      <c r="DV805" s="3"/>
      <c r="DW805" s="3"/>
      <c r="DX805" s="3"/>
      <c r="DY805" s="3"/>
      <c r="DZ805" s="3"/>
      <c r="EA805" s="3"/>
      <c r="EB805" s="3"/>
      <c r="EC805" s="3"/>
      <c r="ED805" s="3"/>
      <c r="EE805" s="3"/>
      <c r="EF805" s="3"/>
      <c r="EG805" s="3"/>
      <c r="EH805" s="3"/>
      <c r="EI805" s="3"/>
      <c r="EJ805" s="3"/>
      <c r="EK805" s="3"/>
      <c r="EL805" s="3"/>
      <c r="EM805" s="3"/>
      <c r="EN805" s="3"/>
      <c r="EO805" s="3"/>
      <c r="EP805" s="3"/>
      <c r="EQ805" s="3"/>
      <c r="ER805" s="3"/>
      <c r="ES805" s="3"/>
      <c r="ET805" s="3"/>
      <c r="EU805" s="3"/>
      <c r="EV805" s="3"/>
      <c r="EW805" s="3"/>
      <c r="EX805" s="3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</row>
    <row r="806" spans="1:173" x14ac:dyDescent="0.15">
      <c r="A806" s="74">
        <f t="shared" si="250"/>
        <v>44287</v>
      </c>
      <c r="B806" s="75">
        <f t="shared" ca="1" si="237"/>
        <v>80674.284591999996</v>
      </c>
      <c r="C806" s="78">
        <f t="shared" si="238"/>
        <v>80500</v>
      </c>
      <c r="D806" s="77">
        <f ca="1">IF(A806&lt;$B$1,VLOOKUP(A806,[1]DI!$A$4:$B$15000,2),0)</f>
        <v>2.6499999999999999E-2</v>
      </c>
      <c r="E806" s="78">
        <f t="shared" ca="1" si="252"/>
        <v>1.00010379</v>
      </c>
      <c r="F806" s="78">
        <f ca="1">(TRUNC(PRODUCT($E$12:$E805),16))</f>
        <v>1.0892732651269399</v>
      </c>
      <c r="G806" s="78">
        <f t="shared" ca="1" si="253"/>
        <v>1.0882562919085399</v>
      </c>
      <c r="H806" s="78">
        <f t="shared" ca="1" si="254"/>
        <v>1.0009345000000001</v>
      </c>
      <c r="I806" s="77">
        <f t="shared" si="251"/>
        <v>3.5000000000000003E-2</v>
      </c>
      <c r="J806" s="79">
        <f t="shared" si="239"/>
        <v>44274</v>
      </c>
      <c r="K806" s="80">
        <f t="shared" si="240"/>
        <v>9</v>
      </c>
      <c r="L806" s="81">
        <f t="shared" si="241"/>
        <v>9</v>
      </c>
      <c r="M806" s="82">
        <f t="shared" si="242"/>
        <v>1.001229377</v>
      </c>
      <c r="N806" s="82">
        <f t="shared" ca="1" si="243"/>
        <v>1.0021650259999999</v>
      </c>
      <c r="O806" s="81">
        <f t="shared" si="244"/>
        <v>0</v>
      </c>
      <c r="P806" s="76">
        <f t="shared" ca="1" si="245"/>
        <v>174.284592</v>
      </c>
      <c r="Q806" s="76">
        <f t="shared" si="246"/>
        <v>0</v>
      </c>
      <c r="R806" s="83" t="str">
        <f t="shared" si="247"/>
        <v>A+J=</v>
      </c>
      <c r="S806" s="79">
        <f t="shared" si="248"/>
        <v>44368</v>
      </c>
      <c r="T806" s="84" t="str">
        <f t="shared" si="249"/>
        <v>-</v>
      </c>
      <c r="U806" s="8"/>
      <c r="V806" s="8"/>
      <c r="W806" s="8"/>
      <c r="X806" s="8"/>
      <c r="Y806" s="1"/>
      <c r="Z806" s="8"/>
      <c r="AA806" s="8"/>
      <c r="AB806" s="8"/>
      <c r="AC806" s="8"/>
      <c r="AD806" s="8"/>
      <c r="AE806" s="9"/>
      <c r="AF806" s="8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  <c r="BO806" s="3"/>
      <c r="BP806" s="3"/>
      <c r="BQ806" s="3"/>
      <c r="BR806" s="3"/>
      <c r="BS806" s="3"/>
      <c r="BT806" s="3"/>
      <c r="BU806" s="3"/>
      <c r="BV806" s="3"/>
      <c r="BW806" s="3"/>
      <c r="BX806" s="3"/>
      <c r="BY806" s="3"/>
      <c r="BZ806" s="3"/>
      <c r="CA806" s="3"/>
      <c r="CB806" s="3"/>
      <c r="CC806" s="3"/>
      <c r="CD806" s="3"/>
      <c r="CE806" s="3"/>
      <c r="CF806" s="3"/>
      <c r="CG806" s="3"/>
      <c r="CH806" s="3"/>
      <c r="CI806" s="3"/>
      <c r="CJ806" s="3"/>
      <c r="CK806" s="3"/>
      <c r="CL806" s="3"/>
      <c r="CM806" s="3"/>
      <c r="CN806" s="3"/>
      <c r="CO806" s="3"/>
      <c r="CP806" s="3"/>
      <c r="CQ806" s="3"/>
      <c r="CR806" s="3"/>
      <c r="CS806" s="3"/>
      <c r="CT806" s="3"/>
      <c r="CU806" s="3"/>
      <c r="CV806" s="3"/>
      <c r="CW806" s="3"/>
      <c r="CX806" s="3"/>
      <c r="CY806" s="3"/>
      <c r="CZ806" s="3"/>
      <c r="DA806" s="3"/>
      <c r="DB806" s="3"/>
      <c r="DC806" s="3"/>
      <c r="DD806" s="3"/>
      <c r="DE806" s="3"/>
      <c r="DF806" s="3"/>
      <c r="DG806" s="3"/>
      <c r="DH806" s="3"/>
      <c r="DI806" s="3"/>
      <c r="DJ806" s="3"/>
      <c r="DK806" s="3"/>
      <c r="DL806" s="3"/>
      <c r="DM806" s="3"/>
      <c r="DN806" s="3"/>
      <c r="DO806" s="3"/>
      <c r="DP806" s="3"/>
      <c r="DQ806" s="3"/>
      <c r="DR806" s="3"/>
      <c r="DS806" s="3"/>
      <c r="DT806" s="3"/>
      <c r="DU806" s="3"/>
      <c r="DV806" s="3"/>
      <c r="DW806" s="3"/>
      <c r="DX806" s="3"/>
      <c r="DY806" s="3"/>
      <c r="DZ806" s="3"/>
      <c r="EA806" s="3"/>
      <c r="EB806" s="3"/>
      <c r="EC806" s="3"/>
      <c r="ED806" s="3"/>
      <c r="EE806" s="3"/>
      <c r="EF806" s="3"/>
      <c r="EG806" s="3"/>
      <c r="EH806" s="3"/>
      <c r="EI806" s="3"/>
      <c r="EJ806" s="3"/>
      <c r="EK806" s="3"/>
      <c r="EL806" s="3"/>
      <c r="EM806" s="3"/>
      <c r="EN806" s="3"/>
      <c r="EO806" s="3"/>
      <c r="EP806" s="3"/>
      <c r="EQ806" s="3"/>
      <c r="ER806" s="3"/>
      <c r="ES806" s="3"/>
      <c r="ET806" s="3"/>
      <c r="EU806" s="3"/>
      <c r="EV806" s="3"/>
      <c r="EW806" s="3"/>
      <c r="EX806" s="3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</row>
    <row r="807" spans="1:173" x14ac:dyDescent="0.15">
      <c r="A807" s="74">
        <f t="shared" si="250"/>
        <v>44288</v>
      </c>
      <c r="B807" s="75">
        <f t="shared" ca="1" si="237"/>
        <v>80693.672212000005</v>
      </c>
      <c r="C807" s="78">
        <f t="shared" si="238"/>
        <v>80500</v>
      </c>
      <c r="D807" s="77">
        <f ca="1">IF(A807&lt;$B$1,VLOOKUP(A807,[1]DI!$A$4:$B$15000,2),0)</f>
        <v>0</v>
      </c>
      <c r="E807" s="78">
        <f t="shared" ca="1" si="252"/>
        <v>1</v>
      </c>
      <c r="F807" s="78">
        <f ca="1">(TRUNC(PRODUCT($E$12:$E806),16))</f>
        <v>1.0893863207991299</v>
      </c>
      <c r="G807" s="78">
        <f t="shared" ca="1" si="253"/>
        <v>1.0882562919085399</v>
      </c>
      <c r="H807" s="78">
        <f t="shared" ca="1" si="254"/>
        <v>1.00103838</v>
      </c>
      <c r="I807" s="77">
        <f t="shared" si="251"/>
        <v>3.5000000000000003E-2</v>
      </c>
      <c r="J807" s="79">
        <f t="shared" si="239"/>
        <v>44274</v>
      </c>
      <c r="K807" s="80">
        <f t="shared" si="240"/>
        <v>9</v>
      </c>
      <c r="L807" s="81">
        <f t="shared" si="241"/>
        <v>10</v>
      </c>
      <c r="M807" s="82">
        <f t="shared" si="242"/>
        <v>1.0013660680000001</v>
      </c>
      <c r="N807" s="82">
        <f t="shared" ca="1" si="243"/>
        <v>1.0024058659999999</v>
      </c>
      <c r="O807" s="81">
        <f t="shared" si="244"/>
        <v>0</v>
      </c>
      <c r="P807" s="76">
        <f t="shared" ca="1" si="245"/>
        <v>193.672212</v>
      </c>
      <c r="Q807" s="76">
        <f t="shared" si="246"/>
        <v>0</v>
      </c>
      <c r="R807" s="83" t="str">
        <f t="shared" si="247"/>
        <v>A+J=</v>
      </c>
      <c r="S807" s="79">
        <f t="shared" si="248"/>
        <v>44368</v>
      </c>
      <c r="T807" s="84" t="str">
        <f t="shared" si="249"/>
        <v>-</v>
      </c>
      <c r="U807" s="8"/>
      <c r="V807" s="8"/>
      <c r="W807" s="8"/>
      <c r="X807" s="8"/>
      <c r="Y807" s="1"/>
      <c r="Z807" s="8"/>
      <c r="AA807" s="8"/>
      <c r="AB807" s="8"/>
      <c r="AC807" s="8"/>
      <c r="AD807" s="8"/>
      <c r="AE807" s="9"/>
      <c r="AF807" s="8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  <c r="BO807" s="3"/>
      <c r="BP807" s="3"/>
      <c r="BQ807" s="3"/>
      <c r="BR807" s="3"/>
      <c r="BS807" s="3"/>
      <c r="BT807" s="3"/>
      <c r="BU807" s="3"/>
      <c r="BV807" s="3"/>
      <c r="BW807" s="3"/>
      <c r="BX807" s="3"/>
      <c r="BY807" s="3"/>
      <c r="BZ807" s="3"/>
      <c r="CA807" s="3"/>
      <c r="CB807" s="3"/>
      <c r="CC807" s="3"/>
      <c r="CD807" s="3"/>
      <c r="CE807" s="3"/>
      <c r="CF807" s="3"/>
      <c r="CG807" s="3"/>
      <c r="CH807" s="3"/>
      <c r="CI807" s="3"/>
      <c r="CJ807" s="3"/>
      <c r="CK807" s="3"/>
      <c r="CL807" s="3"/>
      <c r="CM807" s="3"/>
      <c r="CN807" s="3"/>
      <c r="CO807" s="3"/>
      <c r="CP807" s="3"/>
      <c r="CQ807" s="3"/>
      <c r="CR807" s="3"/>
      <c r="CS807" s="3"/>
      <c r="CT807" s="3"/>
      <c r="CU807" s="3"/>
      <c r="CV807" s="3"/>
      <c r="CW807" s="3"/>
      <c r="CX807" s="3"/>
      <c r="CY807" s="3"/>
      <c r="CZ807" s="3"/>
      <c r="DA807" s="3"/>
      <c r="DB807" s="3"/>
      <c r="DC807" s="3"/>
      <c r="DD807" s="3"/>
      <c r="DE807" s="3"/>
      <c r="DF807" s="3"/>
      <c r="DG807" s="3"/>
      <c r="DH807" s="3"/>
      <c r="DI807" s="3"/>
      <c r="DJ807" s="3"/>
      <c r="DK807" s="3"/>
      <c r="DL807" s="3"/>
      <c r="DM807" s="3"/>
      <c r="DN807" s="3"/>
      <c r="DO807" s="3"/>
      <c r="DP807" s="3"/>
      <c r="DQ807" s="3"/>
      <c r="DR807" s="3"/>
      <c r="DS807" s="3"/>
      <c r="DT807" s="3"/>
      <c r="DU807" s="3"/>
      <c r="DV807" s="3"/>
      <c r="DW807" s="3"/>
      <c r="DX807" s="3"/>
      <c r="DY807" s="3"/>
      <c r="DZ807" s="3"/>
      <c r="EA807" s="3"/>
      <c r="EB807" s="3"/>
      <c r="EC807" s="3"/>
      <c r="ED807" s="3"/>
      <c r="EE807" s="3"/>
      <c r="EF807" s="3"/>
      <c r="EG807" s="3"/>
      <c r="EH807" s="3"/>
      <c r="EI807" s="3"/>
      <c r="EJ807" s="3"/>
      <c r="EK807" s="3"/>
      <c r="EL807" s="3"/>
      <c r="EM807" s="3"/>
      <c r="EN807" s="3"/>
      <c r="EO807" s="3"/>
      <c r="EP807" s="3"/>
      <c r="EQ807" s="3"/>
      <c r="ER807" s="3"/>
      <c r="ES807" s="3"/>
      <c r="ET807" s="3"/>
      <c r="EU807" s="3"/>
      <c r="EV807" s="3"/>
      <c r="EW807" s="3"/>
      <c r="EX807" s="3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</row>
    <row r="808" spans="1:173" x14ac:dyDescent="0.15">
      <c r="A808" s="74">
        <f t="shared" si="250"/>
        <v>44289</v>
      </c>
      <c r="B808" s="75">
        <f t="shared" ca="1" si="237"/>
        <v>80693.672212000005</v>
      </c>
      <c r="C808" s="78">
        <f t="shared" si="238"/>
        <v>80500</v>
      </c>
      <c r="D808" s="77">
        <f ca="1">IF(A808&lt;$B$1,VLOOKUP(A808,[1]DI!$A$4:$B$15000,2),0)</f>
        <v>0</v>
      </c>
      <c r="E808" s="78">
        <f t="shared" ca="1" si="252"/>
        <v>1</v>
      </c>
      <c r="F808" s="78">
        <f ca="1">(TRUNC(PRODUCT($E$12:$E807),16))</f>
        <v>1.0893863207991299</v>
      </c>
      <c r="G808" s="78">
        <f t="shared" ca="1" si="253"/>
        <v>1.0882562919085399</v>
      </c>
      <c r="H808" s="78">
        <f t="shared" ca="1" si="254"/>
        <v>1.00103838</v>
      </c>
      <c r="I808" s="77">
        <f t="shared" si="251"/>
        <v>3.5000000000000003E-2</v>
      </c>
      <c r="J808" s="79">
        <f t="shared" si="239"/>
        <v>44274</v>
      </c>
      <c r="K808" s="80">
        <f t="shared" si="240"/>
        <v>9</v>
      </c>
      <c r="L808" s="81">
        <f t="shared" si="241"/>
        <v>10</v>
      </c>
      <c r="M808" s="82">
        <f t="shared" si="242"/>
        <v>1.0013660680000001</v>
      </c>
      <c r="N808" s="82">
        <f t="shared" ca="1" si="243"/>
        <v>1.0024058659999999</v>
      </c>
      <c r="O808" s="81">
        <f t="shared" si="244"/>
        <v>0</v>
      </c>
      <c r="P808" s="76">
        <f t="shared" ca="1" si="245"/>
        <v>193.672212</v>
      </c>
      <c r="Q808" s="76">
        <f t="shared" si="246"/>
        <v>0</v>
      </c>
      <c r="R808" s="83" t="str">
        <f t="shared" si="247"/>
        <v>A+J=</v>
      </c>
      <c r="S808" s="79">
        <f t="shared" si="248"/>
        <v>44368</v>
      </c>
      <c r="T808" s="84" t="str">
        <f t="shared" si="249"/>
        <v>-</v>
      </c>
      <c r="U808" s="8"/>
      <c r="V808" s="8"/>
      <c r="W808" s="8"/>
      <c r="X808" s="8"/>
      <c r="Y808" s="1"/>
      <c r="Z808" s="8"/>
      <c r="AA808" s="8"/>
      <c r="AB808" s="8"/>
      <c r="AC808" s="8"/>
      <c r="AD808" s="8"/>
      <c r="AE808" s="9"/>
      <c r="AF808" s="8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  <c r="BO808" s="3"/>
      <c r="BP808" s="3"/>
      <c r="BQ808" s="3"/>
      <c r="BR808" s="3"/>
      <c r="BS808" s="3"/>
      <c r="BT808" s="3"/>
      <c r="BU808" s="3"/>
      <c r="BV808" s="3"/>
      <c r="BW808" s="3"/>
      <c r="BX808" s="3"/>
      <c r="BY808" s="3"/>
      <c r="BZ808" s="3"/>
      <c r="CA808" s="3"/>
      <c r="CB808" s="3"/>
      <c r="CC808" s="3"/>
      <c r="CD808" s="3"/>
      <c r="CE808" s="3"/>
      <c r="CF808" s="3"/>
      <c r="CG808" s="3"/>
      <c r="CH808" s="3"/>
      <c r="CI808" s="3"/>
      <c r="CJ808" s="3"/>
      <c r="CK808" s="3"/>
      <c r="CL808" s="3"/>
      <c r="CM808" s="3"/>
      <c r="CN808" s="3"/>
      <c r="CO808" s="3"/>
      <c r="CP808" s="3"/>
      <c r="CQ808" s="3"/>
      <c r="CR808" s="3"/>
      <c r="CS808" s="3"/>
      <c r="CT808" s="3"/>
      <c r="CU808" s="3"/>
      <c r="CV808" s="3"/>
      <c r="CW808" s="3"/>
      <c r="CX808" s="3"/>
      <c r="CY808" s="3"/>
      <c r="CZ808" s="3"/>
      <c r="DA808" s="3"/>
      <c r="DB808" s="3"/>
      <c r="DC808" s="3"/>
      <c r="DD808" s="3"/>
      <c r="DE808" s="3"/>
      <c r="DF808" s="3"/>
      <c r="DG808" s="3"/>
      <c r="DH808" s="3"/>
      <c r="DI808" s="3"/>
      <c r="DJ808" s="3"/>
      <c r="DK808" s="3"/>
      <c r="DL808" s="3"/>
      <c r="DM808" s="3"/>
      <c r="DN808" s="3"/>
      <c r="DO808" s="3"/>
      <c r="DP808" s="3"/>
      <c r="DQ808" s="3"/>
      <c r="DR808" s="3"/>
      <c r="DS808" s="3"/>
      <c r="DT808" s="3"/>
      <c r="DU808" s="3"/>
      <c r="DV808" s="3"/>
      <c r="DW808" s="3"/>
      <c r="DX808" s="3"/>
      <c r="DY808" s="3"/>
      <c r="DZ808" s="3"/>
      <c r="EA808" s="3"/>
      <c r="EB808" s="3"/>
      <c r="EC808" s="3"/>
      <c r="ED808" s="3"/>
      <c r="EE808" s="3"/>
      <c r="EF808" s="3"/>
      <c r="EG808" s="3"/>
      <c r="EH808" s="3"/>
      <c r="EI808" s="3"/>
      <c r="EJ808" s="3"/>
      <c r="EK808" s="3"/>
      <c r="EL808" s="3"/>
      <c r="EM808" s="3"/>
      <c r="EN808" s="3"/>
      <c r="EO808" s="3"/>
      <c r="EP808" s="3"/>
      <c r="EQ808" s="3"/>
      <c r="ER808" s="3"/>
      <c r="ES808" s="3"/>
      <c r="ET808" s="3"/>
      <c r="EU808" s="3"/>
      <c r="EV808" s="3"/>
      <c r="EW808" s="3"/>
      <c r="EX808" s="3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</row>
    <row r="809" spans="1:173" x14ac:dyDescent="0.15">
      <c r="A809" s="74">
        <f t="shared" si="250"/>
        <v>44290</v>
      </c>
      <c r="B809" s="75">
        <f t="shared" ca="1" si="237"/>
        <v>80693.672212000005</v>
      </c>
      <c r="C809" s="78">
        <f t="shared" si="238"/>
        <v>80500</v>
      </c>
      <c r="D809" s="77">
        <f ca="1">IF(A809&lt;$B$1,VLOOKUP(A809,[1]DI!$A$4:$B$15000,2),0)</f>
        <v>0</v>
      </c>
      <c r="E809" s="78">
        <f t="shared" ca="1" si="252"/>
        <v>1</v>
      </c>
      <c r="F809" s="78">
        <f ca="1">(TRUNC(PRODUCT($E$12:$E808),16))</f>
        <v>1.0893863207991299</v>
      </c>
      <c r="G809" s="78">
        <f t="shared" ca="1" si="253"/>
        <v>1.0882562919085399</v>
      </c>
      <c r="H809" s="78">
        <f t="shared" ca="1" si="254"/>
        <v>1.00103838</v>
      </c>
      <c r="I809" s="77">
        <f t="shared" si="251"/>
        <v>3.5000000000000003E-2</v>
      </c>
      <c r="J809" s="79">
        <f t="shared" si="239"/>
        <v>44274</v>
      </c>
      <c r="K809" s="80">
        <f t="shared" si="240"/>
        <v>9</v>
      </c>
      <c r="L809" s="81">
        <f t="shared" si="241"/>
        <v>10</v>
      </c>
      <c r="M809" s="82">
        <f t="shared" si="242"/>
        <v>1.0013660680000001</v>
      </c>
      <c r="N809" s="82">
        <f t="shared" ca="1" si="243"/>
        <v>1.0024058659999999</v>
      </c>
      <c r="O809" s="81">
        <f t="shared" si="244"/>
        <v>0</v>
      </c>
      <c r="P809" s="76">
        <f t="shared" ca="1" si="245"/>
        <v>193.672212</v>
      </c>
      <c r="Q809" s="76">
        <f t="shared" si="246"/>
        <v>0</v>
      </c>
      <c r="R809" s="83" t="str">
        <f t="shared" si="247"/>
        <v>A+J=</v>
      </c>
      <c r="S809" s="79">
        <f t="shared" si="248"/>
        <v>44368</v>
      </c>
      <c r="T809" s="84" t="str">
        <f t="shared" si="249"/>
        <v>-</v>
      </c>
      <c r="U809" s="8"/>
      <c r="V809" s="8"/>
      <c r="W809" s="8"/>
      <c r="X809" s="8"/>
      <c r="Y809" s="1"/>
      <c r="Z809" s="8"/>
      <c r="AA809" s="8"/>
      <c r="AB809" s="8"/>
      <c r="AC809" s="8"/>
      <c r="AD809" s="8"/>
      <c r="AE809" s="9"/>
      <c r="AF809" s="8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  <c r="BO809" s="3"/>
      <c r="BP809" s="3"/>
      <c r="BQ809" s="3"/>
      <c r="BR809" s="3"/>
      <c r="BS809" s="3"/>
      <c r="BT809" s="3"/>
      <c r="BU809" s="3"/>
      <c r="BV809" s="3"/>
      <c r="BW809" s="3"/>
      <c r="BX809" s="3"/>
      <c r="BY809" s="3"/>
      <c r="BZ809" s="3"/>
      <c r="CA809" s="3"/>
      <c r="CB809" s="3"/>
      <c r="CC809" s="3"/>
      <c r="CD809" s="3"/>
      <c r="CE809" s="3"/>
      <c r="CF809" s="3"/>
      <c r="CG809" s="3"/>
      <c r="CH809" s="3"/>
      <c r="CI809" s="3"/>
      <c r="CJ809" s="3"/>
      <c r="CK809" s="3"/>
      <c r="CL809" s="3"/>
      <c r="CM809" s="3"/>
      <c r="CN809" s="3"/>
      <c r="CO809" s="3"/>
      <c r="CP809" s="3"/>
      <c r="CQ809" s="3"/>
      <c r="CR809" s="3"/>
      <c r="CS809" s="3"/>
      <c r="CT809" s="3"/>
      <c r="CU809" s="3"/>
      <c r="CV809" s="3"/>
      <c r="CW809" s="3"/>
      <c r="CX809" s="3"/>
      <c r="CY809" s="3"/>
      <c r="CZ809" s="3"/>
      <c r="DA809" s="3"/>
      <c r="DB809" s="3"/>
      <c r="DC809" s="3"/>
      <c r="DD809" s="3"/>
      <c r="DE809" s="3"/>
      <c r="DF809" s="3"/>
      <c r="DG809" s="3"/>
      <c r="DH809" s="3"/>
      <c r="DI809" s="3"/>
      <c r="DJ809" s="3"/>
      <c r="DK809" s="3"/>
      <c r="DL809" s="3"/>
      <c r="DM809" s="3"/>
      <c r="DN809" s="3"/>
      <c r="DO809" s="3"/>
      <c r="DP809" s="3"/>
      <c r="DQ809" s="3"/>
      <c r="DR809" s="3"/>
      <c r="DS809" s="3"/>
      <c r="DT809" s="3"/>
      <c r="DU809" s="3"/>
      <c r="DV809" s="3"/>
      <c r="DW809" s="3"/>
      <c r="DX809" s="3"/>
      <c r="DY809" s="3"/>
      <c r="DZ809" s="3"/>
      <c r="EA809" s="3"/>
      <c r="EB809" s="3"/>
      <c r="EC809" s="3"/>
      <c r="ED809" s="3"/>
      <c r="EE809" s="3"/>
      <c r="EF809" s="3"/>
      <c r="EG809" s="3"/>
      <c r="EH809" s="3"/>
      <c r="EI809" s="3"/>
      <c r="EJ809" s="3"/>
      <c r="EK809" s="3"/>
      <c r="EL809" s="3"/>
      <c r="EM809" s="3"/>
      <c r="EN809" s="3"/>
      <c r="EO809" s="3"/>
      <c r="EP809" s="3"/>
      <c r="EQ809" s="3"/>
      <c r="ER809" s="3"/>
      <c r="ES809" s="3"/>
      <c r="ET809" s="3"/>
      <c r="EU809" s="3"/>
      <c r="EV809" s="3"/>
      <c r="EW809" s="3"/>
      <c r="EX809" s="3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</row>
    <row r="810" spans="1:173" x14ac:dyDescent="0.15">
      <c r="A810" s="74">
        <f t="shared" si="250"/>
        <v>44291</v>
      </c>
      <c r="B810" s="75">
        <f t="shared" ca="1" si="237"/>
        <v>80693.672212000005</v>
      </c>
      <c r="C810" s="78">
        <f t="shared" si="238"/>
        <v>80500</v>
      </c>
      <c r="D810" s="77">
        <f ca="1">IF(A810&lt;$B$1,VLOOKUP(A810,[1]DI!$A$4:$B$15000,2),0)</f>
        <v>2.6499999999999999E-2</v>
      </c>
      <c r="E810" s="78">
        <f t="shared" ca="1" si="252"/>
        <v>1.00010379</v>
      </c>
      <c r="F810" s="78">
        <f ca="1">(TRUNC(PRODUCT($E$12:$E809),16))</f>
        <v>1.0893863207991299</v>
      </c>
      <c r="G810" s="78">
        <f t="shared" ca="1" si="253"/>
        <v>1.0882562919085399</v>
      </c>
      <c r="H810" s="78">
        <f t="shared" ca="1" si="254"/>
        <v>1.00103838</v>
      </c>
      <c r="I810" s="77">
        <f t="shared" si="251"/>
        <v>3.5000000000000003E-2</v>
      </c>
      <c r="J810" s="79">
        <f t="shared" si="239"/>
        <v>44274</v>
      </c>
      <c r="K810" s="80">
        <f t="shared" si="240"/>
        <v>10</v>
      </c>
      <c r="L810" s="81">
        <f t="shared" si="241"/>
        <v>10</v>
      </c>
      <c r="M810" s="82">
        <f t="shared" si="242"/>
        <v>1.0013660680000001</v>
      </c>
      <c r="N810" s="82">
        <f t="shared" ca="1" si="243"/>
        <v>1.0024058659999999</v>
      </c>
      <c r="O810" s="81">
        <f t="shared" si="244"/>
        <v>0</v>
      </c>
      <c r="P810" s="76">
        <f t="shared" ca="1" si="245"/>
        <v>193.672212</v>
      </c>
      <c r="Q810" s="76">
        <f t="shared" si="246"/>
        <v>0</v>
      </c>
      <c r="R810" s="83" t="str">
        <f t="shared" si="247"/>
        <v>A+J=</v>
      </c>
      <c r="S810" s="79">
        <f t="shared" si="248"/>
        <v>44368</v>
      </c>
      <c r="T810" s="84" t="str">
        <f t="shared" si="249"/>
        <v>-</v>
      </c>
      <c r="U810" s="8"/>
      <c r="V810" s="8"/>
      <c r="W810" s="8"/>
      <c r="X810" s="8"/>
      <c r="Y810" s="1"/>
      <c r="Z810" s="8"/>
      <c r="AA810" s="8"/>
      <c r="AB810" s="8"/>
      <c r="AC810" s="8"/>
      <c r="AD810" s="8"/>
      <c r="AE810" s="9"/>
      <c r="AF810" s="8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  <c r="BO810" s="3"/>
      <c r="BP810" s="3"/>
      <c r="BQ810" s="3"/>
      <c r="BR810" s="3"/>
      <c r="BS810" s="3"/>
      <c r="BT810" s="3"/>
      <c r="BU810" s="3"/>
      <c r="BV810" s="3"/>
      <c r="BW810" s="3"/>
      <c r="BX810" s="3"/>
      <c r="BY810" s="3"/>
      <c r="BZ810" s="3"/>
      <c r="CA810" s="3"/>
      <c r="CB810" s="3"/>
      <c r="CC810" s="3"/>
      <c r="CD810" s="3"/>
      <c r="CE810" s="3"/>
      <c r="CF810" s="3"/>
      <c r="CG810" s="3"/>
      <c r="CH810" s="3"/>
      <c r="CI810" s="3"/>
      <c r="CJ810" s="3"/>
      <c r="CK810" s="3"/>
      <c r="CL810" s="3"/>
      <c r="CM810" s="3"/>
      <c r="CN810" s="3"/>
      <c r="CO810" s="3"/>
      <c r="CP810" s="3"/>
      <c r="CQ810" s="3"/>
      <c r="CR810" s="3"/>
      <c r="CS810" s="3"/>
      <c r="CT810" s="3"/>
      <c r="CU810" s="3"/>
      <c r="CV810" s="3"/>
      <c r="CW810" s="3"/>
      <c r="CX810" s="3"/>
      <c r="CY810" s="3"/>
      <c r="CZ810" s="3"/>
      <c r="DA810" s="3"/>
      <c r="DB810" s="3"/>
      <c r="DC810" s="3"/>
      <c r="DD810" s="3"/>
      <c r="DE810" s="3"/>
      <c r="DF810" s="3"/>
      <c r="DG810" s="3"/>
      <c r="DH810" s="3"/>
      <c r="DI810" s="3"/>
      <c r="DJ810" s="3"/>
      <c r="DK810" s="3"/>
      <c r="DL810" s="3"/>
      <c r="DM810" s="3"/>
      <c r="DN810" s="3"/>
      <c r="DO810" s="3"/>
      <c r="DP810" s="3"/>
      <c r="DQ810" s="3"/>
      <c r="DR810" s="3"/>
      <c r="DS810" s="3"/>
      <c r="DT810" s="3"/>
      <c r="DU810" s="3"/>
      <c r="DV810" s="3"/>
      <c r="DW810" s="3"/>
      <c r="DX810" s="3"/>
      <c r="DY810" s="3"/>
      <c r="DZ810" s="3"/>
      <c r="EA810" s="3"/>
      <c r="EB810" s="3"/>
      <c r="EC810" s="3"/>
      <c r="ED810" s="3"/>
      <c r="EE810" s="3"/>
      <c r="EF810" s="3"/>
      <c r="EG810" s="3"/>
      <c r="EH810" s="3"/>
      <c r="EI810" s="3"/>
      <c r="EJ810" s="3"/>
      <c r="EK810" s="3"/>
      <c r="EL810" s="3"/>
      <c r="EM810" s="3"/>
      <c r="EN810" s="3"/>
      <c r="EO810" s="3"/>
      <c r="EP810" s="3"/>
      <c r="EQ810" s="3"/>
      <c r="ER810" s="3"/>
      <c r="ES810" s="3"/>
      <c r="ET810" s="3"/>
      <c r="EU810" s="3"/>
      <c r="EV810" s="3"/>
      <c r="EW810" s="3"/>
      <c r="EX810" s="3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</row>
    <row r="811" spans="1:173" x14ac:dyDescent="0.15">
      <c r="A811" s="74">
        <f t="shared" si="250"/>
        <v>44292</v>
      </c>
      <c r="B811" s="75">
        <f t="shared" ca="1" si="237"/>
        <v>80713.065386999995</v>
      </c>
      <c r="C811" s="78">
        <f t="shared" si="238"/>
        <v>80500</v>
      </c>
      <c r="D811" s="77">
        <f ca="1">IF(A811&lt;$B$1,VLOOKUP(A811,[1]DI!$A$4:$B$15000,2),0)</f>
        <v>2.6499999999999999E-2</v>
      </c>
      <c r="E811" s="78">
        <f t="shared" ca="1" si="252"/>
        <v>1.00010379</v>
      </c>
      <c r="F811" s="78">
        <f ca="1">(TRUNC(PRODUCT($E$12:$E810),16))</f>
        <v>1.0894993882053701</v>
      </c>
      <c r="G811" s="78">
        <f t="shared" ca="1" si="253"/>
        <v>1.0882562919085399</v>
      </c>
      <c r="H811" s="78">
        <f t="shared" ca="1" si="254"/>
        <v>1.0011422800000001</v>
      </c>
      <c r="I811" s="77">
        <f t="shared" si="251"/>
        <v>3.5000000000000003E-2</v>
      </c>
      <c r="J811" s="79">
        <f t="shared" si="239"/>
        <v>44274</v>
      </c>
      <c r="K811" s="80">
        <f t="shared" si="240"/>
        <v>11</v>
      </c>
      <c r="L811" s="81">
        <f t="shared" si="241"/>
        <v>11</v>
      </c>
      <c r="M811" s="82">
        <f t="shared" si="242"/>
        <v>1.0015027780000001</v>
      </c>
      <c r="N811" s="82">
        <f t="shared" ca="1" si="243"/>
        <v>1.0026467750000001</v>
      </c>
      <c r="O811" s="81">
        <f t="shared" si="244"/>
        <v>0</v>
      </c>
      <c r="P811" s="76">
        <f t="shared" ca="1" si="245"/>
        <v>213.06538699999999</v>
      </c>
      <c r="Q811" s="76">
        <f t="shared" si="246"/>
        <v>0</v>
      </c>
      <c r="R811" s="83" t="str">
        <f t="shared" si="247"/>
        <v>A+J=</v>
      </c>
      <c r="S811" s="79">
        <f t="shared" si="248"/>
        <v>44368</v>
      </c>
      <c r="T811" s="84" t="str">
        <f t="shared" si="249"/>
        <v>-</v>
      </c>
      <c r="U811" s="8"/>
      <c r="V811" s="8"/>
      <c r="W811" s="8"/>
      <c r="X811" s="8"/>
      <c r="Y811" s="1"/>
      <c r="Z811" s="8"/>
      <c r="AA811" s="8"/>
      <c r="AB811" s="8"/>
      <c r="AC811" s="8"/>
      <c r="AD811" s="8"/>
      <c r="AE811" s="9"/>
      <c r="AF811" s="8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  <c r="BO811" s="3"/>
      <c r="BP811" s="3"/>
      <c r="BQ811" s="3"/>
      <c r="BR811" s="3"/>
      <c r="BS811" s="3"/>
      <c r="BT811" s="3"/>
      <c r="BU811" s="3"/>
      <c r="BV811" s="3"/>
      <c r="BW811" s="3"/>
      <c r="BX811" s="3"/>
      <c r="BY811" s="3"/>
      <c r="BZ811" s="3"/>
      <c r="CA811" s="3"/>
      <c r="CB811" s="3"/>
      <c r="CC811" s="3"/>
      <c r="CD811" s="3"/>
      <c r="CE811" s="3"/>
      <c r="CF811" s="3"/>
      <c r="CG811" s="3"/>
      <c r="CH811" s="3"/>
      <c r="CI811" s="3"/>
      <c r="CJ811" s="3"/>
      <c r="CK811" s="3"/>
      <c r="CL811" s="3"/>
      <c r="CM811" s="3"/>
      <c r="CN811" s="3"/>
      <c r="CO811" s="3"/>
      <c r="CP811" s="3"/>
      <c r="CQ811" s="3"/>
      <c r="CR811" s="3"/>
      <c r="CS811" s="3"/>
      <c r="CT811" s="3"/>
      <c r="CU811" s="3"/>
      <c r="CV811" s="3"/>
      <c r="CW811" s="3"/>
      <c r="CX811" s="3"/>
      <c r="CY811" s="3"/>
      <c r="CZ811" s="3"/>
      <c r="DA811" s="3"/>
      <c r="DB811" s="3"/>
      <c r="DC811" s="3"/>
      <c r="DD811" s="3"/>
      <c r="DE811" s="3"/>
      <c r="DF811" s="3"/>
      <c r="DG811" s="3"/>
      <c r="DH811" s="3"/>
      <c r="DI811" s="3"/>
      <c r="DJ811" s="3"/>
      <c r="DK811" s="3"/>
      <c r="DL811" s="3"/>
      <c r="DM811" s="3"/>
      <c r="DN811" s="3"/>
      <c r="DO811" s="3"/>
      <c r="DP811" s="3"/>
      <c r="DQ811" s="3"/>
      <c r="DR811" s="3"/>
      <c r="DS811" s="3"/>
      <c r="DT811" s="3"/>
      <c r="DU811" s="3"/>
      <c r="DV811" s="3"/>
      <c r="DW811" s="3"/>
      <c r="DX811" s="3"/>
      <c r="DY811" s="3"/>
      <c r="DZ811" s="3"/>
      <c r="EA811" s="3"/>
      <c r="EB811" s="3"/>
      <c r="EC811" s="3"/>
      <c r="ED811" s="3"/>
      <c r="EE811" s="3"/>
      <c r="EF811" s="3"/>
      <c r="EG811" s="3"/>
      <c r="EH811" s="3"/>
      <c r="EI811" s="3"/>
      <c r="EJ811" s="3"/>
      <c r="EK811" s="3"/>
      <c r="EL811" s="3"/>
      <c r="EM811" s="3"/>
      <c r="EN811" s="3"/>
      <c r="EO811" s="3"/>
      <c r="EP811" s="3"/>
      <c r="EQ811" s="3"/>
      <c r="ER811" s="3"/>
      <c r="ES811" s="3"/>
      <c r="ET811" s="3"/>
      <c r="EU811" s="3"/>
      <c r="EV811" s="3"/>
      <c r="EW811" s="3"/>
      <c r="EX811" s="3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</row>
    <row r="812" spans="1:173" x14ac:dyDescent="0.15">
      <c r="A812" s="74">
        <f t="shared" si="250"/>
        <v>44293</v>
      </c>
      <c r="B812" s="75">
        <f t="shared" ca="1" si="237"/>
        <v>80732.462989000007</v>
      </c>
      <c r="C812" s="78">
        <f t="shared" si="238"/>
        <v>80500</v>
      </c>
      <c r="D812" s="77">
        <f ca="1">IF(A812&lt;$B$1,VLOOKUP(A812,[1]DI!$A$4:$B$15000,2),0)</f>
        <v>2.6499999999999999E-2</v>
      </c>
      <c r="E812" s="78">
        <f t="shared" ca="1" si="252"/>
        <v>1.00010379</v>
      </c>
      <c r="F812" s="78">
        <f ca="1">(TRUNC(PRODUCT($E$12:$E811),16))</f>
        <v>1.0896124673468699</v>
      </c>
      <c r="G812" s="78">
        <f t="shared" ca="1" si="253"/>
        <v>1.0882562919085399</v>
      </c>
      <c r="H812" s="78">
        <f t="shared" ca="1" si="254"/>
        <v>1.00124619</v>
      </c>
      <c r="I812" s="77">
        <f t="shared" si="251"/>
        <v>3.5000000000000003E-2</v>
      </c>
      <c r="J812" s="79">
        <f t="shared" si="239"/>
        <v>44274</v>
      </c>
      <c r="K812" s="80">
        <f t="shared" si="240"/>
        <v>12</v>
      </c>
      <c r="L812" s="81">
        <f t="shared" si="241"/>
        <v>12</v>
      </c>
      <c r="M812" s="82">
        <f t="shared" si="242"/>
        <v>1.0016395060000001</v>
      </c>
      <c r="N812" s="82">
        <f t="shared" ca="1" si="243"/>
        <v>1.0028877389999999</v>
      </c>
      <c r="O812" s="81">
        <f t="shared" si="244"/>
        <v>0</v>
      </c>
      <c r="P812" s="76">
        <f t="shared" ca="1" si="245"/>
        <v>232.46298899999999</v>
      </c>
      <c r="Q812" s="76">
        <f t="shared" si="246"/>
        <v>0</v>
      </c>
      <c r="R812" s="83" t="str">
        <f t="shared" si="247"/>
        <v>A+J=</v>
      </c>
      <c r="S812" s="79">
        <f t="shared" si="248"/>
        <v>44368</v>
      </c>
      <c r="T812" s="84" t="str">
        <f t="shared" si="249"/>
        <v>-</v>
      </c>
      <c r="U812" s="8"/>
      <c r="V812" s="8"/>
      <c r="W812" s="8"/>
      <c r="X812" s="8"/>
      <c r="Y812" s="1"/>
      <c r="Z812" s="8"/>
      <c r="AA812" s="8"/>
      <c r="AB812" s="8"/>
      <c r="AC812" s="8"/>
      <c r="AD812" s="8"/>
      <c r="AE812" s="9"/>
      <c r="AF812" s="8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  <c r="BO812" s="3"/>
      <c r="BP812" s="3"/>
      <c r="BQ812" s="3"/>
      <c r="BR812" s="3"/>
      <c r="BS812" s="3"/>
      <c r="BT812" s="3"/>
      <c r="BU812" s="3"/>
      <c r="BV812" s="3"/>
      <c r="BW812" s="3"/>
      <c r="BX812" s="3"/>
      <c r="BY812" s="3"/>
      <c r="BZ812" s="3"/>
      <c r="CA812" s="3"/>
      <c r="CB812" s="3"/>
      <c r="CC812" s="3"/>
      <c r="CD812" s="3"/>
      <c r="CE812" s="3"/>
      <c r="CF812" s="3"/>
      <c r="CG812" s="3"/>
      <c r="CH812" s="3"/>
      <c r="CI812" s="3"/>
      <c r="CJ812" s="3"/>
      <c r="CK812" s="3"/>
      <c r="CL812" s="3"/>
      <c r="CM812" s="3"/>
      <c r="CN812" s="3"/>
      <c r="CO812" s="3"/>
      <c r="CP812" s="3"/>
      <c r="CQ812" s="3"/>
      <c r="CR812" s="3"/>
      <c r="CS812" s="3"/>
      <c r="CT812" s="3"/>
      <c r="CU812" s="3"/>
      <c r="CV812" s="3"/>
      <c r="CW812" s="3"/>
      <c r="CX812" s="3"/>
      <c r="CY812" s="3"/>
      <c r="CZ812" s="3"/>
      <c r="DA812" s="3"/>
      <c r="DB812" s="3"/>
      <c r="DC812" s="3"/>
      <c r="DD812" s="3"/>
      <c r="DE812" s="3"/>
      <c r="DF812" s="3"/>
      <c r="DG812" s="3"/>
      <c r="DH812" s="3"/>
      <c r="DI812" s="3"/>
      <c r="DJ812" s="3"/>
      <c r="DK812" s="3"/>
      <c r="DL812" s="3"/>
      <c r="DM812" s="3"/>
      <c r="DN812" s="3"/>
      <c r="DO812" s="3"/>
      <c r="DP812" s="3"/>
      <c r="DQ812" s="3"/>
      <c r="DR812" s="3"/>
      <c r="DS812" s="3"/>
      <c r="DT812" s="3"/>
      <c r="DU812" s="3"/>
      <c r="DV812" s="3"/>
      <c r="DW812" s="3"/>
      <c r="DX812" s="3"/>
      <c r="DY812" s="3"/>
      <c r="DZ812" s="3"/>
      <c r="EA812" s="3"/>
      <c r="EB812" s="3"/>
      <c r="EC812" s="3"/>
      <c r="ED812" s="3"/>
      <c r="EE812" s="3"/>
      <c r="EF812" s="3"/>
      <c r="EG812" s="3"/>
      <c r="EH812" s="3"/>
      <c r="EI812" s="3"/>
      <c r="EJ812" s="3"/>
      <c r="EK812" s="3"/>
      <c r="EL812" s="3"/>
      <c r="EM812" s="3"/>
      <c r="EN812" s="3"/>
      <c r="EO812" s="3"/>
      <c r="EP812" s="3"/>
      <c r="EQ812" s="3"/>
      <c r="ER812" s="3"/>
      <c r="ES812" s="3"/>
      <c r="ET812" s="3"/>
      <c r="EU812" s="3"/>
      <c r="EV812" s="3"/>
      <c r="EW812" s="3"/>
      <c r="EX812" s="3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</row>
    <row r="813" spans="1:173" x14ac:dyDescent="0.15">
      <c r="A813" s="74">
        <f t="shared" si="250"/>
        <v>44294</v>
      </c>
      <c r="B813" s="75">
        <f t="shared" ca="1" si="237"/>
        <v>80751.865179999993</v>
      </c>
      <c r="C813" s="78">
        <f t="shared" si="238"/>
        <v>80500</v>
      </c>
      <c r="D813" s="77">
        <f ca="1">IF(A813&lt;$B$1,VLOOKUP(A813,[1]DI!$A$4:$B$15000,2),0)</f>
        <v>2.6499999999999999E-2</v>
      </c>
      <c r="E813" s="78">
        <f t="shared" ca="1" si="252"/>
        <v>1.00010379</v>
      </c>
      <c r="F813" s="78">
        <f ca="1">(TRUNC(PRODUCT($E$12:$E812),16))</f>
        <v>1.0897255582248599</v>
      </c>
      <c r="G813" s="78">
        <f t="shared" ca="1" si="253"/>
        <v>1.0882562919085399</v>
      </c>
      <c r="H813" s="78">
        <f t="shared" ca="1" si="254"/>
        <v>1.00135011</v>
      </c>
      <c r="I813" s="77">
        <f t="shared" si="251"/>
        <v>3.5000000000000003E-2</v>
      </c>
      <c r="J813" s="79">
        <f t="shared" si="239"/>
        <v>44274</v>
      </c>
      <c r="K813" s="80">
        <f t="shared" si="240"/>
        <v>13</v>
      </c>
      <c r="L813" s="81">
        <f t="shared" si="241"/>
        <v>13</v>
      </c>
      <c r="M813" s="82">
        <f t="shared" si="242"/>
        <v>1.001776252</v>
      </c>
      <c r="N813" s="82">
        <f t="shared" ca="1" si="243"/>
        <v>1.0031287600000001</v>
      </c>
      <c r="O813" s="81">
        <f t="shared" si="244"/>
        <v>0</v>
      </c>
      <c r="P813" s="76">
        <f t="shared" ca="1" si="245"/>
        <v>251.86518000000001</v>
      </c>
      <c r="Q813" s="76">
        <f t="shared" si="246"/>
        <v>0</v>
      </c>
      <c r="R813" s="83" t="str">
        <f t="shared" si="247"/>
        <v>A+J=</v>
      </c>
      <c r="S813" s="79">
        <f t="shared" si="248"/>
        <v>44368</v>
      </c>
      <c r="T813" s="84" t="str">
        <f t="shared" si="249"/>
        <v>-</v>
      </c>
      <c r="U813" s="8"/>
      <c r="V813" s="8"/>
      <c r="W813" s="8"/>
      <c r="X813" s="8"/>
      <c r="Y813" s="1"/>
      <c r="Z813" s="8"/>
      <c r="AA813" s="8"/>
      <c r="AB813" s="8"/>
      <c r="AC813" s="8"/>
      <c r="AD813" s="8"/>
      <c r="AE813" s="9"/>
      <c r="AF813" s="8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  <c r="BO813" s="3"/>
      <c r="BP813" s="3"/>
      <c r="BQ813" s="3"/>
      <c r="BR813" s="3"/>
      <c r="BS813" s="3"/>
      <c r="BT813" s="3"/>
      <c r="BU813" s="3"/>
      <c r="BV813" s="3"/>
      <c r="BW813" s="3"/>
      <c r="BX813" s="3"/>
      <c r="BY813" s="3"/>
      <c r="BZ813" s="3"/>
      <c r="CA813" s="3"/>
      <c r="CB813" s="3"/>
      <c r="CC813" s="3"/>
      <c r="CD813" s="3"/>
      <c r="CE813" s="3"/>
      <c r="CF813" s="3"/>
      <c r="CG813" s="3"/>
      <c r="CH813" s="3"/>
      <c r="CI813" s="3"/>
      <c r="CJ813" s="3"/>
      <c r="CK813" s="3"/>
      <c r="CL813" s="3"/>
      <c r="CM813" s="3"/>
      <c r="CN813" s="3"/>
      <c r="CO813" s="3"/>
      <c r="CP813" s="3"/>
      <c r="CQ813" s="3"/>
      <c r="CR813" s="3"/>
      <c r="CS813" s="3"/>
      <c r="CT813" s="3"/>
      <c r="CU813" s="3"/>
      <c r="CV813" s="3"/>
      <c r="CW813" s="3"/>
      <c r="CX813" s="3"/>
      <c r="CY813" s="3"/>
      <c r="CZ813" s="3"/>
      <c r="DA813" s="3"/>
      <c r="DB813" s="3"/>
      <c r="DC813" s="3"/>
      <c r="DD813" s="3"/>
      <c r="DE813" s="3"/>
      <c r="DF813" s="3"/>
      <c r="DG813" s="3"/>
      <c r="DH813" s="3"/>
      <c r="DI813" s="3"/>
      <c r="DJ813" s="3"/>
      <c r="DK813" s="3"/>
      <c r="DL813" s="3"/>
      <c r="DM813" s="3"/>
      <c r="DN813" s="3"/>
      <c r="DO813" s="3"/>
      <c r="DP813" s="3"/>
      <c r="DQ813" s="3"/>
      <c r="DR813" s="3"/>
      <c r="DS813" s="3"/>
      <c r="DT813" s="3"/>
      <c r="DU813" s="3"/>
      <c r="DV813" s="3"/>
      <c r="DW813" s="3"/>
      <c r="DX813" s="3"/>
      <c r="DY813" s="3"/>
      <c r="DZ813" s="3"/>
      <c r="EA813" s="3"/>
      <c r="EB813" s="3"/>
      <c r="EC813" s="3"/>
      <c r="ED813" s="3"/>
      <c r="EE813" s="3"/>
      <c r="EF813" s="3"/>
      <c r="EG813" s="3"/>
      <c r="EH813" s="3"/>
      <c r="EI813" s="3"/>
      <c r="EJ813" s="3"/>
      <c r="EK813" s="3"/>
      <c r="EL813" s="3"/>
      <c r="EM813" s="3"/>
      <c r="EN813" s="3"/>
      <c r="EO813" s="3"/>
      <c r="EP813" s="3"/>
      <c r="EQ813" s="3"/>
      <c r="ER813" s="3"/>
      <c r="ES813" s="3"/>
      <c r="ET813" s="3"/>
      <c r="EU813" s="3"/>
      <c r="EV813" s="3"/>
      <c r="EW813" s="3"/>
      <c r="EX813" s="3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</row>
    <row r="814" spans="1:173" x14ac:dyDescent="0.15">
      <c r="A814" s="74">
        <f t="shared" si="250"/>
        <v>44295</v>
      </c>
      <c r="B814" s="75">
        <f t="shared" ca="1" si="237"/>
        <v>80771.272119000001</v>
      </c>
      <c r="C814" s="78">
        <f t="shared" si="238"/>
        <v>80500</v>
      </c>
      <c r="D814" s="77">
        <f ca="1">IF(A814&lt;$B$1,VLOOKUP(A814,[1]DI!$A$4:$B$15000,2),0)</f>
        <v>2.6499999999999999E-2</v>
      </c>
      <c r="E814" s="78">
        <f t="shared" ca="1" si="252"/>
        <v>1.00010379</v>
      </c>
      <c r="F814" s="78">
        <f ca="1">(TRUNC(PRODUCT($E$12:$E813),16))</f>
        <v>1.0898386608405399</v>
      </c>
      <c r="G814" s="78">
        <f t="shared" ca="1" si="253"/>
        <v>1.0882562919085399</v>
      </c>
      <c r="H814" s="78">
        <f t="shared" ca="1" si="254"/>
        <v>1.00145404</v>
      </c>
      <c r="I814" s="77">
        <f t="shared" si="251"/>
        <v>3.5000000000000003E-2</v>
      </c>
      <c r="J814" s="79">
        <f t="shared" si="239"/>
        <v>44274</v>
      </c>
      <c r="K814" s="80">
        <f t="shared" si="240"/>
        <v>14</v>
      </c>
      <c r="L814" s="81">
        <f t="shared" si="241"/>
        <v>14</v>
      </c>
      <c r="M814" s="82">
        <f t="shared" si="242"/>
        <v>1.001913018</v>
      </c>
      <c r="N814" s="82">
        <f t="shared" ca="1" si="243"/>
        <v>1.00336984</v>
      </c>
      <c r="O814" s="81">
        <f t="shared" si="244"/>
        <v>0</v>
      </c>
      <c r="P814" s="76">
        <f t="shared" ca="1" si="245"/>
        <v>271.27211899999998</v>
      </c>
      <c r="Q814" s="76">
        <f t="shared" si="246"/>
        <v>0</v>
      </c>
      <c r="R814" s="83" t="str">
        <f t="shared" si="247"/>
        <v>A+J=</v>
      </c>
      <c r="S814" s="79">
        <f t="shared" si="248"/>
        <v>44368</v>
      </c>
      <c r="T814" s="84" t="str">
        <f t="shared" si="249"/>
        <v>-</v>
      </c>
      <c r="U814" s="8"/>
      <c r="V814" s="8"/>
      <c r="W814" s="8"/>
      <c r="X814" s="8"/>
      <c r="Y814" s="1"/>
      <c r="Z814" s="8"/>
      <c r="AA814" s="8"/>
      <c r="AB814" s="8"/>
      <c r="AC814" s="8"/>
      <c r="AD814" s="8"/>
      <c r="AE814" s="9"/>
      <c r="AF814" s="8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  <c r="BO814" s="3"/>
      <c r="BP814" s="3"/>
      <c r="BQ814" s="3"/>
      <c r="BR814" s="3"/>
      <c r="BS814" s="3"/>
      <c r="BT814" s="3"/>
      <c r="BU814" s="3"/>
      <c r="BV814" s="3"/>
      <c r="BW814" s="3"/>
      <c r="BX814" s="3"/>
      <c r="BY814" s="3"/>
      <c r="BZ814" s="3"/>
      <c r="CA814" s="3"/>
      <c r="CB814" s="3"/>
      <c r="CC814" s="3"/>
      <c r="CD814" s="3"/>
      <c r="CE814" s="3"/>
      <c r="CF814" s="3"/>
      <c r="CG814" s="3"/>
      <c r="CH814" s="3"/>
      <c r="CI814" s="3"/>
      <c r="CJ814" s="3"/>
      <c r="CK814" s="3"/>
      <c r="CL814" s="3"/>
      <c r="CM814" s="3"/>
      <c r="CN814" s="3"/>
      <c r="CO814" s="3"/>
      <c r="CP814" s="3"/>
      <c r="CQ814" s="3"/>
      <c r="CR814" s="3"/>
      <c r="CS814" s="3"/>
      <c r="CT814" s="3"/>
      <c r="CU814" s="3"/>
      <c r="CV814" s="3"/>
      <c r="CW814" s="3"/>
      <c r="CX814" s="3"/>
      <c r="CY814" s="3"/>
      <c r="CZ814" s="3"/>
      <c r="DA814" s="3"/>
      <c r="DB814" s="3"/>
      <c r="DC814" s="3"/>
      <c r="DD814" s="3"/>
      <c r="DE814" s="3"/>
      <c r="DF814" s="3"/>
      <c r="DG814" s="3"/>
      <c r="DH814" s="3"/>
      <c r="DI814" s="3"/>
      <c r="DJ814" s="3"/>
      <c r="DK814" s="3"/>
      <c r="DL814" s="3"/>
      <c r="DM814" s="3"/>
      <c r="DN814" s="3"/>
      <c r="DO814" s="3"/>
      <c r="DP814" s="3"/>
      <c r="DQ814" s="3"/>
      <c r="DR814" s="3"/>
      <c r="DS814" s="3"/>
      <c r="DT814" s="3"/>
      <c r="DU814" s="3"/>
      <c r="DV814" s="3"/>
      <c r="DW814" s="3"/>
      <c r="DX814" s="3"/>
      <c r="DY814" s="3"/>
      <c r="DZ814" s="3"/>
      <c r="EA814" s="3"/>
      <c r="EB814" s="3"/>
      <c r="EC814" s="3"/>
      <c r="ED814" s="3"/>
      <c r="EE814" s="3"/>
      <c r="EF814" s="3"/>
      <c r="EG814" s="3"/>
      <c r="EH814" s="3"/>
      <c r="EI814" s="3"/>
      <c r="EJ814" s="3"/>
      <c r="EK814" s="3"/>
      <c r="EL814" s="3"/>
      <c r="EM814" s="3"/>
      <c r="EN814" s="3"/>
      <c r="EO814" s="3"/>
      <c r="EP814" s="3"/>
      <c r="EQ814" s="3"/>
      <c r="ER814" s="3"/>
      <c r="ES814" s="3"/>
      <c r="ET814" s="3"/>
      <c r="EU814" s="3"/>
      <c r="EV814" s="3"/>
      <c r="EW814" s="3"/>
      <c r="EX814" s="3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</row>
    <row r="815" spans="1:173" x14ac:dyDescent="0.15">
      <c r="A815" s="74">
        <f t="shared" si="250"/>
        <v>44296</v>
      </c>
      <c r="B815" s="75">
        <f t="shared" ca="1" si="237"/>
        <v>80790.683567999993</v>
      </c>
      <c r="C815" s="78">
        <f t="shared" si="238"/>
        <v>80500</v>
      </c>
      <c r="D815" s="77">
        <f ca="1">IF(A815&lt;$B$1,VLOOKUP(A815,[1]DI!$A$4:$B$15000,2),0)</f>
        <v>0</v>
      </c>
      <c r="E815" s="78">
        <f t="shared" ca="1" si="252"/>
        <v>1</v>
      </c>
      <c r="F815" s="78">
        <f ca="1">(TRUNC(PRODUCT($E$12:$E814),16))</f>
        <v>1.08995177519515</v>
      </c>
      <c r="G815" s="78">
        <f t="shared" ca="1" si="253"/>
        <v>1.0882562919085399</v>
      </c>
      <c r="H815" s="78">
        <f t="shared" ca="1" si="254"/>
        <v>1.0015579800000001</v>
      </c>
      <c r="I815" s="77">
        <f t="shared" si="251"/>
        <v>3.5000000000000003E-2</v>
      </c>
      <c r="J815" s="79">
        <f t="shared" si="239"/>
        <v>44274</v>
      </c>
      <c r="K815" s="80">
        <f t="shared" si="240"/>
        <v>14</v>
      </c>
      <c r="L815" s="81">
        <f t="shared" si="241"/>
        <v>15</v>
      </c>
      <c r="M815" s="82">
        <f t="shared" si="242"/>
        <v>1.0020498019999999</v>
      </c>
      <c r="N815" s="82">
        <f t="shared" ca="1" si="243"/>
        <v>1.003610976</v>
      </c>
      <c r="O815" s="81">
        <f t="shared" si="244"/>
        <v>0</v>
      </c>
      <c r="P815" s="76">
        <f t="shared" ca="1" si="245"/>
        <v>290.68356799999998</v>
      </c>
      <c r="Q815" s="76">
        <f t="shared" si="246"/>
        <v>0</v>
      </c>
      <c r="R815" s="83" t="str">
        <f t="shared" si="247"/>
        <v>A+J=</v>
      </c>
      <c r="S815" s="79">
        <f t="shared" si="248"/>
        <v>44368</v>
      </c>
      <c r="T815" s="84" t="str">
        <f t="shared" si="249"/>
        <v>-</v>
      </c>
      <c r="U815" s="8"/>
      <c r="V815" s="8"/>
      <c r="W815" s="8"/>
      <c r="X815" s="8"/>
      <c r="Y815" s="1"/>
      <c r="Z815" s="8"/>
      <c r="AA815" s="8"/>
      <c r="AB815" s="8"/>
      <c r="AC815" s="8"/>
      <c r="AD815" s="8"/>
      <c r="AE815" s="9"/>
      <c r="AF815" s="8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  <c r="BO815" s="3"/>
      <c r="BP815" s="3"/>
      <c r="BQ815" s="3"/>
      <c r="BR815" s="3"/>
      <c r="BS815" s="3"/>
      <c r="BT815" s="3"/>
      <c r="BU815" s="3"/>
      <c r="BV815" s="3"/>
      <c r="BW815" s="3"/>
      <c r="BX815" s="3"/>
      <c r="BY815" s="3"/>
      <c r="BZ815" s="3"/>
      <c r="CA815" s="3"/>
      <c r="CB815" s="3"/>
      <c r="CC815" s="3"/>
      <c r="CD815" s="3"/>
      <c r="CE815" s="3"/>
      <c r="CF815" s="3"/>
      <c r="CG815" s="3"/>
      <c r="CH815" s="3"/>
      <c r="CI815" s="3"/>
      <c r="CJ815" s="3"/>
      <c r="CK815" s="3"/>
      <c r="CL815" s="3"/>
      <c r="CM815" s="3"/>
      <c r="CN815" s="3"/>
      <c r="CO815" s="3"/>
      <c r="CP815" s="3"/>
      <c r="CQ815" s="3"/>
      <c r="CR815" s="3"/>
      <c r="CS815" s="3"/>
      <c r="CT815" s="3"/>
      <c r="CU815" s="3"/>
      <c r="CV815" s="3"/>
      <c r="CW815" s="3"/>
      <c r="CX815" s="3"/>
      <c r="CY815" s="3"/>
      <c r="CZ815" s="3"/>
      <c r="DA815" s="3"/>
      <c r="DB815" s="3"/>
      <c r="DC815" s="3"/>
      <c r="DD815" s="3"/>
      <c r="DE815" s="3"/>
      <c r="DF815" s="3"/>
      <c r="DG815" s="3"/>
      <c r="DH815" s="3"/>
      <c r="DI815" s="3"/>
      <c r="DJ815" s="3"/>
      <c r="DK815" s="3"/>
      <c r="DL815" s="3"/>
      <c r="DM815" s="3"/>
      <c r="DN815" s="3"/>
      <c r="DO815" s="3"/>
      <c r="DP815" s="3"/>
      <c r="DQ815" s="3"/>
      <c r="DR815" s="3"/>
      <c r="DS815" s="3"/>
      <c r="DT815" s="3"/>
      <c r="DU815" s="3"/>
      <c r="DV815" s="3"/>
      <c r="DW815" s="3"/>
      <c r="DX815" s="3"/>
      <c r="DY815" s="3"/>
      <c r="DZ815" s="3"/>
      <c r="EA815" s="3"/>
      <c r="EB815" s="3"/>
      <c r="EC815" s="3"/>
      <c r="ED815" s="3"/>
      <c r="EE815" s="3"/>
      <c r="EF815" s="3"/>
      <c r="EG815" s="3"/>
      <c r="EH815" s="3"/>
      <c r="EI815" s="3"/>
      <c r="EJ815" s="3"/>
      <c r="EK815" s="3"/>
      <c r="EL815" s="3"/>
      <c r="EM815" s="3"/>
      <c r="EN815" s="3"/>
      <c r="EO815" s="3"/>
      <c r="EP815" s="3"/>
      <c r="EQ815" s="3"/>
      <c r="ER815" s="3"/>
      <c r="ES815" s="3"/>
      <c r="ET815" s="3"/>
      <c r="EU815" s="3"/>
      <c r="EV815" s="3"/>
      <c r="EW815" s="3"/>
      <c r="EX815" s="3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</row>
    <row r="816" spans="1:173" x14ac:dyDescent="0.15">
      <c r="A816" s="74">
        <f t="shared" si="250"/>
        <v>44297</v>
      </c>
      <c r="B816" s="75">
        <f t="shared" ca="1" si="237"/>
        <v>80790.683567999993</v>
      </c>
      <c r="C816" s="78">
        <f t="shared" si="238"/>
        <v>80500</v>
      </c>
      <c r="D816" s="77">
        <f ca="1">IF(A816&lt;$B$1,VLOOKUP(A816,[1]DI!$A$4:$B$15000,2),0)</f>
        <v>0</v>
      </c>
      <c r="E816" s="78">
        <f t="shared" ca="1" si="252"/>
        <v>1</v>
      </c>
      <c r="F816" s="78">
        <f ca="1">(TRUNC(PRODUCT($E$12:$E815),16))</f>
        <v>1.08995177519515</v>
      </c>
      <c r="G816" s="78">
        <f t="shared" ca="1" si="253"/>
        <v>1.0882562919085399</v>
      </c>
      <c r="H816" s="78">
        <f t="shared" ca="1" si="254"/>
        <v>1.0015579800000001</v>
      </c>
      <c r="I816" s="77">
        <f t="shared" si="251"/>
        <v>3.5000000000000003E-2</v>
      </c>
      <c r="J816" s="79">
        <f t="shared" si="239"/>
        <v>44274</v>
      </c>
      <c r="K816" s="80">
        <f t="shared" si="240"/>
        <v>14</v>
      </c>
      <c r="L816" s="81">
        <f t="shared" si="241"/>
        <v>15</v>
      </c>
      <c r="M816" s="82">
        <f t="shared" si="242"/>
        <v>1.0020498019999999</v>
      </c>
      <c r="N816" s="82">
        <f t="shared" ca="1" si="243"/>
        <v>1.003610976</v>
      </c>
      <c r="O816" s="81">
        <f t="shared" si="244"/>
        <v>0</v>
      </c>
      <c r="P816" s="76">
        <f t="shared" ca="1" si="245"/>
        <v>290.68356799999998</v>
      </c>
      <c r="Q816" s="76">
        <f t="shared" si="246"/>
        <v>0</v>
      </c>
      <c r="R816" s="83" t="str">
        <f t="shared" si="247"/>
        <v>A+J=</v>
      </c>
      <c r="S816" s="79">
        <f t="shared" si="248"/>
        <v>44368</v>
      </c>
      <c r="T816" s="84" t="str">
        <f t="shared" si="249"/>
        <v>-</v>
      </c>
      <c r="U816" s="8"/>
      <c r="V816" s="8"/>
      <c r="W816" s="8"/>
      <c r="X816" s="8"/>
      <c r="Y816" s="1"/>
      <c r="Z816" s="8"/>
      <c r="AA816" s="8"/>
      <c r="AB816" s="8"/>
      <c r="AC816" s="8"/>
      <c r="AD816" s="8"/>
      <c r="AE816" s="9"/>
      <c r="AF816" s="8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  <c r="BO816" s="3"/>
      <c r="BP816" s="3"/>
      <c r="BQ816" s="3"/>
      <c r="BR816" s="3"/>
      <c r="BS816" s="3"/>
      <c r="BT816" s="3"/>
      <c r="BU816" s="3"/>
      <c r="BV816" s="3"/>
      <c r="BW816" s="3"/>
      <c r="BX816" s="3"/>
      <c r="BY816" s="3"/>
      <c r="BZ816" s="3"/>
      <c r="CA816" s="3"/>
      <c r="CB816" s="3"/>
      <c r="CC816" s="3"/>
      <c r="CD816" s="3"/>
      <c r="CE816" s="3"/>
      <c r="CF816" s="3"/>
      <c r="CG816" s="3"/>
      <c r="CH816" s="3"/>
      <c r="CI816" s="3"/>
      <c r="CJ816" s="3"/>
      <c r="CK816" s="3"/>
      <c r="CL816" s="3"/>
      <c r="CM816" s="3"/>
      <c r="CN816" s="3"/>
      <c r="CO816" s="3"/>
      <c r="CP816" s="3"/>
      <c r="CQ816" s="3"/>
      <c r="CR816" s="3"/>
      <c r="CS816" s="3"/>
      <c r="CT816" s="3"/>
      <c r="CU816" s="3"/>
      <c r="CV816" s="3"/>
      <c r="CW816" s="3"/>
      <c r="CX816" s="3"/>
      <c r="CY816" s="3"/>
      <c r="CZ816" s="3"/>
      <c r="DA816" s="3"/>
      <c r="DB816" s="3"/>
      <c r="DC816" s="3"/>
      <c r="DD816" s="3"/>
      <c r="DE816" s="3"/>
      <c r="DF816" s="3"/>
      <c r="DG816" s="3"/>
      <c r="DH816" s="3"/>
      <c r="DI816" s="3"/>
      <c r="DJ816" s="3"/>
      <c r="DK816" s="3"/>
      <c r="DL816" s="3"/>
      <c r="DM816" s="3"/>
      <c r="DN816" s="3"/>
      <c r="DO816" s="3"/>
      <c r="DP816" s="3"/>
      <c r="DQ816" s="3"/>
      <c r="DR816" s="3"/>
      <c r="DS816" s="3"/>
      <c r="DT816" s="3"/>
      <c r="DU816" s="3"/>
      <c r="DV816" s="3"/>
      <c r="DW816" s="3"/>
      <c r="DX816" s="3"/>
      <c r="DY816" s="3"/>
      <c r="DZ816" s="3"/>
      <c r="EA816" s="3"/>
      <c r="EB816" s="3"/>
      <c r="EC816" s="3"/>
      <c r="ED816" s="3"/>
      <c r="EE816" s="3"/>
      <c r="EF816" s="3"/>
      <c r="EG816" s="3"/>
      <c r="EH816" s="3"/>
      <c r="EI816" s="3"/>
      <c r="EJ816" s="3"/>
      <c r="EK816" s="3"/>
      <c r="EL816" s="3"/>
      <c r="EM816" s="3"/>
      <c r="EN816" s="3"/>
      <c r="EO816" s="3"/>
      <c r="EP816" s="3"/>
      <c r="EQ816" s="3"/>
      <c r="ER816" s="3"/>
      <c r="ES816" s="3"/>
      <c r="ET816" s="3"/>
      <c r="EU816" s="3"/>
      <c r="EV816" s="3"/>
      <c r="EW816" s="3"/>
      <c r="EX816" s="3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</row>
    <row r="817" spans="1:173" x14ac:dyDescent="0.15">
      <c r="A817" s="74">
        <f t="shared" si="250"/>
        <v>44298</v>
      </c>
      <c r="B817" s="75">
        <f t="shared" ca="1" si="237"/>
        <v>80790.683567999993</v>
      </c>
      <c r="C817" s="78">
        <f t="shared" si="238"/>
        <v>80500</v>
      </c>
      <c r="D817" s="77">
        <f ca="1">IF(A817&lt;$B$1,VLOOKUP(A817,[1]DI!$A$4:$B$15000,2),0)</f>
        <v>2.6499999999999999E-2</v>
      </c>
      <c r="E817" s="78">
        <f t="shared" ca="1" si="252"/>
        <v>1.00010379</v>
      </c>
      <c r="F817" s="78">
        <f ca="1">(TRUNC(PRODUCT($E$12:$E816),16))</f>
        <v>1.08995177519515</v>
      </c>
      <c r="G817" s="78">
        <f t="shared" ca="1" si="253"/>
        <v>1.0882562919085399</v>
      </c>
      <c r="H817" s="78">
        <f t="shared" ca="1" si="254"/>
        <v>1.0015579800000001</v>
      </c>
      <c r="I817" s="77">
        <f t="shared" si="251"/>
        <v>3.5000000000000003E-2</v>
      </c>
      <c r="J817" s="79">
        <f t="shared" si="239"/>
        <v>44274</v>
      </c>
      <c r="K817" s="80">
        <f t="shared" si="240"/>
        <v>15</v>
      </c>
      <c r="L817" s="81">
        <f t="shared" si="241"/>
        <v>15</v>
      </c>
      <c r="M817" s="82">
        <f t="shared" si="242"/>
        <v>1.0020498019999999</v>
      </c>
      <c r="N817" s="82">
        <f t="shared" ca="1" si="243"/>
        <v>1.003610976</v>
      </c>
      <c r="O817" s="81">
        <f t="shared" si="244"/>
        <v>0</v>
      </c>
      <c r="P817" s="76">
        <f t="shared" ca="1" si="245"/>
        <v>290.68356799999998</v>
      </c>
      <c r="Q817" s="76">
        <f t="shared" si="246"/>
        <v>0</v>
      </c>
      <c r="R817" s="83" t="str">
        <f t="shared" si="247"/>
        <v>A+J=</v>
      </c>
      <c r="S817" s="79">
        <f t="shared" si="248"/>
        <v>44368</v>
      </c>
      <c r="T817" s="84" t="str">
        <f t="shared" si="249"/>
        <v>-</v>
      </c>
      <c r="U817" s="8"/>
      <c r="V817" s="8"/>
      <c r="W817" s="8"/>
      <c r="X817" s="8"/>
      <c r="Y817" s="1"/>
      <c r="Z817" s="8"/>
      <c r="AA817" s="8"/>
      <c r="AB817" s="8"/>
      <c r="AC817" s="8"/>
      <c r="AD817" s="8"/>
      <c r="AE817" s="9"/>
      <c r="AF817" s="8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  <c r="BO817" s="3"/>
      <c r="BP817" s="3"/>
      <c r="BQ817" s="3"/>
      <c r="BR817" s="3"/>
      <c r="BS817" s="3"/>
      <c r="BT817" s="3"/>
      <c r="BU817" s="3"/>
      <c r="BV817" s="3"/>
      <c r="BW817" s="3"/>
      <c r="BX817" s="3"/>
      <c r="BY817" s="3"/>
      <c r="BZ817" s="3"/>
      <c r="CA817" s="3"/>
      <c r="CB817" s="3"/>
      <c r="CC817" s="3"/>
      <c r="CD817" s="3"/>
      <c r="CE817" s="3"/>
      <c r="CF817" s="3"/>
      <c r="CG817" s="3"/>
      <c r="CH817" s="3"/>
      <c r="CI817" s="3"/>
      <c r="CJ817" s="3"/>
      <c r="CK817" s="3"/>
      <c r="CL817" s="3"/>
      <c r="CM817" s="3"/>
      <c r="CN817" s="3"/>
      <c r="CO817" s="3"/>
      <c r="CP817" s="3"/>
      <c r="CQ817" s="3"/>
      <c r="CR817" s="3"/>
      <c r="CS817" s="3"/>
      <c r="CT817" s="3"/>
      <c r="CU817" s="3"/>
      <c r="CV817" s="3"/>
      <c r="CW817" s="3"/>
      <c r="CX817" s="3"/>
      <c r="CY817" s="3"/>
      <c r="CZ817" s="3"/>
      <c r="DA817" s="3"/>
      <c r="DB817" s="3"/>
      <c r="DC817" s="3"/>
      <c r="DD817" s="3"/>
      <c r="DE817" s="3"/>
      <c r="DF817" s="3"/>
      <c r="DG817" s="3"/>
      <c r="DH817" s="3"/>
      <c r="DI817" s="3"/>
      <c r="DJ817" s="3"/>
      <c r="DK817" s="3"/>
      <c r="DL817" s="3"/>
      <c r="DM817" s="3"/>
      <c r="DN817" s="3"/>
      <c r="DO817" s="3"/>
      <c r="DP817" s="3"/>
      <c r="DQ817" s="3"/>
      <c r="DR817" s="3"/>
      <c r="DS817" s="3"/>
      <c r="DT817" s="3"/>
      <c r="DU817" s="3"/>
      <c r="DV817" s="3"/>
      <c r="DW817" s="3"/>
      <c r="DX817" s="3"/>
      <c r="DY817" s="3"/>
      <c r="DZ817" s="3"/>
      <c r="EA817" s="3"/>
      <c r="EB817" s="3"/>
      <c r="EC817" s="3"/>
      <c r="ED817" s="3"/>
      <c r="EE817" s="3"/>
      <c r="EF817" s="3"/>
      <c r="EG817" s="3"/>
      <c r="EH817" s="3"/>
      <c r="EI817" s="3"/>
      <c r="EJ817" s="3"/>
      <c r="EK817" s="3"/>
      <c r="EL817" s="3"/>
      <c r="EM817" s="3"/>
      <c r="EN817" s="3"/>
      <c r="EO817" s="3"/>
      <c r="EP817" s="3"/>
      <c r="EQ817" s="3"/>
      <c r="ER817" s="3"/>
      <c r="ES817" s="3"/>
      <c r="ET817" s="3"/>
      <c r="EU817" s="3"/>
      <c r="EV817" s="3"/>
      <c r="EW817" s="3"/>
      <c r="EX817" s="3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</row>
    <row r="818" spans="1:173" x14ac:dyDescent="0.15">
      <c r="A818" s="74">
        <f t="shared" si="250"/>
        <v>44299</v>
      </c>
      <c r="B818" s="75">
        <f t="shared" ca="1" si="237"/>
        <v>80810.099604000003</v>
      </c>
      <c r="C818" s="78">
        <f t="shared" si="238"/>
        <v>80500</v>
      </c>
      <c r="D818" s="77">
        <f ca="1">IF(A818&lt;$B$1,VLOOKUP(A818,[1]DI!$A$4:$B$15000,2),0)</f>
        <v>2.6499999999999999E-2</v>
      </c>
      <c r="E818" s="78">
        <f t="shared" ca="1" si="252"/>
        <v>1.00010379</v>
      </c>
      <c r="F818" s="78">
        <f ca="1">(TRUNC(PRODUCT($E$12:$E817),16))</f>
        <v>1.0900649012899</v>
      </c>
      <c r="G818" s="78">
        <f t="shared" ca="1" si="253"/>
        <v>1.0882562919085399</v>
      </c>
      <c r="H818" s="78">
        <f t="shared" ca="1" si="254"/>
        <v>1.00166193</v>
      </c>
      <c r="I818" s="77">
        <f t="shared" si="251"/>
        <v>3.5000000000000003E-2</v>
      </c>
      <c r="J818" s="79">
        <f t="shared" si="239"/>
        <v>44274</v>
      </c>
      <c r="K818" s="80">
        <f t="shared" si="240"/>
        <v>16</v>
      </c>
      <c r="L818" s="81">
        <f t="shared" si="241"/>
        <v>16</v>
      </c>
      <c r="M818" s="82">
        <f t="shared" si="242"/>
        <v>1.0021866049999999</v>
      </c>
      <c r="N818" s="82">
        <f t="shared" ca="1" si="243"/>
        <v>1.003852169</v>
      </c>
      <c r="O818" s="81">
        <f t="shared" si="244"/>
        <v>0</v>
      </c>
      <c r="P818" s="76">
        <f t="shared" ca="1" si="245"/>
        <v>310.099604</v>
      </c>
      <c r="Q818" s="76">
        <f t="shared" si="246"/>
        <v>0</v>
      </c>
      <c r="R818" s="83" t="str">
        <f t="shared" si="247"/>
        <v>A+J=</v>
      </c>
      <c r="S818" s="79">
        <f t="shared" si="248"/>
        <v>44368</v>
      </c>
      <c r="T818" s="84" t="str">
        <f t="shared" si="249"/>
        <v>-</v>
      </c>
      <c r="U818" s="8"/>
      <c r="V818" s="8"/>
      <c r="W818" s="8"/>
      <c r="X818" s="8"/>
      <c r="Y818" s="1"/>
      <c r="Z818" s="8"/>
      <c r="AA818" s="8"/>
      <c r="AB818" s="8"/>
      <c r="AC818" s="8"/>
      <c r="AD818" s="8"/>
      <c r="AE818" s="9"/>
      <c r="AF818" s="8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  <c r="BO818" s="3"/>
      <c r="BP818" s="3"/>
      <c r="BQ818" s="3"/>
      <c r="BR818" s="3"/>
      <c r="BS818" s="3"/>
      <c r="BT818" s="3"/>
      <c r="BU818" s="3"/>
      <c r="BV818" s="3"/>
      <c r="BW818" s="3"/>
      <c r="BX818" s="3"/>
      <c r="BY818" s="3"/>
      <c r="BZ818" s="3"/>
      <c r="CA818" s="3"/>
      <c r="CB818" s="3"/>
      <c r="CC818" s="3"/>
      <c r="CD818" s="3"/>
      <c r="CE818" s="3"/>
      <c r="CF818" s="3"/>
      <c r="CG818" s="3"/>
      <c r="CH818" s="3"/>
      <c r="CI818" s="3"/>
      <c r="CJ818" s="3"/>
      <c r="CK818" s="3"/>
      <c r="CL818" s="3"/>
      <c r="CM818" s="3"/>
      <c r="CN818" s="3"/>
      <c r="CO818" s="3"/>
      <c r="CP818" s="3"/>
      <c r="CQ818" s="3"/>
      <c r="CR818" s="3"/>
      <c r="CS818" s="3"/>
      <c r="CT818" s="3"/>
      <c r="CU818" s="3"/>
      <c r="CV818" s="3"/>
      <c r="CW818" s="3"/>
      <c r="CX818" s="3"/>
      <c r="CY818" s="3"/>
      <c r="CZ818" s="3"/>
      <c r="DA818" s="3"/>
      <c r="DB818" s="3"/>
      <c r="DC818" s="3"/>
      <c r="DD818" s="3"/>
      <c r="DE818" s="3"/>
      <c r="DF818" s="3"/>
      <c r="DG818" s="3"/>
      <c r="DH818" s="3"/>
      <c r="DI818" s="3"/>
      <c r="DJ818" s="3"/>
      <c r="DK818" s="3"/>
      <c r="DL818" s="3"/>
      <c r="DM818" s="3"/>
      <c r="DN818" s="3"/>
      <c r="DO818" s="3"/>
      <c r="DP818" s="3"/>
      <c r="DQ818" s="3"/>
      <c r="DR818" s="3"/>
      <c r="DS818" s="3"/>
      <c r="DT818" s="3"/>
      <c r="DU818" s="3"/>
      <c r="DV818" s="3"/>
      <c r="DW818" s="3"/>
      <c r="DX818" s="3"/>
      <c r="DY818" s="3"/>
      <c r="DZ818" s="3"/>
      <c r="EA818" s="3"/>
      <c r="EB818" s="3"/>
      <c r="EC818" s="3"/>
      <c r="ED818" s="3"/>
      <c r="EE818" s="3"/>
      <c r="EF818" s="3"/>
      <c r="EG818" s="3"/>
      <c r="EH818" s="3"/>
      <c r="EI818" s="3"/>
      <c r="EJ818" s="3"/>
      <c r="EK818" s="3"/>
      <c r="EL818" s="3"/>
      <c r="EM818" s="3"/>
      <c r="EN818" s="3"/>
      <c r="EO818" s="3"/>
      <c r="EP818" s="3"/>
      <c r="EQ818" s="3"/>
      <c r="ER818" s="3"/>
      <c r="ES818" s="3"/>
      <c r="ET818" s="3"/>
      <c r="EU818" s="3"/>
      <c r="EV818" s="3"/>
      <c r="EW818" s="3"/>
      <c r="EX818" s="3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</row>
    <row r="819" spans="1:173" x14ac:dyDescent="0.15">
      <c r="A819" s="74">
        <f t="shared" si="250"/>
        <v>44300</v>
      </c>
      <c r="B819" s="75">
        <f t="shared" ca="1" si="237"/>
        <v>80829.521034000005</v>
      </c>
      <c r="C819" s="78">
        <f t="shared" si="238"/>
        <v>80500</v>
      </c>
      <c r="D819" s="77">
        <f ca="1">IF(A819&lt;$B$1,VLOOKUP(A819,[1]DI!$A$4:$B$15000,2),0)</f>
        <v>2.6499999999999999E-2</v>
      </c>
      <c r="E819" s="78">
        <f t="shared" ca="1" si="252"/>
        <v>1.00010379</v>
      </c>
      <c r="F819" s="78">
        <f ca="1">(TRUNC(PRODUCT($E$12:$E818),16))</f>
        <v>1.0901780391260001</v>
      </c>
      <c r="G819" s="78">
        <f t="shared" ca="1" si="253"/>
        <v>1.0882562919085399</v>
      </c>
      <c r="H819" s="78">
        <f t="shared" ca="1" si="254"/>
        <v>1.0017659000000001</v>
      </c>
      <c r="I819" s="77">
        <f t="shared" si="251"/>
        <v>3.5000000000000003E-2</v>
      </c>
      <c r="J819" s="79">
        <f t="shared" si="239"/>
        <v>44274</v>
      </c>
      <c r="K819" s="80">
        <f t="shared" si="240"/>
        <v>17</v>
      </c>
      <c r="L819" s="81">
        <f t="shared" si="241"/>
        <v>17</v>
      </c>
      <c r="M819" s="82">
        <f t="shared" si="242"/>
        <v>1.002323426</v>
      </c>
      <c r="N819" s="82">
        <f t="shared" ca="1" si="243"/>
        <v>1.0040934290000001</v>
      </c>
      <c r="O819" s="81">
        <f t="shared" si="244"/>
        <v>0</v>
      </c>
      <c r="P819" s="76">
        <f t="shared" ca="1" si="245"/>
        <v>329.52103399999999</v>
      </c>
      <c r="Q819" s="76">
        <f t="shared" si="246"/>
        <v>0</v>
      </c>
      <c r="R819" s="83" t="str">
        <f t="shared" si="247"/>
        <v>A+J=</v>
      </c>
      <c r="S819" s="79">
        <f t="shared" si="248"/>
        <v>44368</v>
      </c>
      <c r="T819" s="84" t="str">
        <f t="shared" si="249"/>
        <v>-</v>
      </c>
      <c r="U819" s="8"/>
      <c r="V819" s="8"/>
      <c r="W819" s="8"/>
      <c r="X819" s="8"/>
      <c r="Y819" s="1"/>
      <c r="Z819" s="8"/>
      <c r="AA819" s="8"/>
      <c r="AB819" s="8"/>
      <c r="AC819" s="8"/>
      <c r="AD819" s="8"/>
      <c r="AE819" s="9"/>
      <c r="AF819" s="8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  <c r="BO819" s="3"/>
      <c r="BP819" s="3"/>
      <c r="BQ819" s="3"/>
      <c r="BR819" s="3"/>
      <c r="BS819" s="3"/>
      <c r="BT819" s="3"/>
      <c r="BU819" s="3"/>
      <c r="BV819" s="3"/>
      <c r="BW819" s="3"/>
      <c r="BX819" s="3"/>
      <c r="BY819" s="3"/>
      <c r="BZ819" s="3"/>
      <c r="CA819" s="3"/>
      <c r="CB819" s="3"/>
      <c r="CC819" s="3"/>
      <c r="CD819" s="3"/>
      <c r="CE819" s="3"/>
      <c r="CF819" s="3"/>
      <c r="CG819" s="3"/>
      <c r="CH819" s="3"/>
      <c r="CI819" s="3"/>
      <c r="CJ819" s="3"/>
      <c r="CK819" s="3"/>
      <c r="CL819" s="3"/>
      <c r="CM819" s="3"/>
      <c r="CN819" s="3"/>
      <c r="CO819" s="3"/>
      <c r="CP819" s="3"/>
      <c r="CQ819" s="3"/>
      <c r="CR819" s="3"/>
      <c r="CS819" s="3"/>
      <c r="CT819" s="3"/>
      <c r="CU819" s="3"/>
      <c r="CV819" s="3"/>
      <c r="CW819" s="3"/>
      <c r="CX819" s="3"/>
      <c r="CY819" s="3"/>
      <c r="CZ819" s="3"/>
      <c r="DA819" s="3"/>
      <c r="DB819" s="3"/>
      <c r="DC819" s="3"/>
      <c r="DD819" s="3"/>
      <c r="DE819" s="3"/>
      <c r="DF819" s="3"/>
      <c r="DG819" s="3"/>
      <c r="DH819" s="3"/>
      <c r="DI819" s="3"/>
      <c r="DJ819" s="3"/>
      <c r="DK819" s="3"/>
      <c r="DL819" s="3"/>
      <c r="DM819" s="3"/>
      <c r="DN819" s="3"/>
      <c r="DO819" s="3"/>
      <c r="DP819" s="3"/>
      <c r="DQ819" s="3"/>
      <c r="DR819" s="3"/>
      <c r="DS819" s="3"/>
      <c r="DT819" s="3"/>
      <c r="DU819" s="3"/>
      <c r="DV819" s="3"/>
      <c r="DW819" s="3"/>
      <c r="DX819" s="3"/>
      <c r="DY819" s="3"/>
      <c r="DZ819" s="3"/>
      <c r="EA819" s="3"/>
      <c r="EB819" s="3"/>
      <c r="EC819" s="3"/>
      <c r="ED819" s="3"/>
      <c r="EE819" s="3"/>
      <c r="EF819" s="3"/>
      <c r="EG819" s="3"/>
      <c r="EH819" s="3"/>
      <c r="EI819" s="3"/>
      <c r="EJ819" s="3"/>
      <c r="EK819" s="3"/>
      <c r="EL819" s="3"/>
      <c r="EM819" s="3"/>
      <c r="EN819" s="3"/>
      <c r="EO819" s="3"/>
      <c r="EP819" s="3"/>
      <c r="EQ819" s="3"/>
      <c r="ER819" s="3"/>
      <c r="ES819" s="3"/>
      <c r="ET819" s="3"/>
      <c r="EU819" s="3"/>
      <c r="EV819" s="3"/>
      <c r="EW819" s="3"/>
      <c r="EX819" s="3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</row>
    <row r="820" spans="1:173" x14ac:dyDescent="0.15">
      <c r="A820" s="74">
        <f t="shared" si="250"/>
        <v>44301</v>
      </c>
      <c r="B820" s="75">
        <f t="shared" ca="1" si="237"/>
        <v>80848.946247</v>
      </c>
      <c r="C820" s="78">
        <f t="shared" si="238"/>
        <v>80500</v>
      </c>
      <c r="D820" s="77">
        <f ca="1">IF(A820&lt;$B$1,VLOOKUP(A820,[1]DI!$A$4:$B$15000,2),0)</f>
        <v>2.6499999999999999E-2</v>
      </c>
      <c r="E820" s="78">
        <f t="shared" ca="1" si="252"/>
        <v>1.00010379</v>
      </c>
      <c r="F820" s="78">
        <f ca="1">(TRUNC(PRODUCT($E$12:$E819),16))</f>
        <v>1.09029118870469</v>
      </c>
      <c r="G820" s="78">
        <f t="shared" ca="1" si="253"/>
        <v>1.0882562919085399</v>
      </c>
      <c r="H820" s="78">
        <f t="shared" ca="1" si="254"/>
        <v>1.0018698699999999</v>
      </c>
      <c r="I820" s="77">
        <f t="shared" si="251"/>
        <v>3.5000000000000003E-2</v>
      </c>
      <c r="J820" s="79">
        <f t="shared" si="239"/>
        <v>44274</v>
      </c>
      <c r="K820" s="80">
        <f t="shared" si="240"/>
        <v>18</v>
      </c>
      <c r="L820" s="81">
        <f t="shared" si="241"/>
        <v>18</v>
      </c>
      <c r="M820" s="82">
        <f t="shared" si="242"/>
        <v>1.0024602659999999</v>
      </c>
      <c r="N820" s="82">
        <f t="shared" ca="1" si="243"/>
        <v>1.0043347359999999</v>
      </c>
      <c r="O820" s="81">
        <f t="shared" si="244"/>
        <v>0</v>
      </c>
      <c r="P820" s="76">
        <f t="shared" ca="1" si="245"/>
        <v>348.94624700000003</v>
      </c>
      <c r="Q820" s="76">
        <f t="shared" si="246"/>
        <v>0</v>
      </c>
      <c r="R820" s="83" t="str">
        <f t="shared" si="247"/>
        <v>A+J=</v>
      </c>
      <c r="S820" s="79">
        <f t="shared" si="248"/>
        <v>44368</v>
      </c>
      <c r="T820" s="84" t="str">
        <f t="shared" si="249"/>
        <v>-</v>
      </c>
      <c r="U820" s="8"/>
      <c r="V820" s="8"/>
      <c r="W820" s="8"/>
      <c r="X820" s="8"/>
      <c r="Y820" s="1"/>
      <c r="Z820" s="8"/>
      <c r="AA820" s="8"/>
      <c r="AB820" s="8"/>
      <c r="AC820" s="8"/>
      <c r="AD820" s="8"/>
      <c r="AE820" s="9"/>
      <c r="AF820" s="8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  <c r="BO820" s="3"/>
      <c r="BP820" s="3"/>
      <c r="BQ820" s="3"/>
      <c r="BR820" s="3"/>
      <c r="BS820" s="3"/>
      <c r="BT820" s="3"/>
      <c r="BU820" s="3"/>
      <c r="BV820" s="3"/>
      <c r="BW820" s="3"/>
      <c r="BX820" s="3"/>
      <c r="BY820" s="3"/>
      <c r="BZ820" s="3"/>
      <c r="CA820" s="3"/>
      <c r="CB820" s="3"/>
      <c r="CC820" s="3"/>
      <c r="CD820" s="3"/>
      <c r="CE820" s="3"/>
      <c r="CF820" s="3"/>
      <c r="CG820" s="3"/>
      <c r="CH820" s="3"/>
      <c r="CI820" s="3"/>
      <c r="CJ820" s="3"/>
      <c r="CK820" s="3"/>
      <c r="CL820" s="3"/>
      <c r="CM820" s="3"/>
      <c r="CN820" s="3"/>
      <c r="CO820" s="3"/>
      <c r="CP820" s="3"/>
      <c r="CQ820" s="3"/>
      <c r="CR820" s="3"/>
      <c r="CS820" s="3"/>
      <c r="CT820" s="3"/>
      <c r="CU820" s="3"/>
      <c r="CV820" s="3"/>
      <c r="CW820" s="3"/>
      <c r="CX820" s="3"/>
      <c r="CY820" s="3"/>
      <c r="CZ820" s="3"/>
      <c r="DA820" s="3"/>
      <c r="DB820" s="3"/>
      <c r="DC820" s="3"/>
      <c r="DD820" s="3"/>
      <c r="DE820" s="3"/>
      <c r="DF820" s="3"/>
      <c r="DG820" s="3"/>
      <c r="DH820" s="3"/>
      <c r="DI820" s="3"/>
      <c r="DJ820" s="3"/>
      <c r="DK820" s="3"/>
      <c r="DL820" s="3"/>
      <c r="DM820" s="3"/>
      <c r="DN820" s="3"/>
      <c r="DO820" s="3"/>
      <c r="DP820" s="3"/>
      <c r="DQ820" s="3"/>
      <c r="DR820" s="3"/>
      <c r="DS820" s="3"/>
      <c r="DT820" s="3"/>
      <c r="DU820" s="3"/>
      <c r="DV820" s="3"/>
      <c r="DW820" s="3"/>
      <c r="DX820" s="3"/>
      <c r="DY820" s="3"/>
      <c r="DZ820" s="3"/>
      <c r="EA820" s="3"/>
      <c r="EB820" s="3"/>
      <c r="EC820" s="3"/>
      <c r="ED820" s="3"/>
      <c r="EE820" s="3"/>
      <c r="EF820" s="3"/>
      <c r="EG820" s="3"/>
      <c r="EH820" s="3"/>
      <c r="EI820" s="3"/>
      <c r="EJ820" s="3"/>
      <c r="EK820" s="3"/>
      <c r="EL820" s="3"/>
      <c r="EM820" s="3"/>
      <c r="EN820" s="3"/>
      <c r="EO820" s="3"/>
      <c r="EP820" s="3"/>
      <c r="EQ820" s="3"/>
      <c r="ER820" s="3"/>
      <c r="ES820" s="3"/>
      <c r="ET820" s="3"/>
      <c r="EU820" s="3"/>
      <c r="EV820" s="3"/>
      <c r="EW820" s="3"/>
      <c r="EX820" s="3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</row>
    <row r="821" spans="1:173" x14ac:dyDescent="0.15">
      <c r="A821" s="74">
        <f t="shared" si="250"/>
        <v>44302</v>
      </c>
      <c r="B821" s="75">
        <f t="shared" ca="1" si="237"/>
        <v>80868.376130000004</v>
      </c>
      <c r="C821" s="78">
        <f t="shared" si="238"/>
        <v>80500</v>
      </c>
      <c r="D821" s="77">
        <f ca="1">IF(A821&lt;$B$1,VLOOKUP(A821,[1]DI!$A$4:$B$15000,2),0)</f>
        <v>2.6499999999999999E-2</v>
      </c>
      <c r="E821" s="78">
        <f t="shared" ca="1" si="252"/>
        <v>1.00010379</v>
      </c>
      <c r="F821" s="78">
        <f ca="1">(TRUNC(PRODUCT($E$12:$E820),16))</f>
        <v>1.0904043500271601</v>
      </c>
      <c r="G821" s="78">
        <f t="shared" ca="1" si="253"/>
        <v>1.0882562919085399</v>
      </c>
      <c r="H821" s="78">
        <f t="shared" ca="1" si="254"/>
        <v>1.0019738499999999</v>
      </c>
      <c r="I821" s="77">
        <f t="shared" si="251"/>
        <v>3.5000000000000003E-2</v>
      </c>
      <c r="J821" s="79">
        <f t="shared" si="239"/>
        <v>44274</v>
      </c>
      <c r="K821" s="80">
        <f t="shared" si="240"/>
        <v>19</v>
      </c>
      <c r="L821" s="81">
        <f t="shared" si="241"/>
        <v>19</v>
      </c>
      <c r="M821" s="82">
        <f t="shared" si="242"/>
        <v>1.0025971250000001</v>
      </c>
      <c r="N821" s="82">
        <f t="shared" ca="1" si="243"/>
        <v>1.0045761010000001</v>
      </c>
      <c r="O821" s="81">
        <f t="shared" si="244"/>
        <v>0</v>
      </c>
      <c r="P821" s="76">
        <f t="shared" ca="1" si="245"/>
        <v>368.37612999999999</v>
      </c>
      <c r="Q821" s="76">
        <f t="shared" si="246"/>
        <v>0</v>
      </c>
      <c r="R821" s="83" t="str">
        <f t="shared" si="247"/>
        <v>A+J=</v>
      </c>
      <c r="S821" s="79">
        <f t="shared" si="248"/>
        <v>44368</v>
      </c>
      <c r="T821" s="84" t="str">
        <f t="shared" si="249"/>
        <v>-</v>
      </c>
      <c r="U821" s="8"/>
      <c r="V821" s="8"/>
      <c r="W821" s="8"/>
      <c r="X821" s="8"/>
      <c r="Y821" s="1"/>
      <c r="Z821" s="8"/>
      <c r="AA821" s="8"/>
      <c r="AB821" s="8"/>
      <c r="AC821" s="8"/>
      <c r="AD821" s="8"/>
      <c r="AE821" s="9"/>
      <c r="AF821" s="8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  <c r="BO821" s="3"/>
      <c r="BP821" s="3"/>
      <c r="BQ821" s="3"/>
      <c r="BR821" s="3"/>
      <c r="BS821" s="3"/>
      <c r="BT821" s="3"/>
      <c r="BU821" s="3"/>
      <c r="BV821" s="3"/>
      <c r="BW821" s="3"/>
      <c r="BX821" s="3"/>
      <c r="BY821" s="3"/>
      <c r="BZ821" s="3"/>
      <c r="CA821" s="3"/>
      <c r="CB821" s="3"/>
      <c r="CC821" s="3"/>
      <c r="CD821" s="3"/>
      <c r="CE821" s="3"/>
      <c r="CF821" s="3"/>
      <c r="CG821" s="3"/>
      <c r="CH821" s="3"/>
      <c r="CI821" s="3"/>
      <c r="CJ821" s="3"/>
      <c r="CK821" s="3"/>
      <c r="CL821" s="3"/>
      <c r="CM821" s="3"/>
      <c r="CN821" s="3"/>
      <c r="CO821" s="3"/>
      <c r="CP821" s="3"/>
      <c r="CQ821" s="3"/>
      <c r="CR821" s="3"/>
      <c r="CS821" s="3"/>
      <c r="CT821" s="3"/>
      <c r="CU821" s="3"/>
      <c r="CV821" s="3"/>
      <c r="CW821" s="3"/>
      <c r="CX821" s="3"/>
      <c r="CY821" s="3"/>
      <c r="CZ821" s="3"/>
      <c r="DA821" s="3"/>
      <c r="DB821" s="3"/>
      <c r="DC821" s="3"/>
      <c r="DD821" s="3"/>
      <c r="DE821" s="3"/>
      <c r="DF821" s="3"/>
      <c r="DG821" s="3"/>
      <c r="DH821" s="3"/>
      <c r="DI821" s="3"/>
      <c r="DJ821" s="3"/>
      <c r="DK821" s="3"/>
      <c r="DL821" s="3"/>
      <c r="DM821" s="3"/>
      <c r="DN821" s="3"/>
      <c r="DO821" s="3"/>
      <c r="DP821" s="3"/>
      <c r="DQ821" s="3"/>
      <c r="DR821" s="3"/>
      <c r="DS821" s="3"/>
      <c r="DT821" s="3"/>
      <c r="DU821" s="3"/>
      <c r="DV821" s="3"/>
      <c r="DW821" s="3"/>
      <c r="DX821" s="3"/>
      <c r="DY821" s="3"/>
      <c r="DZ821" s="3"/>
      <c r="EA821" s="3"/>
      <c r="EB821" s="3"/>
      <c r="EC821" s="3"/>
      <c r="ED821" s="3"/>
      <c r="EE821" s="3"/>
      <c r="EF821" s="3"/>
      <c r="EG821" s="3"/>
      <c r="EH821" s="3"/>
      <c r="EI821" s="3"/>
      <c r="EJ821" s="3"/>
      <c r="EK821" s="3"/>
      <c r="EL821" s="3"/>
      <c r="EM821" s="3"/>
      <c r="EN821" s="3"/>
      <c r="EO821" s="3"/>
      <c r="EP821" s="3"/>
      <c r="EQ821" s="3"/>
      <c r="ER821" s="3"/>
      <c r="ES821" s="3"/>
      <c r="ET821" s="3"/>
      <c r="EU821" s="3"/>
      <c r="EV821" s="3"/>
      <c r="EW821" s="3"/>
      <c r="EX821" s="3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</row>
    <row r="822" spans="1:173" x14ac:dyDescent="0.15">
      <c r="A822" s="74">
        <f t="shared" si="250"/>
        <v>44303</v>
      </c>
      <c r="B822" s="75">
        <f t="shared" ca="1" si="237"/>
        <v>80887.811486999999</v>
      </c>
      <c r="C822" s="78">
        <f t="shared" si="238"/>
        <v>80500</v>
      </c>
      <c r="D822" s="77">
        <f ca="1">IF(A822&lt;$B$1,VLOOKUP(A822,[1]DI!$A$4:$B$15000,2),0)</f>
        <v>0</v>
      </c>
      <c r="E822" s="78">
        <f t="shared" ca="1" si="252"/>
        <v>1</v>
      </c>
      <c r="F822" s="78">
        <f ca="1">(TRUNC(PRODUCT($E$12:$E821),16))</f>
        <v>1.09051752309465</v>
      </c>
      <c r="G822" s="78">
        <f t="shared" ca="1" si="253"/>
        <v>1.0882562919085399</v>
      </c>
      <c r="H822" s="78">
        <f t="shared" ca="1" si="254"/>
        <v>1.00207785</v>
      </c>
      <c r="I822" s="77">
        <f t="shared" si="251"/>
        <v>3.5000000000000003E-2</v>
      </c>
      <c r="J822" s="79">
        <f t="shared" si="239"/>
        <v>44274</v>
      </c>
      <c r="K822" s="80">
        <f t="shared" si="240"/>
        <v>19</v>
      </c>
      <c r="L822" s="81">
        <f t="shared" si="241"/>
        <v>20</v>
      </c>
      <c r="M822" s="82">
        <f t="shared" si="242"/>
        <v>1.002734003</v>
      </c>
      <c r="N822" s="82">
        <f t="shared" ca="1" si="243"/>
        <v>1.0048175340000001</v>
      </c>
      <c r="O822" s="81">
        <f t="shared" si="244"/>
        <v>0</v>
      </c>
      <c r="P822" s="76">
        <f t="shared" ca="1" si="245"/>
        <v>387.811487</v>
      </c>
      <c r="Q822" s="76">
        <f t="shared" si="246"/>
        <v>0</v>
      </c>
      <c r="R822" s="83" t="str">
        <f t="shared" si="247"/>
        <v>A+J=</v>
      </c>
      <c r="S822" s="79">
        <f t="shared" si="248"/>
        <v>44368</v>
      </c>
      <c r="T822" s="84" t="str">
        <f t="shared" si="249"/>
        <v>-</v>
      </c>
      <c r="U822" s="8"/>
      <c r="V822" s="8"/>
      <c r="W822" s="8"/>
      <c r="X822" s="8"/>
      <c r="Y822" s="1"/>
      <c r="Z822" s="8"/>
      <c r="AA822" s="8"/>
      <c r="AB822" s="8"/>
      <c r="AC822" s="8"/>
      <c r="AD822" s="8"/>
      <c r="AE822" s="9"/>
      <c r="AF822" s="8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  <c r="BO822" s="3"/>
      <c r="BP822" s="3"/>
      <c r="BQ822" s="3"/>
      <c r="BR822" s="3"/>
      <c r="BS822" s="3"/>
      <c r="BT822" s="3"/>
      <c r="BU822" s="3"/>
      <c r="BV822" s="3"/>
      <c r="BW822" s="3"/>
      <c r="BX822" s="3"/>
      <c r="BY822" s="3"/>
      <c r="BZ822" s="3"/>
      <c r="CA822" s="3"/>
      <c r="CB822" s="3"/>
      <c r="CC822" s="3"/>
      <c r="CD822" s="3"/>
      <c r="CE822" s="3"/>
      <c r="CF822" s="3"/>
      <c r="CG822" s="3"/>
      <c r="CH822" s="3"/>
      <c r="CI822" s="3"/>
      <c r="CJ822" s="3"/>
      <c r="CK822" s="3"/>
      <c r="CL822" s="3"/>
      <c r="CM822" s="3"/>
      <c r="CN822" s="3"/>
      <c r="CO822" s="3"/>
      <c r="CP822" s="3"/>
      <c r="CQ822" s="3"/>
      <c r="CR822" s="3"/>
      <c r="CS822" s="3"/>
      <c r="CT822" s="3"/>
      <c r="CU822" s="3"/>
      <c r="CV822" s="3"/>
      <c r="CW822" s="3"/>
      <c r="CX822" s="3"/>
      <c r="CY822" s="3"/>
      <c r="CZ822" s="3"/>
      <c r="DA822" s="3"/>
      <c r="DB822" s="3"/>
      <c r="DC822" s="3"/>
      <c r="DD822" s="3"/>
      <c r="DE822" s="3"/>
      <c r="DF822" s="3"/>
      <c r="DG822" s="3"/>
      <c r="DH822" s="3"/>
      <c r="DI822" s="3"/>
      <c r="DJ822" s="3"/>
      <c r="DK822" s="3"/>
      <c r="DL822" s="3"/>
      <c r="DM822" s="3"/>
      <c r="DN822" s="3"/>
      <c r="DO822" s="3"/>
      <c r="DP822" s="3"/>
      <c r="DQ822" s="3"/>
      <c r="DR822" s="3"/>
      <c r="DS822" s="3"/>
      <c r="DT822" s="3"/>
      <c r="DU822" s="3"/>
      <c r="DV822" s="3"/>
      <c r="DW822" s="3"/>
      <c r="DX822" s="3"/>
      <c r="DY822" s="3"/>
      <c r="DZ822" s="3"/>
      <c r="EA822" s="3"/>
      <c r="EB822" s="3"/>
      <c r="EC822" s="3"/>
      <c r="ED822" s="3"/>
      <c r="EE822" s="3"/>
      <c r="EF822" s="3"/>
      <c r="EG822" s="3"/>
      <c r="EH822" s="3"/>
      <c r="EI822" s="3"/>
      <c r="EJ822" s="3"/>
      <c r="EK822" s="3"/>
      <c r="EL822" s="3"/>
      <c r="EM822" s="3"/>
      <c r="EN822" s="3"/>
      <c r="EO822" s="3"/>
      <c r="EP822" s="3"/>
      <c r="EQ822" s="3"/>
      <c r="ER822" s="3"/>
      <c r="ES822" s="3"/>
      <c r="ET822" s="3"/>
      <c r="EU822" s="3"/>
      <c r="EV822" s="3"/>
      <c r="EW822" s="3"/>
      <c r="EX822" s="3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</row>
    <row r="823" spans="1:173" x14ac:dyDescent="0.15">
      <c r="A823" s="74">
        <f t="shared" si="250"/>
        <v>44304</v>
      </c>
      <c r="B823" s="75">
        <f t="shared" ca="1" si="237"/>
        <v>80887.811486999999</v>
      </c>
      <c r="C823" s="78">
        <f t="shared" si="238"/>
        <v>80500</v>
      </c>
      <c r="D823" s="77">
        <f ca="1">IF(A823&lt;$B$1,VLOOKUP(A823,[1]DI!$A$4:$B$15000,2),0)</f>
        <v>0</v>
      </c>
      <c r="E823" s="78">
        <f t="shared" ca="1" si="252"/>
        <v>1</v>
      </c>
      <c r="F823" s="78">
        <f ca="1">(TRUNC(PRODUCT($E$12:$E822),16))</f>
        <v>1.09051752309465</v>
      </c>
      <c r="G823" s="78">
        <f t="shared" ca="1" si="253"/>
        <v>1.0882562919085399</v>
      </c>
      <c r="H823" s="78">
        <f t="shared" ca="1" si="254"/>
        <v>1.00207785</v>
      </c>
      <c r="I823" s="77">
        <f t="shared" si="251"/>
        <v>3.5000000000000003E-2</v>
      </c>
      <c r="J823" s="79">
        <f t="shared" si="239"/>
        <v>44274</v>
      </c>
      <c r="K823" s="80">
        <f t="shared" si="240"/>
        <v>19</v>
      </c>
      <c r="L823" s="81">
        <f t="shared" si="241"/>
        <v>20</v>
      </c>
      <c r="M823" s="82">
        <f t="shared" si="242"/>
        <v>1.002734003</v>
      </c>
      <c r="N823" s="82">
        <f t="shared" ca="1" si="243"/>
        <v>1.0048175340000001</v>
      </c>
      <c r="O823" s="81">
        <f t="shared" si="244"/>
        <v>0</v>
      </c>
      <c r="P823" s="76">
        <f t="shared" ca="1" si="245"/>
        <v>387.811487</v>
      </c>
      <c r="Q823" s="76">
        <f t="shared" si="246"/>
        <v>0</v>
      </c>
      <c r="R823" s="83" t="str">
        <f t="shared" si="247"/>
        <v>A+J=</v>
      </c>
      <c r="S823" s="79">
        <f t="shared" si="248"/>
        <v>44368</v>
      </c>
      <c r="T823" s="84" t="str">
        <f t="shared" si="249"/>
        <v>-</v>
      </c>
      <c r="U823" s="8"/>
      <c r="V823" s="8"/>
      <c r="W823" s="8"/>
      <c r="X823" s="8"/>
      <c r="Y823" s="1"/>
      <c r="Z823" s="8"/>
      <c r="AA823" s="8"/>
      <c r="AB823" s="8"/>
      <c r="AC823" s="8"/>
      <c r="AD823" s="8"/>
      <c r="AE823" s="9"/>
      <c r="AF823" s="8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  <c r="BO823" s="3"/>
      <c r="BP823" s="3"/>
      <c r="BQ823" s="3"/>
      <c r="BR823" s="3"/>
      <c r="BS823" s="3"/>
      <c r="BT823" s="3"/>
      <c r="BU823" s="3"/>
      <c r="BV823" s="3"/>
      <c r="BW823" s="3"/>
      <c r="BX823" s="3"/>
      <c r="BY823" s="3"/>
      <c r="BZ823" s="3"/>
      <c r="CA823" s="3"/>
      <c r="CB823" s="3"/>
      <c r="CC823" s="3"/>
      <c r="CD823" s="3"/>
      <c r="CE823" s="3"/>
      <c r="CF823" s="3"/>
      <c r="CG823" s="3"/>
      <c r="CH823" s="3"/>
      <c r="CI823" s="3"/>
      <c r="CJ823" s="3"/>
      <c r="CK823" s="3"/>
      <c r="CL823" s="3"/>
      <c r="CM823" s="3"/>
      <c r="CN823" s="3"/>
      <c r="CO823" s="3"/>
      <c r="CP823" s="3"/>
      <c r="CQ823" s="3"/>
      <c r="CR823" s="3"/>
      <c r="CS823" s="3"/>
      <c r="CT823" s="3"/>
      <c r="CU823" s="3"/>
      <c r="CV823" s="3"/>
      <c r="CW823" s="3"/>
      <c r="CX823" s="3"/>
      <c r="CY823" s="3"/>
      <c r="CZ823" s="3"/>
      <c r="DA823" s="3"/>
      <c r="DB823" s="3"/>
      <c r="DC823" s="3"/>
      <c r="DD823" s="3"/>
      <c r="DE823" s="3"/>
      <c r="DF823" s="3"/>
      <c r="DG823" s="3"/>
      <c r="DH823" s="3"/>
      <c r="DI823" s="3"/>
      <c r="DJ823" s="3"/>
      <c r="DK823" s="3"/>
      <c r="DL823" s="3"/>
      <c r="DM823" s="3"/>
      <c r="DN823" s="3"/>
      <c r="DO823" s="3"/>
      <c r="DP823" s="3"/>
      <c r="DQ823" s="3"/>
      <c r="DR823" s="3"/>
      <c r="DS823" s="3"/>
      <c r="DT823" s="3"/>
      <c r="DU823" s="3"/>
      <c r="DV823" s="3"/>
      <c r="DW823" s="3"/>
      <c r="DX823" s="3"/>
      <c r="DY823" s="3"/>
      <c r="DZ823" s="3"/>
      <c r="EA823" s="3"/>
      <c r="EB823" s="3"/>
      <c r="EC823" s="3"/>
      <c r="ED823" s="3"/>
      <c r="EE823" s="3"/>
      <c r="EF823" s="3"/>
      <c r="EG823" s="3"/>
      <c r="EH823" s="3"/>
      <c r="EI823" s="3"/>
      <c r="EJ823" s="3"/>
      <c r="EK823" s="3"/>
      <c r="EL823" s="3"/>
      <c r="EM823" s="3"/>
      <c r="EN823" s="3"/>
      <c r="EO823" s="3"/>
      <c r="EP823" s="3"/>
      <c r="EQ823" s="3"/>
      <c r="ER823" s="3"/>
      <c r="ES823" s="3"/>
      <c r="ET823" s="3"/>
      <c r="EU823" s="3"/>
      <c r="EV823" s="3"/>
      <c r="EW823" s="3"/>
      <c r="EX823" s="3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</row>
    <row r="824" spans="1:173" x14ac:dyDescent="0.15">
      <c r="A824" s="74">
        <f t="shared" si="250"/>
        <v>44305</v>
      </c>
      <c r="B824" s="75">
        <f t="shared" ca="1" si="237"/>
        <v>80887.811486999999</v>
      </c>
      <c r="C824" s="78">
        <f t="shared" si="238"/>
        <v>80500</v>
      </c>
      <c r="D824" s="77">
        <f ca="1">IF(A824&lt;$B$1,VLOOKUP(A824,[1]DI!$A$4:$B$15000,2),0)</f>
        <v>2.6499999999999999E-2</v>
      </c>
      <c r="E824" s="78">
        <f t="shared" ca="1" si="252"/>
        <v>1.00010379</v>
      </c>
      <c r="F824" s="78">
        <f ca="1">(TRUNC(PRODUCT($E$12:$E823),16))</f>
        <v>1.09051752309465</v>
      </c>
      <c r="G824" s="78">
        <f t="shared" ca="1" si="253"/>
        <v>1.0882562919085399</v>
      </c>
      <c r="H824" s="78">
        <f t="shared" ca="1" si="254"/>
        <v>1.00207785</v>
      </c>
      <c r="I824" s="77">
        <f t="shared" si="251"/>
        <v>3.5000000000000003E-2</v>
      </c>
      <c r="J824" s="79">
        <f t="shared" si="239"/>
        <v>44274</v>
      </c>
      <c r="K824" s="80">
        <f t="shared" si="240"/>
        <v>20</v>
      </c>
      <c r="L824" s="81">
        <f t="shared" si="241"/>
        <v>20</v>
      </c>
      <c r="M824" s="82">
        <f t="shared" si="242"/>
        <v>1.002734003</v>
      </c>
      <c r="N824" s="82">
        <f t="shared" ca="1" si="243"/>
        <v>1.0048175340000001</v>
      </c>
      <c r="O824" s="81">
        <f t="shared" si="244"/>
        <v>0</v>
      </c>
      <c r="P824" s="76">
        <f t="shared" ca="1" si="245"/>
        <v>387.811487</v>
      </c>
      <c r="Q824" s="76">
        <f t="shared" si="246"/>
        <v>0</v>
      </c>
      <c r="R824" s="83" t="str">
        <f t="shared" si="247"/>
        <v>A+J=</v>
      </c>
      <c r="S824" s="79">
        <f t="shared" si="248"/>
        <v>44368</v>
      </c>
      <c r="T824" s="84" t="str">
        <f t="shared" si="249"/>
        <v>-</v>
      </c>
      <c r="U824" s="8"/>
      <c r="V824" s="8"/>
      <c r="W824" s="8"/>
      <c r="X824" s="8"/>
      <c r="Y824" s="1"/>
      <c r="Z824" s="8"/>
      <c r="AA824" s="8"/>
      <c r="AB824" s="8"/>
      <c r="AC824" s="8"/>
      <c r="AD824" s="8"/>
      <c r="AE824" s="9"/>
      <c r="AF824" s="8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  <c r="BO824" s="3"/>
      <c r="BP824" s="3"/>
      <c r="BQ824" s="3"/>
      <c r="BR824" s="3"/>
      <c r="BS824" s="3"/>
      <c r="BT824" s="3"/>
      <c r="BU824" s="3"/>
      <c r="BV824" s="3"/>
      <c r="BW824" s="3"/>
      <c r="BX824" s="3"/>
      <c r="BY824" s="3"/>
      <c r="BZ824" s="3"/>
      <c r="CA824" s="3"/>
      <c r="CB824" s="3"/>
      <c r="CC824" s="3"/>
      <c r="CD824" s="3"/>
      <c r="CE824" s="3"/>
      <c r="CF824" s="3"/>
      <c r="CG824" s="3"/>
      <c r="CH824" s="3"/>
      <c r="CI824" s="3"/>
      <c r="CJ824" s="3"/>
      <c r="CK824" s="3"/>
      <c r="CL824" s="3"/>
      <c r="CM824" s="3"/>
      <c r="CN824" s="3"/>
      <c r="CO824" s="3"/>
      <c r="CP824" s="3"/>
      <c r="CQ824" s="3"/>
      <c r="CR824" s="3"/>
      <c r="CS824" s="3"/>
      <c r="CT824" s="3"/>
      <c r="CU824" s="3"/>
      <c r="CV824" s="3"/>
      <c r="CW824" s="3"/>
      <c r="CX824" s="3"/>
      <c r="CY824" s="3"/>
      <c r="CZ824" s="3"/>
      <c r="DA824" s="3"/>
      <c r="DB824" s="3"/>
      <c r="DC824" s="3"/>
      <c r="DD824" s="3"/>
      <c r="DE824" s="3"/>
      <c r="DF824" s="3"/>
      <c r="DG824" s="3"/>
      <c r="DH824" s="3"/>
      <c r="DI824" s="3"/>
      <c r="DJ824" s="3"/>
      <c r="DK824" s="3"/>
      <c r="DL824" s="3"/>
      <c r="DM824" s="3"/>
      <c r="DN824" s="3"/>
      <c r="DO824" s="3"/>
      <c r="DP824" s="3"/>
      <c r="DQ824" s="3"/>
      <c r="DR824" s="3"/>
      <c r="DS824" s="3"/>
      <c r="DT824" s="3"/>
      <c r="DU824" s="3"/>
      <c r="DV824" s="3"/>
      <c r="DW824" s="3"/>
      <c r="DX824" s="3"/>
      <c r="DY824" s="3"/>
      <c r="DZ824" s="3"/>
      <c r="EA824" s="3"/>
      <c r="EB824" s="3"/>
      <c r="EC824" s="3"/>
      <c r="ED824" s="3"/>
      <c r="EE824" s="3"/>
      <c r="EF824" s="3"/>
      <c r="EG824" s="3"/>
      <c r="EH824" s="3"/>
      <c r="EI824" s="3"/>
      <c r="EJ824" s="3"/>
      <c r="EK824" s="3"/>
      <c r="EL824" s="3"/>
      <c r="EM824" s="3"/>
      <c r="EN824" s="3"/>
      <c r="EO824" s="3"/>
      <c r="EP824" s="3"/>
      <c r="EQ824" s="3"/>
      <c r="ER824" s="3"/>
      <c r="ES824" s="3"/>
      <c r="ET824" s="3"/>
      <c r="EU824" s="3"/>
      <c r="EV824" s="3"/>
      <c r="EW824" s="3"/>
      <c r="EX824" s="3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</row>
    <row r="825" spans="1:173" x14ac:dyDescent="0.15">
      <c r="A825" s="74">
        <f t="shared" si="250"/>
        <v>44306</v>
      </c>
      <c r="B825" s="75">
        <f t="shared" ca="1" si="237"/>
        <v>80907.250545999996</v>
      </c>
      <c r="C825" s="78">
        <f t="shared" si="238"/>
        <v>80500</v>
      </c>
      <c r="D825" s="77">
        <f ca="1">IF(A825&lt;$B$1,VLOOKUP(A825,[1]DI!$A$4:$B$15000,2),0)</f>
        <v>2.6499999999999999E-2</v>
      </c>
      <c r="E825" s="78">
        <f t="shared" ca="1" si="252"/>
        <v>1.00010379</v>
      </c>
      <c r="F825" s="78">
        <f ca="1">(TRUNC(PRODUCT($E$12:$E824),16))</f>
        <v>1.0906307079083699</v>
      </c>
      <c r="G825" s="78">
        <f t="shared" ca="1" si="253"/>
        <v>1.0882562919085399</v>
      </c>
      <c r="H825" s="78">
        <f t="shared" ca="1" si="254"/>
        <v>1.0021818499999999</v>
      </c>
      <c r="I825" s="77">
        <f t="shared" si="251"/>
        <v>3.5000000000000003E-2</v>
      </c>
      <c r="J825" s="79">
        <f t="shared" si="239"/>
        <v>44274</v>
      </c>
      <c r="K825" s="80">
        <f t="shared" si="240"/>
        <v>21</v>
      </c>
      <c r="L825" s="81">
        <f t="shared" si="241"/>
        <v>21</v>
      </c>
      <c r="M825" s="82">
        <f t="shared" si="242"/>
        <v>1.0028708989999999</v>
      </c>
      <c r="N825" s="82">
        <f t="shared" ca="1" si="243"/>
        <v>1.0050590129999999</v>
      </c>
      <c r="O825" s="81">
        <f t="shared" si="244"/>
        <v>0</v>
      </c>
      <c r="P825" s="76">
        <f t="shared" ca="1" si="245"/>
        <v>407.25054599999999</v>
      </c>
      <c r="Q825" s="76">
        <f t="shared" si="246"/>
        <v>0</v>
      </c>
      <c r="R825" s="83" t="str">
        <f t="shared" si="247"/>
        <v>A+J=</v>
      </c>
      <c r="S825" s="79">
        <f t="shared" si="248"/>
        <v>44368</v>
      </c>
      <c r="T825" s="84" t="str">
        <f t="shared" si="249"/>
        <v>-</v>
      </c>
      <c r="U825" s="8"/>
      <c r="V825" s="8"/>
      <c r="W825" s="8"/>
      <c r="X825" s="8"/>
      <c r="Y825" s="1"/>
      <c r="Z825" s="8"/>
      <c r="AA825" s="8"/>
      <c r="AB825" s="8"/>
      <c r="AC825" s="8"/>
      <c r="AD825" s="8"/>
      <c r="AE825" s="9"/>
      <c r="AF825" s="8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  <c r="BO825" s="3"/>
      <c r="BP825" s="3"/>
      <c r="BQ825" s="3"/>
      <c r="BR825" s="3"/>
      <c r="BS825" s="3"/>
      <c r="BT825" s="3"/>
      <c r="BU825" s="3"/>
      <c r="BV825" s="3"/>
      <c r="BW825" s="3"/>
      <c r="BX825" s="3"/>
      <c r="BY825" s="3"/>
      <c r="BZ825" s="3"/>
      <c r="CA825" s="3"/>
      <c r="CB825" s="3"/>
      <c r="CC825" s="3"/>
      <c r="CD825" s="3"/>
      <c r="CE825" s="3"/>
      <c r="CF825" s="3"/>
      <c r="CG825" s="3"/>
      <c r="CH825" s="3"/>
      <c r="CI825" s="3"/>
      <c r="CJ825" s="3"/>
      <c r="CK825" s="3"/>
      <c r="CL825" s="3"/>
      <c r="CM825" s="3"/>
      <c r="CN825" s="3"/>
      <c r="CO825" s="3"/>
      <c r="CP825" s="3"/>
      <c r="CQ825" s="3"/>
      <c r="CR825" s="3"/>
      <c r="CS825" s="3"/>
      <c r="CT825" s="3"/>
      <c r="CU825" s="3"/>
      <c r="CV825" s="3"/>
      <c r="CW825" s="3"/>
      <c r="CX825" s="3"/>
      <c r="CY825" s="3"/>
      <c r="CZ825" s="3"/>
      <c r="DA825" s="3"/>
      <c r="DB825" s="3"/>
      <c r="DC825" s="3"/>
      <c r="DD825" s="3"/>
      <c r="DE825" s="3"/>
      <c r="DF825" s="3"/>
      <c r="DG825" s="3"/>
      <c r="DH825" s="3"/>
      <c r="DI825" s="3"/>
      <c r="DJ825" s="3"/>
      <c r="DK825" s="3"/>
      <c r="DL825" s="3"/>
      <c r="DM825" s="3"/>
      <c r="DN825" s="3"/>
      <c r="DO825" s="3"/>
      <c r="DP825" s="3"/>
      <c r="DQ825" s="3"/>
      <c r="DR825" s="3"/>
      <c r="DS825" s="3"/>
      <c r="DT825" s="3"/>
      <c r="DU825" s="3"/>
      <c r="DV825" s="3"/>
      <c r="DW825" s="3"/>
      <c r="DX825" s="3"/>
      <c r="DY825" s="3"/>
      <c r="DZ825" s="3"/>
      <c r="EA825" s="3"/>
      <c r="EB825" s="3"/>
      <c r="EC825" s="3"/>
      <c r="ED825" s="3"/>
      <c r="EE825" s="3"/>
      <c r="EF825" s="3"/>
      <c r="EG825" s="3"/>
      <c r="EH825" s="3"/>
      <c r="EI825" s="3"/>
      <c r="EJ825" s="3"/>
      <c r="EK825" s="3"/>
      <c r="EL825" s="3"/>
      <c r="EM825" s="3"/>
      <c r="EN825" s="3"/>
      <c r="EO825" s="3"/>
      <c r="EP825" s="3"/>
      <c r="EQ825" s="3"/>
      <c r="ER825" s="3"/>
      <c r="ES825" s="3"/>
      <c r="ET825" s="3"/>
      <c r="EU825" s="3"/>
      <c r="EV825" s="3"/>
      <c r="EW825" s="3"/>
      <c r="EX825" s="3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</row>
    <row r="826" spans="1:173" x14ac:dyDescent="0.15">
      <c r="A826" s="74">
        <f t="shared" si="250"/>
        <v>44307</v>
      </c>
      <c r="B826" s="75">
        <f t="shared" ref="B826:B889" ca="1" si="255">IF(A826&lt;=TODAY(),C826+P826,IF(AND(A826&gt;TODAY(),A826&lt;=$B$1),IF(VLOOKUP(TODAY(),$A$10:$D$10000,4,FALSE)=0,"n.d",C826+P826),"n.d"))</f>
        <v>80926.694998999999</v>
      </c>
      <c r="C826" s="78">
        <f t="shared" ref="C826:C889" si="256">(C825-Q825)</f>
        <v>80500</v>
      </c>
      <c r="D826" s="77">
        <f ca="1">IF(A826&lt;$B$1,VLOOKUP(A826,[1]DI!$A$4:$B$15000,2),0)</f>
        <v>0</v>
      </c>
      <c r="E826" s="78">
        <f t="shared" ca="1" si="252"/>
        <v>1</v>
      </c>
      <c r="F826" s="78">
        <f ca="1">(TRUNC(PRODUCT($E$12:$E825),16))</f>
        <v>1.0907439044695499</v>
      </c>
      <c r="G826" s="78">
        <f t="shared" ca="1" si="253"/>
        <v>1.0882562919085399</v>
      </c>
      <c r="H826" s="78">
        <f t="shared" ca="1" si="254"/>
        <v>1.0022858699999999</v>
      </c>
      <c r="I826" s="77">
        <f t="shared" si="251"/>
        <v>3.5000000000000003E-2</v>
      </c>
      <c r="J826" s="79">
        <f t="shared" ref="J826:J889" si="257">IF(O825&gt;0,VLOOKUP(O825,V$12:AF$48,2),J825)</f>
        <v>44274</v>
      </c>
      <c r="K826" s="80">
        <f t="shared" ref="K826:K889" si="258">IF(A826&gt;J826,IF(NETWORKDAYS(J826,A826,$V$52:$V$436)-1=0,1,NETWORKDAYS(J826,A826,$V$52:$V$436)-1),0)</f>
        <v>21</v>
      </c>
      <c r="L826" s="81">
        <f t="shared" ref="L826:L889" si="259">IF(AND(K826=1,K825=1),1,IF(K826&gt;0,IF(K826=K825,K826+1,K826),0))</f>
        <v>22</v>
      </c>
      <c r="M826" s="82">
        <f t="shared" ref="M826:M889" si="260">ROUND((I826+1)^(L826/252),9)</f>
        <v>1.0030078140000001</v>
      </c>
      <c r="N826" s="82">
        <f t="shared" ref="N826:N889" ca="1" si="261">ROUND(H826*M826,9)</f>
        <v>1.0053005589999999</v>
      </c>
      <c r="O826" s="81">
        <f t="shared" ref="O826:O889" si="262">IF(VLOOKUP(A826,W$12:AD$48,8)=VLOOKUP(A825,W$12:AD$48,8),0,VLOOKUP(A826,W$12:AD$48,8))</f>
        <v>0</v>
      </c>
      <c r="P826" s="76">
        <f t="shared" ref="P826:P889" ca="1" si="263">TRUNC(((N826-1)*C826),6)</f>
        <v>426.694999</v>
      </c>
      <c r="Q826" s="76">
        <f t="shared" ref="Q826:Q889" si="264">IF(O826&gt;0,VLOOKUP(O826,$V$12:$AA$48,6),0)</f>
        <v>0</v>
      </c>
      <c r="R826" s="83" t="str">
        <f t="shared" ref="R826:R889" si="265">IF(O825&gt;0,VLOOKUP(O825,V$12:AF$48,10),R825)</f>
        <v>A+J=</v>
      </c>
      <c r="S826" s="79">
        <f t="shared" ref="S826:S889" si="266">IF(O825&gt;0,VLOOKUP(O825,V$12:AF$48,11),S825)</f>
        <v>44368</v>
      </c>
      <c r="T826" s="84" t="str">
        <f t="shared" ref="T826:T889" si="267">IF(O826&gt;0,(P826+Q826)*T$9,"-")</f>
        <v>-</v>
      </c>
      <c r="U826" s="8"/>
      <c r="V826" s="8"/>
      <c r="W826" s="8"/>
      <c r="X826" s="8"/>
      <c r="Y826" s="1"/>
      <c r="Z826" s="8"/>
      <c r="AA826" s="8"/>
      <c r="AB826" s="8"/>
      <c r="AC826" s="8"/>
      <c r="AD826" s="8"/>
      <c r="AE826" s="9"/>
      <c r="AF826" s="8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  <c r="BO826" s="3"/>
      <c r="BP826" s="3"/>
      <c r="BQ826" s="3"/>
      <c r="BR826" s="3"/>
      <c r="BS826" s="3"/>
      <c r="BT826" s="3"/>
      <c r="BU826" s="3"/>
      <c r="BV826" s="3"/>
      <c r="BW826" s="3"/>
      <c r="BX826" s="3"/>
      <c r="BY826" s="3"/>
      <c r="BZ826" s="3"/>
      <c r="CA826" s="3"/>
      <c r="CB826" s="3"/>
      <c r="CC826" s="3"/>
      <c r="CD826" s="3"/>
      <c r="CE826" s="3"/>
      <c r="CF826" s="3"/>
      <c r="CG826" s="3"/>
      <c r="CH826" s="3"/>
      <c r="CI826" s="3"/>
      <c r="CJ826" s="3"/>
      <c r="CK826" s="3"/>
      <c r="CL826" s="3"/>
      <c r="CM826" s="3"/>
      <c r="CN826" s="3"/>
      <c r="CO826" s="3"/>
      <c r="CP826" s="3"/>
      <c r="CQ826" s="3"/>
      <c r="CR826" s="3"/>
      <c r="CS826" s="3"/>
      <c r="CT826" s="3"/>
      <c r="CU826" s="3"/>
      <c r="CV826" s="3"/>
      <c r="CW826" s="3"/>
      <c r="CX826" s="3"/>
      <c r="CY826" s="3"/>
      <c r="CZ826" s="3"/>
      <c r="DA826" s="3"/>
      <c r="DB826" s="3"/>
      <c r="DC826" s="3"/>
      <c r="DD826" s="3"/>
      <c r="DE826" s="3"/>
      <c r="DF826" s="3"/>
      <c r="DG826" s="3"/>
      <c r="DH826" s="3"/>
      <c r="DI826" s="3"/>
      <c r="DJ826" s="3"/>
      <c r="DK826" s="3"/>
      <c r="DL826" s="3"/>
      <c r="DM826" s="3"/>
      <c r="DN826" s="3"/>
      <c r="DO826" s="3"/>
      <c r="DP826" s="3"/>
      <c r="DQ826" s="3"/>
      <c r="DR826" s="3"/>
      <c r="DS826" s="3"/>
      <c r="DT826" s="3"/>
      <c r="DU826" s="3"/>
      <c r="DV826" s="3"/>
      <c r="DW826" s="3"/>
      <c r="DX826" s="3"/>
      <c r="DY826" s="3"/>
      <c r="DZ826" s="3"/>
      <c r="EA826" s="3"/>
      <c r="EB826" s="3"/>
      <c r="EC826" s="3"/>
      <c r="ED826" s="3"/>
      <c r="EE826" s="3"/>
      <c r="EF826" s="3"/>
      <c r="EG826" s="3"/>
      <c r="EH826" s="3"/>
      <c r="EI826" s="3"/>
      <c r="EJ826" s="3"/>
      <c r="EK826" s="3"/>
      <c r="EL826" s="3"/>
      <c r="EM826" s="3"/>
      <c r="EN826" s="3"/>
      <c r="EO826" s="3"/>
      <c r="EP826" s="3"/>
      <c r="EQ826" s="3"/>
      <c r="ER826" s="3"/>
      <c r="ES826" s="3"/>
      <c r="ET826" s="3"/>
      <c r="EU826" s="3"/>
      <c r="EV826" s="3"/>
      <c r="EW826" s="3"/>
      <c r="EX826" s="3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</row>
    <row r="827" spans="1:173" x14ac:dyDescent="0.15">
      <c r="A827" s="74">
        <f t="shared" si="250"/>
        <v>44308</v>
      </c>
      <c r="B827" s="75">
        <f t="shared" ca="1" si="255"/>
        <v>80926.694998999999</v>
      </c>
      <c r="C827" s="78">
        <f t="shared" si="256"/>
        <v>80500</v>
      </c>
      <c r="D827" s="77">
        <f ca="1">IF(A827&lt;$B$1,VLOOKUP(A827,[1]DI!$A$4:$B$15000,2),0)</f>
        <v>2.6499999999999999E-2</v>
      </c>
      <c r="E827" s="78">
        <f t="shared" ca="1" si="252"/>
        <v>1.00010379</v>
      </c>
      <c r="F827" s="78">
        <f ca="1">(TRUNC(PRODUCT($E$12:$E826),16))</f>
        <v>1.0907439044695499</v>
      </c>
      <c r="G827" s="78">
        <f t="shared" ca="1" si="253"/>
        <v>1.0882562919085399</v>
      </c>
      <c r="H827" s="78">
        <f t="shared" ca="1" si="254"/>
        <v>1.0022858699999999</v>
      </c>
      <c r="I827" s="77">
        <f t="shared" si="251"/>
        <v>3.5000000000000003E-2</v>
      </c>
      <c r="J827" s="79">
        <f t="shared" si="257"/>
        <v>44274</v>
      </c>
      <c r="K827" s="80">
        <f t="shared" si="258"/>
        <v>22</v>
      </c>
      <c r="L827" s="81">
        <f t="shared" si="259"/>
        <v>22</v>
      </c>
      <c r="M827" s="82">
        <f t="shared" si="260"/>
        <v>1.0030078140000001</v>
      </c>
      <c r="N827" s="82">
        <f t="shared" ca="1" si="261"/>
        <v>1.0053005589999999</v>
      </c>
      <c r="O827" s="81">
        <f t="shared" si="262"/>
        <v>0</v>
      </c>
      <c r="P827" s="76">
        <f t="shared" ca="1" si="263"/>
        <v>426.694999</v>
      </c>
      <c r="Q827" s="76">
        <f t="shared" si="264"/>
        <v>0</v>
      </c>
      <c r="R827" s="83" t="str">
        <f t="shared" si="265"/>
        <v>A+J=</v>
      </c>
      <c r="S827" s="79">
        <f t="shared" si="266"/>
        <v>44368</v>
      </c>
      <c r="T827" s="84" t="str">
        <f t="shared" si="267"/>
        <v>-</v>
      </c>
      <c r="U827" s="8"/>
      <c r="V827" s="8"/>
      <c r="W827" s="8"/>
      <c r="X827" s="8"/>
      <c r="Y827" s="1"/>
      <c r="Z827" s="8"/>
      <c r="AA827" s="8"/>
      <c r="AB827" s="8"/>
      <c r="AC827" s="8"/>
      <c r="AD827" s="8"/>
      <c r="AE827" s="9"/>
      <c r="AF827" s="8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  <c r="BO827" s="3"/>
      <c r="BP827" s="3"/>
      <c r="BQ827" s="3"/>
      <c r="BR827" s="3"/>
      <c r="BS827" s="3"/>
      <c r="BT827" s="3"/>
      <c r="BU827" s="3"/>
      <c r="BV827" s="3"/>
      <c r="BW827" s="3"/>
      <c r="BX827" s="3"/>
      <c r="BY827" s="3"/>
      <c r="BZ827" s="3"/>
      <c r="CA827" s="3"/>
      <c r="CB827" s="3"/>
      <c r="CC827" s="3"/>
      <c r="CD827" s="3"/>
      <c r="CE827" s="3"/>
      <c r="CF827" s="3"/>
      <c r="CG827" s="3"/>
      <c r="CH827" s="3"/>
      <c r="CI827" s="3"/>
      <c r="CJ827" s="3"/>
      <c r="CK827" s="3"/>
      <c r="CL827" s="3"/>
      <c r="CM827" s="3"/>
      <c r="CN827" s="3"/>
      <c r="CO827" s="3"/>
      <c r="CP827" s="3"/>
      <c r="CQ827" s="3"/>
      <c r="CR827" s="3"/>
      <c r="CS827" s="3"/>
      <c r="CT827" s="3"/>
      <c r="CU827" s="3"/>
      <c r="CV827" s="3"/>
      <c r="CW827" s="3"/>
      <c r="CX827" s="3"/>
      <c r="CY827" s="3"/>
      <c r="CZ827" s="3"/>
      <c r="DA827" s="3"/>
      <c r="DB827" s="3"/>
      <c r="DC827" s="3"/>
      <c r="DD827" s="3"/>
      <c r="DE827" s="3"/>
      <c r="DF827" s="3"/>
      <c r="DG827" s="3"/>
      <c r="DH827" s="3"/>
      <c r="DI827" s="3"/>
      <c r="DJ827" s="3"/>
      <c r="DK827" s="3"/>
      <c r="DL827" s="3"/>
      <c r="DM827" s="3"/>
      <c r="DN827" s="3"/>
      <c r="DO827" s="3"/>
      <c r="DP827" s="3"/>
      <c r="DQ827" s="3"/>
      <c r="DR827" s="3"/>
      <c r="DS827" s="3"/>
      <c r="DT827" s="3"/>
      <c r="DU827" s="3"/>
      <c r="DV827" s="3"/>
      <c r="DW827" s="3"/>
      <c r="DX827" s="3"/>
      <c r="DY827" s="3"/>
      <c r="DZ827" s="3"/>
      <c r="EA827" s="3"/>
      <c r="EB827" s="3"/>
      <c r="EC827" s="3"/>
      <c r="ED827" s="3"/>
      <c r="EE827" s="3"/>
      <c r="EF827" s="3"/>
      <c r="EG827" s="3"/>
      <c r="EH827" s="3"/>
      <c r="EI827" s="3"/>
      <c r="EJ827" s="3"/>
      <c r="EK827" s="3"/>
      <c r="EL827" s="3"/>
      <c r="EM827" s="3"/>
      <c r="EN827" s="3"/>
      <c r="EO827" s="3"/>
      <c r="EP827" s="3"/>
      <c r="EQ827" s="3"/>
      <c r="ER827" s="3"/>
      <c r="ES827" s="3"/>
      <c r="ET827" s="3"/>
      <c r="EU827" s="3"/>
      <c r="EV827" s="3"/>
      <c r="EW827" s="3"/>
      <c r="EX827" s="3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</row>
    <row r="828" spans="1:173" x14ac:dyDescent="0.15">
      <c r="A828" s="74">
        <f t="shared" si="250"/>
        <v>44309</v>
      </c>
      <c r="B828" s="75">
        <f t="shared" ca="1" si="255"/>
        <v>80946.144121000005</v>
      </c>
      <c r="C828" s="78">
        <f t="shared" si="256"/>
        <v>80500</v>
      </c>
      <c r="D828" s="77">
        <f ca="1">IF(A828&lt;$B$1,VLOOKUP(A828,[1]DI!$A$4:$B$15000,2),0)</f>
        <v>2.6499999999999999E-2</v>
      </c>
      <c r="E828" s="78">
        <f t="shared" ca="1" si="252"/>
        <v>1.00010379</v>
      </c>
      <c r="F828" s="78">
        <f ca="1">(TRUNC(PRODUCT($E$12:$E827),16))</f>
        <v>1.09085711277939</v>
      </c>
      <c r="G828" s="78">
        <f t="shared" ca="1" si="253"/>
        <v>1.0882562919085399</v>
      </c>
      <c r="H828" s="78">
        <f t="shared" ca="1" si="254"/>
        <v>1.0023899000000001</v>
      </c>
      <c r="I828" s="77">
        <f t="shared" si="251"/>
        <v>3.5000000000000003E-2</v>
      </c>
      <c r="J828" s="79">
        <f t="shared" si="257"/>
        <v>44274</v>
      </c>
      <c r="K828" s="80">
        <f t="shared" si="258"/>
        <v>23</v>
      </c>
      <c r="L828" s="81">
        <f t="shared" si="259"/>
        <v>23</v>
      </c>
      <c r="M828" s="82">
        <f t="shared" si="260"/>
        <v>1.0031447469999999</v>
      </c>
      <c r="N828" s="82">
        <f t="shared" ca="1" si="261"/>
        <v>1.0055421630000001</v>
      </c>
      <c r="O828" s="81">
        <f t="shared" si="262"/>
        <v>0</v>
      </c>
      <c r="P828" s="76">
        <f t="shared" ca="1" si="263"/>
        <v>446.14412099999998</v>
      </c>
      <c r="Q828" s="76">
        <f t="shared" si="264"/>
        <v>0</v>
      </c>
      <c r="R828" s="83" t="str">
        <f t="shared" si="265"/>
        <v>A+J=</v>
      </c>
      <c r="S828" s="79">
        <f t="shared" si="266"/>
        <v>44368</v>
      </c>
      <c r="T828" s="84" t="str">
        <f t="shared" si="267"/>
        <v>-</v>
      </c>
      <c r="U828" s="8"/>
      <c r="V828" s="8"/>
      <c r="W828" s="8"/>
      <c r="X828" s="8"/>
      <c r="Y828" s="1"/>
      <c r="Z828" s="8"/>
      <c r="AA828" s="8"/>
      <c r="AB828" s="8"/>
      <c r="AC828" s="8"/>
      <c r="AD828" s="8"/>
      <c r="AE828" s="9"/>
      <c r="AF828" s="8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  <c r="BO828" s="3"/>
      <c r="BP828" s="3"/>
      <c r="BQ828" s="3"/>
      <c r="BR828" s="3"/>
      <c r="BS828" s="3"/>
      <c r="BT828" s="3"/>
      <c r="BU828" s="3"/>
      <c r="BV828" s="3"/>
      <c r="BW828" s="3"/>
      <c r="BX828" s="3"/>
      <c r="BY828" s="3"/>
      <c r="BZ828" s="3"/>
      <c r="CA828" s="3"/>
      <c r="CB828" s="3"/>
      <c r="CC828" s="3"/>
      <c r="CD828" s="3"/>
      <c r="CE828" s="3"/>
      <c r="CF828" s="3"/>
      <c r="CG828" s="3"/>
      <c r="CH828" s="3"/>
      <c r="CI828" s="3"/>
      <c r="CJ828" s="3"/>
      <c r="CK828" s="3"/>
      <c r="CL828" s="3"/>
      <c r="CM828" s="3"/>
      <c r="CN828" s="3"/>
      <c r="CO828" s="3"/>
      <c r="CP828" s="3"/>
      <c r="CQ828" s="3"/>
      <c r="CR828" s="3"/>
      <c r="CS828" s="3"/>
      <c r="CT828" s="3"/>
      <c r="CU828" s="3"/>
      <c r="CV828" s="3"/>
      <c r="CW828" s="3"/>
      <c r="CX828" s="3"/>
      <c r="CY828" s="3"/>
      <c r="CZ828" s="3"/>
      <c r="DA828" s="3"/>
      <c r="DB828" s="3"/>
      <c r="DC828" s="3"/>
      <c r="DD828" s="3"/>
      <c r="DE828" s="3"/>
      <c r="DF828" s="3"/>
      <c r="DG828" s="3"/>
      <c r="DH828" s="3"/>
      <c r="DI828" s="3"/>
      <c r="DJ828" s="3"/>
      <c r="DK828" s="3"/>
      <c r="DL828" s="3"/>
      <c r="DM828" s="3"/>
      <c r="DN828" s="3"/>
      <c r="DO828" s="3"/>
      <c r="DP828" s="3"/>
      <c r="DQ828" s="3"/>
      <c r="DR828" s="3"/>
      <c r="DS828" s="3"/>
      <c r="DT828" s="3"/>
      <c r="DU828" s="3"/>
      <c r="DV828" s="3"/>
      <c r="DW828" s="3"/>
      <c r="DX828" s="3"/>
      <c r="DY828" s="3"/>
      <c r="DZ828" s="3"/>
      <c r="EA828" s="3"/>
      <c r="EB828" s="3"/>
      <c r="EC828" s="3"/>
      <c r="ED828" s="3"/>
      <c r="EE828" s="3"/>
      <c r="EF828" s="3"/>
      <c r="EG828" s="3"/>
      <c r="EH828" s="3"/>
      <c r="EI828" s="3"/>
      <c r="EJ828" s="3"/>
      <c r="EK828" s="3"/>
      <c r="EL828" s="3"/>
      <c r="EM828" s="3"/>
      <c r="EN828" s="3"/>
      <c r="EO828" s="3"/>
      <c r="EP828" s="3"/>
      <c r="EQ828" s="3"/>
      <c r="ER828" s="3"/>
      <c r="ES828" s="3"/>
      <c r="ET828" s="3"/>
      <c r="EU828" s="3"/>
      <c r="EV828" s="3"/>
      <c r="EW828" s="3"/>
      <c r="EX828" s="3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</row>
    <row r="829" spans="1:173" x14ac:dyDescent="0.15">
      <c r="A829" s="74">
        <f t="shared" si="250"/>
        <v>44310</v>
      </c>
      <c r="B829" s="75">
        <f t="shared" ca="1" si="255"/>
        <v>80965.597750999994</v>
      </c>
      <c r="C829" s="78">
        <f t="shared" si="256"/>
        <v>80500</v>
      </c>
      <c r="D829" s="77">
        <f ca="1">IF(A829&lt;$B$1,VLOOKUP(A829,[1]DI!$A$4:$B$15000,2),0)</f>
        <v>0</v>
      </c>
      <c r="E829" s="78">
        <f t="shared" ca="1" si="252"/>
        <v>1</v>
      </c>
      <c r="F829" s="78">
        <f ca="1">(TRUNC(PRODUCT($E$12:$E828),16))</f>
        <v>1.09097033283913</v>
      </c>
      <c r="G829" s="78">
        <f t="shared" ca="1" si="253"/>
        <v>1.0882562919085399</v>
      </c>
      <c r="H829" s="78">
        <f t="shared" ca="1" si="254"/>
        <v>1.0024939399999999</v>
      </c>
      <c r="I829" s="77">
        <f t="shared" si="251"/>
        <v>3.5000000000000003E-2</v>
      </c>
      <c r="J829" s="79">
        <f t="shared" si="257"/>
        <v>44274</v>
      </c>
      <c r="K829" s="80">
        <f t="shared" si="258"/>
        <v>23</v>
      </c>
      <c r="L829" s="81">
        <f t="shared" si="259"/>
        <v>24</v>
      </c>
      <c r="M829" s="82">
        <f t="shared" si="260"/>
        <v>1.003281699</v>
      </c>
      <c r="N829" s="82">
        <f t="shared" ca="1" si="261"/>
        <v>1.005783823</v>
      </c>
      <c r="O829" s="81">
        <f t="shared" si="262"/>
        <v>0</v>
      </c>
      <c r="P829" s="76">
        <f t="shared" ca="1" si="263"/>
        <v>465.59775100000002</v>
      </c>
      <c r="Q829" s="76">
        <f t="shared" si="264"/>
        <v>0</v>
      </c>
      <c r="R829" s="83" t="str">
        <f t="shared" si="265"/>
        <v>A+J=</v>
      </c>
      <c r="S829" s="79">
        <f t="shared" si="266"/>
        <v>44368</v>
      </c>
      <c r="T829" s="84" t="str">
        <f t="shared" si="267"/>
        <v>-</v>
      </c>
      <c r="U829" s="8"/>
      <c r="V829" s="8"/>
      <c r="W829" s="8"/>
      <c r="X829" s="8"/>
      <c r="Y829" s="1"/>
      <c r="Z829" s="8"/>
      <c r="AA829" s="8"/>
      <c r="AB829" s="8"/>
      <c r="AC829" s="8"/>
      <c r="AD829" s="8"/>
      <c r="AE829" s="9"/>
      <c r="AF829" s="8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  <c r="BO829" s="3"/>
      <c r="BP829" s="3"/>
      <c r="BQ829" s="3"/>
      <c r="BR829" s="3"/>
      <c r="BS829" s="3"/>
      <c r="BT829" s="3"/>
      <c r="BU829" s="3"/>
      <c r="BV829" s="3"/>
      <c r="BW829" s="3"/>
      <c r="BX829" s="3"/>
      <c r="BY829" s="3"/>
      <c r="BZ829" s="3"/>
      <c r="CA829" s="3"/>
      <c r="CB829" s="3"/>
      <c r="CC829" s="3"/>
      <c r="CD829" s="3"/>
      <c r="CE829" s="3"/>
      <c r="CF829" s="3"/>
      <c r="CG829" s="3"/>
      <c r="CH829" s="3"/>
      <c r="CI829" s="3"/>
      <c r="CJ829" s="3"/>
      <c r="CK829" s="3"/>
      <c r="CL829" s="3"/>
      <c r="CM829" s="3"/>
      <c r="CN829" s="3"/>
      <c r="CO829" s="3"/>
      <c r="CP829" s="3"/>
      <c r="CQ829" s="3"/>
      <c r="CR829" s="3"/>
      <c r="CS829" s="3"/>
      <c r="CT829" s="3"/>
      <c r="CU829" s="3"/>
      <c r="CV829" s="3"/>
      <c r="CW829" s="3"/>
      <c r="CX829" s="3"/>
      <c r="CY829" s="3"/>
      <c r="CZ829" s="3"/>
      <c r="DA829" s="3"/>
      <c r="DB829" s="3"/>
      <c r="DC829" s="3"/>
      <c r="DD829" s="3"/>
      <c r="DE829" s="3"/>
      <c r="DF829" s="3"/>
      <c r="DG829" s="3"/>
      <c r="DH829" s="3"/>
      <c r="DI829" s="3"/>
      <c r="DJ829" s="3"/>
      <c r="DK829" s="3"/>
      <c r="DL829" s="3"/>
      <c r="DM829" s="3"/>
      <c r="DN829" s="3"/>
      <c r="DO829" s="3"/>
      <c r="DP829" s="3"/>
      <c r="DQ829" s="3"/>
      <c r="DR829" s="3"/>
      <c r="DS829" s="3"/>
      <c r="DT829" s="3"/>
      <c r="DU829" s="3"/>
      <c r="DV829" s="3"/>
      <c r="DW829" s="3"/>
      <c r="DX829" s="3"/>
      <c r="DY829" s="3"/>
      <c r="DZ829" s="3"/>
      <c r="EA829" s="3"/>
      <c r="EB829" s="3"/>
      <c r="EC829" s="3"/>
      <c r="ED829" s="3"/>
      <c r="EE829" s="3"/>
      <c r="EF829" s="3"/>
      <c r="EG829" s="3"/>
      <c r="EH829" s="3"/>
      <c r="EI829" s="3"/>
      <c r="EJ829" s="3"/>
      <c r="EK829" s="3"/>
      <c r="EL829" s="3"/>
      <c r="EM829" s="3"/>
      <c r="EN829" s="3"/>
      <c r="EO829" s="3"/>
      <c r="EP829" s="3"/>
      <c r="EQ829" s="3"/>
      <c r="ER829" s="3"/>
      <c r="ES829" s="3"/>
      <c r="ET829" s="3"/>
      <c r="EU829" s="3"/>
      <c r="EV829" s="3"/>
      <c r="EW829" s="3"/>
      <c r="EX829" s="3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</row>
    <row r="830" spans="1:173" x14ac:dyDescent="0.15">
      <c r="A830" s="74">
        <f t="shared" si="250"/>
        <v>44311</v>
      </c>
      <c r="B830" s="75">
        <f t="shared" ca="1" si="255"/>
        <v>80965.597750999994</v>
      </c>
      <c r="C830" s="78">
        <f t="shared" si="256"/>
        <v>80500</v>
      </c>
      <c r="D830" s="77">
        <f ca="1">IF(A830&lt;$B$1,VLOOKUP(A830,[1]DI!$A$4:$B$15000,2),0)</f>
        <v>0</v>
      </c>
      <c r="E830" s="78">
        <f t="shared" ca="1" si="252"/>
        <v>1</v>
      </c>
      <c r="F830" s="78">
        <f ca="1">(TRUNC(PRODUCT($E$12:$E829),16))</f>
        <v>1.09097033283913</v>
      </c>
      <c r="G830" s="78">
        <f t="shared" ca="1" si="253"/>
        <v>1.0882562919085399</v>
      </c>
      <c r="H830" s="78">
        <f t="shared" ca="1" si="254"/>
        <v>1.0024939399999999</v>
      </c>
      <c r="I830" s="77">
        <f t="shared" si="251"/>
        <v>3.5000000000000003E-2</v>
      </c>
      <c r="J830" s="79">
        <f t="shared" si="257"/>
        <v>44274</v>
      </c>
      <c r="K830" s="80">
        <f t="shared" si="258"/>
        <v>23</v>
      </c>
      <c r="L830" s="81">
        <f t="shared" si="259"/>
        <v>24</v>
      </c>
      <c r="M830" s="82">
        <f t="shared" si="260"/>
        <v>1.003281699</v>
      </c>
      <c r="N830" s="82">
        <f t="shared" ca="1" si="261"/>
        <v>1.005783823</v>
      </c>
      <c r="O830" s="81">
        <f t="shared" si="262"/>
        <v>0</v>
      </c>
      <c r="P830" s="76">
        <f t="shared" ca="1" si="263"/>
        <v>465.59775100000002</v>
      </c>
      <c r="Q830" s="76">
        <f t="shared" si="264"/>
        <v>0</v>
      </c>
      <c r="R830" s="83" t="str">
        <f t="shared" si="265"/>
        <v>A+J=</v>
      </c>
      <c r="S830" s="79">
        <f t="shared" si="266"/>
        <v>44368</v>
      </c>
      <c r="T830" s="84" t="str">
        <f t="shared" si="267"/>
        <v>-</v>
      </c>
      <c r="U830" s="8"/>
      <c r="V830" s="8"/>
      <c r="W830" s="8"/>
      <c r="X830" s="8"/>
      <c r="Y830" s="1"/>
      <c r="Z830" s="8"/>
      <c r="AA830" s="8"/>
      <c r="AB830" s="8"/>
      <c r="AC830" s="8"/>
      <c r="AD830" s="8"/>
      <c r="AE830" s="9"/>
      <c r="AF830" s="8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  <c r="BO830" s="3"/>
      <c r="BP830" s="3"/>
      <c r="BQ830" s="3"/>
      <c r="BR830" s="3"/>
      <c r="BS830" s="3"/>
      <c r="BT830" s="3"/>
      <c r="BU830" s="3"/>
      <c r="BV830" s="3"/>
      <c r="BW830" s="3"/>
      <c r="BX830" s="3"/>
      <c r="BY830" s="3"/>
      <c r="BZ830" s="3"/>
      <c r="CA830" s="3"/>
      <c r="CB830" s="3"/>
      <c r="CC830" s="3"/>
      <c r="CD830" s="3"/>
      <c r="CE830" s="3"/>
      <c r="CF830" s="3"/>
      <c r="CG830" s="3"/>
      <c r="CH830" s="3"/>
      <c r="CI830" s="3"/>
      <c r="CJ830" s="3"/>
      <c r="CK830" s="3"/>
      <c r="CL830" s="3"/>
      <c r="CM830" s="3"/>
      <c r="CN830" s="3"/>
      <c r="CO830" s="3"/>
      <c r="CP830" s="3"/>
      <c r="CQ830" s="3"/>
      <c r="CR830" s="3"/>
      <c r="CS830" s="3"/>
      <c r="CT830" s="3"/>
      <c r="CU830" s="3"/>
      <c r="CV830" s="3"/>
      <c r="CW830" s="3"/>
      <c r="CX830" s="3"/>
      <c r="CY830" s="3"/>
      <c r="CZ830" s="3"/>
      <c r="DA830" s="3"/>
      <c r="DB830" s="3"/>
      <c r="DC830" s="3"/>
      <c r="DD830" s="3"/>
      <c r="DE830" s="3"/>
      <c r="DF830" s="3"/>
      <c r="DG830" s="3"/>
      <c r="DH830" s="3"/>
      <c r="DI830" s="3"/>
      <c r="DJ830" s="3"/>
      <c r="DK830" s="3"/>
      <c r="DL830" s="3"/>
      <c r="DM830" s="3"/>
      <c r="DN830" s="3"/>
      <c r="DO830" s="3"/>
      <c r="DP830" s="3"/>
      <c r="DQ830" s="3"/>
      <c r="DR830" s="3"/>
      <c r="DS830" s="3"/>
      <c r="DT830" s="3"/>
      <c r="DU830" s="3"/>
      <c r="DV830" s="3"/>
      <c r="DW830" s="3"/>
      <c r="DX830" s="3"/>
      <c r="DY830" s="3"/>
      <c r="DZ830" s="3"/>
      <c r="EA830" s="3"/>
      <c r="EB830" s="3"/>
      <c r="EC830" s="3"/>
      <c r="ED830" s="3"/>
      <c r="EE830" s="3"/>
      <c r="EF830" s="3"/>
      <c r="EG830" s="3"/>
      <c r="EH830" s="3"/>
      <c r="EI830" s="3"/>
      <c r="EJ830" s="3"/>
      <c r="EK830" s="3"/>
      <c r="EL830" s="3"/>
      <c r="EM830" s="3"/>
      <c r="EN830" s="3"/>
      <c r="EO830" s="3"/>
      <c r="EP830" s="3"/>
      <c r="EQ830" s="3"/>
      <c r="ER830" s="3"/>
      <c r="ES830" s="3"/>
      <c r="ET830" s="3"/>
      <c r="EU830" s="3"/>
      <c r="EV830" s="3"/>
      <c r="EW830" s="3"/>
      <c r="EX830" s="3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</row>
    <row r="831" spans="1:173" x14ac:dyDescent="0.15">
      <c r="A831" s="74">
        <f t="shared" si="250"/>
        <v>44312</v>
      </c>
      <c r="B831" s="75">
        <f t="shared" ca="1" si="255"/>
        <v>80965.597750999994</v>
      </c>
      <c r="C831" s="78">
        <f t="shared" si="256"/>
        <v>80500</v>
      </c>
      <c r="D831" s="77">
        <f ca="1">IF(A831&lt;$B$1,VLOOKUP(A831,[1]DI!$A$4:$B$15000,2),0)</f>
        <v>2.6499999999999999E-2</v>
      </c>
      <c r="E831" s="78">
        <f t="shared" ca="1" si="252"/>
        <v>1.00010379</v>
      </c>
      <c r="F831" s="78">
        <f ca="1">(TRUNC(PRODUCT($E$12:$E830),16))</f>
        <v>1.09097033283913</v>
      </c>
      <c r="G831" s="78">
        <f t="shared" ca="1" si="253"/>
        <v>1.0882562919085399</v>
      </c>
      <c r="H831" s="78">
        <f t="shared" ca="1" si="254"/>
        <v>1.0024939399999999</v>
      </c>
      <c r="I831" s="77">
        <f t="shared" si="251"/>
        <v>3.5000000000000003E-2</v>
      </c>
      <c r="J831" s="79">
        <f t="shared" si="257"/>
        <v>44274</v>
      </c>
      <c r="K831" s="80">
        <f t="shared" si="258"/>
        <v>24</v>
      </c>
      <c r="L831" s="81">
        <f t="shared" si="259"/>
        <v>24</v>
      </c>
      <c r="M831" s="82">
        <f t="shared" si="260"/>
        <v>1.003281699</v>
      </c>
      <c r="N831" s="82">
        <f t="shared" ca="1" si="261"/>
        <v>1.005783823</v>
      </c>
      <c r="O831" s="81">
        <f t="shared" si="262"/>
        <v>0</v>
      </c>
      <c r="P831" s="76">
        <f t="shared" ca="1" si="263"/>
        <v>465.59775100000002</v>
      </c>
      <c r="Q831" s="76">
        <f t="shared" si="264"/>
        <v>0</v>
      </c>
      <c r="R831" s="83" t="str">
        <f t="shared" si="265"/>
        <v>A+J=</v>
      </c>
      <c r="S831" s="79">
        <f t="shared" si="266"/>
        <v>44368</v>
      </c>
      <c r="T831" s="84" t="str">
        <f t="shared" si="267"/>
        <v>-</v>
      </c>
      <c r="U831" s="8"/>
      <c r="V831" s="8"/>
      <c r="W831" s="8"/>
      <c r="X831" s="8"/>
      <c r="Y831" s="1"/>
      <c r="Z831" s="8"/>
      <c r="AA831" s="8"/>
      <c r="AB831" s="8"/>
      <c r="AC831" s="8"/>
      <c r="AD831" s="8"/>
      <c r="AE831" s="9"/>
      <c r="AF831" s="8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  <c r="BO831" s="3"/>
      <c r="BP831" s="3"/>
      <c r="BQ831" s="3"/>
      <c r="BR831" s="3"/>
      <c r="BS831" s="3"/>
      <c r="BT831" s="3"/>
      <c r="BU831" s="3"/>
      <c r="BV831" s="3"/>
      <c r="BW831" s="3"/>
      <c r="BX831" s="3"/>
      <c r="BY831" s="3"/>
      <c r="BZ831" s="3"/>
      <c r="CA831" s="3"/>
      <c r="CB831" s="3"/>
      <c r="CC831" s="3"/>
      <c r="CD831" s="3"/>
      <c r="CE831" s="3"/>
      <c r="CF831" s="3"/>
      <c r="CG831" s="3"/>
      <c r="CH831" s="3"/>
      <c r="CI831" s="3"/>
      <c r="CJ831" s="3"/>
      <c r="CK831" s="3"/>
      <c r="CL831" s="3"/>
      <c r="CM831" s="3"/>
      <c r="CN831" s="3"/>
      <c r="CO831" s="3"/>
      <c r="CP831" s="3"/>
      <c r="CQ831" s="3"/>
      <c r="CR831" s="3"/>
      <c r="CS831" s="3"/>
      <c r="CT831" s="3"/>
      <c r="CU831" s="3"/>
      <c r="CV831" s="3"/>
      <c r="CW831" s="3"/>
      <c r="CX831" s="3"/>
      <c r="CY831" s="3"/>
      <c r="CZ831" s="3"/>
      <c r="DA831" s="3"/>
      <c r="DB831" s="3"/>
      <c r="DC831" s="3"/>
      <c r="DD831" s="3"/>
      <c r="DE831" s="3"/>
      <c r="DF831" s="3"/>
      <c r="DG831" s="3"/>
      <c r="DH831" s="3"/>
      <c r="DI831" s="3"/>
      <c r="DJ831" s="3"/>
      <c r="DK831" s="3"/>
      <c r="DL831" s="3"/>
      <c r="DM831" s="3"/>
      <c r="DN831" s="3"/>
      <c r="DO831" s="3"/>
      <c r="DP831" s="3"/>
      <c r="DQ831" s="3"/>
      <c r="DR831" s="3"/>
      <c r="DS831" s="3"/>
      <c r="DT831" s="3"/>
      <c r="DU831" s="3"/>
      <c r="DV831" s="3"/>
      <c r="DW831" s="3"/>
      <c r="DX831" s="3"/>
      <c r="DY831" s="3"/>
      <c r="DZ831" s="3"/>
      <c r="EA831" s="3"/>
      <c r="EB831" s="3"/>
      <c r="EC831" s="3"/>
      <c r="ED831" s="3"/>
      <c r="EE831" s="3"/>
      <c r="EF831" s="3"/>
      <c r="EG831" s="3"/>
      <c r="EH831" s="3"/>
      <c r="EI831" s="3"/>
      <c r="EJ831" s="3"/>
      <c r="EK831" s="3"/>
      <c r="EL831" s="3"/>
      <c r="EM831" s="3"/>
      <c r="EN831" s="3"/>
      <c r="EO831" s="3"/>
      <c r="EP831" s="3"/>
      <c r="EQ831" s="3"/>
      <c r="ER831" s="3"/>
      <c r="ES831" s="3"/>
      <c r="ET831" s="3"/>
      <c r="EU831" s="3"/>
      <c r="EV831" s="3"/>
      <c r="EW831" s="3"/>
      <c r="EX831" s="3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</row>
    <row r="832" spans="1:173" x14ac:dyDescent="0.15">
      <c r="A832" s="74">
        <f t="shared" si="250"/>
        <v>44313</v>
      </c>
      <c r="B832" s="75">
        <f t="shared" ca="1" si="255"/>
        <v>80985.055326000002</v>
      </c>
      <c r="C832" s="78">
        <f t="shared" si="256"/>
        <v>80500</v>
      </c>
      <c r="D832" s="77">
        <f ca="1">IF(A832&lt;$B$1,VLOOKUP(A832,[1]DI!$A$4:$B$15000,2),0)</f>
        <v>2.6499999999999999E-2</v>
      </c>
      <c r="E832" s="78">
        <f t="shared" ca="1" si="252"/>
        <v>1.00010379</v>
      </c>
      <c r="F832" s="78">
        <f ca="1">(TRUNC(PRODUCT($E$12:$E831),16))</f>
        <v>1.0910835646499699</v>
      </c>
      <c r="G832" s="78">
        <f t="shared" ca="1" si="253"/>
        <v>1.0882562919085399</v>
      </c>
      <c r="H832" s="78">
        <f t="shared" ca="1" si="254"/>
        <v>1.00259798</v>
      </c>
      <c r="I832" s="77">
        <f t="shared" si="251"/>
        <v>3.5000000000000003E-2</v>
      </c>
      <c r="J832" s="79">
        <f t="shared" si="257"/>
        <v>44274</v>
      </c>
      <c r="K832" s="80">
        <f t="shared" si="258"/>
        <v>25</v>
      </c>
      <c r="L832" s="81">
        <f t="shared" si="259"/>
        <v>25</v>
      </c>
      <c r="M832" s="82">
        <f t="shared" si="260"/>
        <v>1.0034186700000001</v>
      </c>
      <c r="N832" s="82">
        <f t="shared" ca="1" si="261"/>
        <v>1.006025532</v>
      </c>
      <c r="O832" s="81">
        <f t="shared" si="262"/>
        <v>0</v>
      </c>
      <c r="P832" s="76">
        <f t="shared" ca="1" si="263"/>
        <v>485.05532599999998</v>
      </c>
      <c r="Q832" s="76">
        <f t="shared" si="264"/>
        <v>0</v>
      </c>
      <c r="R832" s="83" t="str">
        <f t="shared" si="265"/>
        <v>A+J=</v>
      </c>
      <c r="S832" s="79">
        <f t="shared" si="266"/>
        <v>44368</v>
      </c>
      <c r="T832" s="84" t="str">
        <f t="shared" si="267"/>
        <v>-</v>
      </c>
      <c r="U832" s="8"/>
      <c r="V832" s="8"/>
      <c r="W832" s="8"/>
      <c r="X832" s="8"/>
      <c r="Y832" s="1"/>
      <c r="Z832" s="8"/>
      <c r="AA832" s="8"/>
      <c r="AB832" s="8"/>
      <c r="AC832" s="8"/>
      <c r="AD832" s="8"/>
      <c r="AE832" s="9"/>
      <c r="AF832" s="8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  <c r="BO832" s="3"/>
      <c r="BP832" s="3"/>
      <c r="BQ832" s="3"/>
      <c r="BR832" s="3"/>
      <c r="BS832" s="3"/>
      <c r="BT832" s="3"/>
      <c r="BU832" s="3"/>
      <c r="BV832" s="3"/>
      <c r="BW832" s="3"/>
      <c r="BX832" s="3"/>
      <c r="BY832" s="3"/>
      <c r="BZ832" s="3"/>
      <c r="CA832" s="3"/>
      <c r="CB832" s="3"/>
      <c r="CC832" s="3"/>
      <c r="CD832" s="3"/>
      <c r="CE832" s="3"/>
      <c r="CF832" s="3"/>
      <c r="CG832" s="3"/>
      <c r="CH832" s="3"/>
      <c r="CI832" s="3"/>
      <c r="CJ832" s="3"/>
      <c r="CK832" s="3"/>
      <c r="CL832" s="3"/>
      <c r="CM832" s="3"/>
      <c r="CN832" s="3"/>
      <c r="CO832" s="3"/>
      <c r="CP832" s="3"/>
      <c r="CQ832" s="3"/>
      <c r="CR832" s="3"/>
      <c r="CS832" s="3"/>
      <c r="CT832" s="3"/>
      <c r="CU832" s="3"/>
      <c r="CV832" s="3"/>
      <c r="CW832" s="3"/>
      <c r="CX832" s="3"/>
      <c r="CY832" s="3"/>
      <c r="CZ832" s="3"/>
      <c r="DA832" s="3"/>
      <c r="DB832" s="3"/>
      <c r="DC832" s="3"/>
      <c r="DD832" s="3"/>
      <c r="DE832" s="3"/>
      <c r="DF832" s="3"/>
      <c r="DG832" s="3"/>
      <c r="DH832" s="3"/>
      <c r="DI832" s="3"/>
      <c r="DJ832" s="3"/>
      <c r="DK832" s="3"/>
      <c r="DL832" s="3"/>
      <c r="DM832" s="3"/>
      <c r="DN832" s="3"/>
      <c r="DO832" s="3"/>
      <c r="DP832" s="3"/>
      <c r="DQ832" s="3"/>
      <c r="DR832" s="3"/>
      <c r="DS832" s="3"/>
      <c r="DT832" s="3"/>
      <c r="DU832" s="3"/>
      <c r="DV832" s="3"/>
      <c r="DW832" s="3"/>
      <c r="DX832" s="3"/>
      <c r="DY832" s="3"/>
      <c r="DZ832" s="3"/>
      <c r="EA832" s="3"/>
      <c r="EB832" s="3"/>
      <c r="EC832" s="3"/>
      <c r="ED832" s="3"/>
      <c r="EE832" s="3"/>
      <c r="EF832" s="3"/>
      <c r="EG832" s="3"/>
      <c r="EH832" s="3"/>
      <c r="EI832" s="3"/>
      <c r="EJ832" s="3"/>
      <c r="EK832" s="3"/>
      <c r="EL832" s="3"/>
      <c r="EM832" s="3"/>
      <c r="EN832" s="3"/>
      <c r="EO832" s="3"/>
      <c r="EP832" s="3"/>
      <c r="EQ832" s="3"/>
      <c r="ER832" s="3"/>
      <c r="ES832" s="3"/>
      <c r="ET832" s="3"/>
      <c r="EU832" s="3"/>
      <c r="EV832" s="3"/>
      <c r="EW832" s="3"/>
      <c r="EX832" s="3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</row>
    <row r="833" spans="1:173" x14ac:dyDescent="0.15">
      <c r="A833" s="74">
        <f t="shared" si="250"/>
        <v>44314</v>
      </c>
      <c r="B833" s="75">
        <f t="shared" ca="1" si="255"/>
        <v>81004.518293000001</v>
      </c>
      <c r="C833" s="78">
        <f t="shared" si="256"/>
        <v>80500</v>
      </c>
      <c r="D833" s="77">
        <f ca="1">IF(A833&lt;$B$1,VLOOKUP(A833,[1]DI!$A$4:$B$15000,2),0)</f>
        <v>2.6499999999999999E-2</v>
      </c>
      <c r="E833" s="78">
        <f t="shared" ca="1" si="252"/>
        <v>1.00010379</v>
      </c>
      <c r="F833" s="78">
        <f ca="1">(TRUNC(PRODUCT($E$12:$E832),16))</f>
        <v>1.09119680821315</v>
      </c>
      <c r="G833" s="78">
        <f t="shared" ca="1" si="253"/>
        <v>1.0882562919085399</v>
      </c>
      <c r="H833" s="78">
        <f t="shared" ca="1" si="254"/>
        <v>1.00270204</v>
      </c>
      <c r="I833" s="77">
        <f t="shared" si="251"/>
        <v>3.5000000000000003E-2</v>
      </c>
      <c r="J833" s="79">
        <f t="shared" si="257"/>
        <v>44274</v>
      </c>
      <c r="K833" s="80">
        <f t="shared" si="258"/>
        <v>26</v>
      </c>
      <c r="L833" s="81">
        <f t="shared" si="259"/>
        <v>26</v>
      </c>
      <c r="M833" s="82">
        <f t="shared" si="260"/>
        <v>1.00355566</v>
      </c>
      <c r="N833" s="82">
        <f t="shared" ca="1" si="261"/>
        <v>1.006267308</v>
      </c>
      <c r="O833" s="81">
        <f t="shared" si="262"/>
        <v>0</v>
      </c>
      <c r="P833" s="76">
        <f t="shared" ca="1" si="263"/>
        <v>504.51829300000003</v>
      </c>
      <c r="Q833" s="76">
        <f t="shared" si="264"/>
        <v>0</v>
      </c>
      <c r="R833" s="83" t="str">
        <f t="shared" si="265"/>
        <v>A+J=</v>
      </c>
      <c r="S833" s="79">
        <f t="shared" si="266"/>
        <v>44368</v>
      </c>
      <c r="T833" s="84" t="str">
        <f t="shared" si="267"/>
        <v>-</v>
      </c>
      <c r="U833" s="8"/>
      <c r="V833" s="8"/>
      <c r="W833" s="8"/>
      <c r="X833" s="8"/>
      <c r="Y833" s="1"/>
      <c r="Z833" s="8"/>
      <c r="AA833" s="8"/>
      <c r="AB833" s="8"/>
      <c r="AC833" s="8"/>
      <c r="AD833" s="8"/>
      <c r="AE833" s="9"/>
      <c r="AF833" s="8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  <c r="BO833" s="3"/>
      <c r="BP833" s="3"/>
      <c r="BQ833" s="3"/>
      <c r="BR833" s="3"/>
      <c r="BS833" s="3"/>
      <c r="BT833" s="3"/>
      <c r="BU833" s="3"/>
      <c r="BV833" s="3"/>
      <c r="BW833" s="3"/>
      <c r="BX833" s="3"/>
      <c r="BY833" s="3"/>
      <c r="BZ833" s="3"/>
      <c r="CA833" s="3"/>
      <c r="CB833" s="3"/>
      <c r="CC833" s="3"/>
      <c r="CD833" s="3"/>
      <c r="CE833" s="3"/>
      <c r="CF833" s="3"/>
      <c r="CG833" s="3"/>
      <c r="CH833" s="3"/>
      <c r="CI833" s="3"/>
      <c r="CJ833" s="3"/>
      <c r="CK833" s="3"/>
      <c r="CL833" s="3"/>
      <c r="CM833" s="3"/>
      <c r="CN833" s="3"/>
      <c r="CO833" s="3"/>
      <c r="CP833" s="3"/>
      <c r="CQ833" s="3"/>
      <c r="CR833" s="3"/>
      <c r="CS833" s="3"/>
      <c r="CT833" s="3"/>
      <c r="CU833" s="3"/>
      <c r="CV833" s="3"/>
      <c r="CW833" s="3"/>
      <c r="CX833" s="3"/>
      <c r="CY833" s="3"/>
      <c r="CZ833" s="3"/>
      <c r="DA833" s="3"/>
      <c r="DB833" s="3"/>
      <c r="DC833" s="3"/>
      <c r="DD833" s="3"/>
      <c r="DE833" s="3"/>
      <c r="DF833" s="3"/>
      <c r="DG833" s="3"/>
      <c r="DH833" s="3"/>
      <c r="DI833" s="3"/>
      <c r="DJ833" s="3"/>
      <c r="DK833" s="3"/>
      <c r="DL833" s="3"/>
      <c r="DM833" s="3"/>
      <c r="DN833" s="3"/>
      <c r="DO833" s="3"/>
      <c r="DP833" s="3"/>
      <c r="DQ833" s="3"/>
      <c r="DR833" s="3"/>
      <c r="DS833" s="3"/>
      <c r="DT833" s="3"/>
      <c r="DU833" s="3"/>
      <c r="DV833" s="3"/>
      <c r="DW833" s="3"/>
      <c r="DX833" s="3"/>
      <c r="DY833" s="3"/>
      <c r="DZ833" s="3"/>
      <c r="EA833" s="3"/>
      <c r="EB833" s="3"/>
      <c r="EC833" s="3"/>
      <c r="ED833" s="3"/>
      <c r="EE833" s="3"/>
      <c r="EF833" s="3"/>
      <c r="EG833" s="3"/>
      <c r="EH833" s="3"/>
      <c r="EI833" s="3"/>
      <c r="EJ833" s="3"/>
      <c r="EK833" s="3"/>
      <c r="EL833" s="3"/>
      <c r="EM833" s="3"/>
      <c r="EN833" s="3"/>
      <c r="EO833" s="3"/>
      <c r="EP833" s="3"/>
      <c r="EQ833" s="3"/>
      <c r="ER833" s="3"/>
      <c r="ES833" s="3"/>
      <c r="ET833" s="3"/>
      <c r="EU833" s="3"/>
      <c r="EV833" s="3"/>
      <c r="EW833" s="3"/>
      <c r="EX833" s="3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</row>
    <row r="834" spans="1:173" x14ac:dyDescent="0.15">
      <c r="A834" s="74">
        <f t="shared" si="250"/>
        <v>44315</v>
      </c>
      <c r="B834" s="75">
        <f t="shared" ca="1" si="255"/>
        <v>81023.985769000006</v>
      </c>
      <c r="C834" s="78">
        <f t="shared" si="256"/>
        <v>80500</v>
      </c>
      <c r="D834" s="77">
        <f ca="1">IF(A834&lt;$B$1,VLOOKUP(A834,[1]DI!$A$4:$B$15000,2),0)</f>
        <v>2.6499999999999999E-2</v>
      </c>
      <c r="E834" s="78">
        <f t="shared" ca="1" si="252"/>
        <v>1.00010379</v>
      </c>
      <c r="F834" s="78">
        <f ca="1">(TRUNC(PRODUCT($E$12:$E833),16))</f>
        <v>1.09131006352987</v>
      </c>
      <c r="G834" s="78">
        <f t="shared" ca="1" si="253"/>
        <v>1.0882562919085399</v>
      </c>
      <c r="H834" s="78">
        <f t="shared" ca="1" si="254"/>
        <v>1.0028061100000001</v>
      </c>
      <c r="I834" s="77">
        <f t="shared" si="251"/>
        <v>3.5000000000000003E-2</v>
      </c>
      <c r="J834" s="79">
        <f t="shared" si="257"/>
        <v>44274</v>
      </c>
      <c r="K834" s="80">
        <f t="shared" si="258"/>
        <v>27</v>
      </c>
      <c r="L834" s="81">
        <f t="shared" si="259"/>
        <v>27</v>
      </c>
      <c r="M834" s="82">
        <f t="shared" si="260"/>
        <v>1.003692668</v>
      </c>
      <c r="N834" s="82">
        <f t="shared" ca="1" si="261"/>
        <v>1.0065091399999999</v>
      </c>
      <c r="O834" s="81">
        <f t="shared" si="262"/>
        <v>0</v>
      </c>
      <c r="P834" s="76">
        <f t="shared" ca="1" si="263"/>
        <v>523.985769</v>
      </c>
      <c r="Q834" s="76">
        <f t="shared" si="264"/>
        <v>0</v>
      </c>
      <c r="R834" s="83" t="str">
        <f t="shared" si="265"/>
        <v>A+J=</v>
      </c>
      <c r="S834" s="79">
        <f t="shared" si="266"/>
        <v>44368</v>
      </c>
      <c r="T834" s="84" t="str">
        <f t="shared" si="267"/>
        <v>-</v>
      </c>
      <c r="U834" s="8"/>
      <c r="V834" s="8"/>
      <c r="W834" s="8"/>
      <c r="X834" s="8"/>
      <c r="Y834" s="1"/>
      <c r="Z834" s="8"/>
      <c r="AA834" s="8"/>
      <c r="AB834" s="8"/>
      <c r="AC834" s="8"/>
      <c r="AD834" s="8"/>
      <c r="AE834" s="9"/>
      <c r="AF834" s="8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  <c r="BO834" s="3"/>
      <c r="BP834" s="3"/>
      <c r="BQ834" s="3"/>
      <c r="BR834" s="3"/>
      <c r="BS834" s="3"/>
      <c r="BT834" s="3"/>
      <c r="BU834" s="3"/>
      <c r="BV834" s="3"/>
      <c r="BW834" s="3"/>
      <c r="BX834" s="3"/>
      <c r="BY834" s="3"/>
      <c r="BZ834" s="3"/>
      <c r="CA834" s="3"/>
      <c r="CB834" s="3"/>
      <c r="CC834" s="3"/>
      <c r="CD834" s="3"/>
      <c r="CE834" s="3"/>
      <c r="CF834" s="3"/>
      <c r="CG834" s="3"/>
      <c r="CH834" s="3"/>
      <c r="CI834" s="3"/>
      <c r="CJ834" s="3"/>
      <c r="CK834" s="3"/>
      <c r="CL834" s="3"/>
      <c r="CM834" s="3"/>
      <c r="CN834" s="3"/>
      <c r="CO834" s="3"/>
      <c r="CP834" s="3"/>
      <c r="CQ834" s="3"/>
      <c r="CR834" s="3"/>
      <c r="CS834" s="3"/>
      <c r="CT834" s="3"/>
      <c r="CU834" s="3"/>
      <c r="CV834" s="3"/>
      <c r="CW834" s="3"/>
      <c r="CX834" s="3"/>
      <c r="CY834" s="3"/>
      <c r="CZ834" s="3"/>
      <c r="DA834" s="3"/>
      <c r="DB834" s="3"/>
      <c r="DC834" s="3"/>
      <c r="DD834" s="3"/>
      <c r="DE834" s="3"/>
      <c r="DF834" s="3"/>
      <c r="DG834" s="3"/>
      <c r="DH834" s="3"/>
      <c r="DI834" s="3"/>
      <c r="DJ834" s="3"/>
      <c r="DK834" s="3"/>
      <c r="DL834" s="3"/>
      <c r="DM834" s="3"/>
      <c r="DN834" s="3"/>
      <c r="DO834" s="3"/>
      <c r="DP834" s="3"/>
      <c r="DQ834" s="3"/>
      <c r="DR834" s="3"/>
      <c r="DS834" s="3"/>
      <c r="DT834" s="3"/>
      <c r="DU834" s="3"/>
      <c r="DV834" s="3"/>
      <c r="DW834" s="3"/>
      <c r="DX834" s="3"/>
      <c r="DY834" s="3"/>
      <c r="DZ834" s="3"/>
      <c r="EA834" s="3"/>
      <c r="EB834" s="3"/>
      <c r="EC834" s="3"/>
      <c r="ED834" s="3"/>
      <c r="EE834" s="3"/>
      <c r="EF834" s="3"/>
      <c r="EG834" s="3"/>
      <c r="EH834" s="3"/>
      <c r="EI834" s="3"/>
      <c r="EJ834" s="3"/>
      <c r="EK834" s="3"/>
      <c r="EL834" s="3"/>
      <c r="EM834" s="3"/>
      <c r="EN834" s="3"/>
      <c r="EO834" s="3"/>
      <c r="EP834" s="3"/>
      <c r="EQ834" s="3"/>
      <c r="ER834" s="3"/>
      <c r="ES834" s="3"/>
      <c r="ET834" s="3"/>
      <c r="EU834" s="3"/>
      <c r="EV834" s="3"/>
      <c r="EW834" s="3"/>
      <c r="EX834" s="3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</row>
    <row r="835" spans="1:173" x14ac:dyDescent="0.15">
      <c r="A835" s="74">
        <f t="shared" si="250"/>
        <v>44316</v>
      </c>
      <c r="B835" s="75">
        <f t="shared" ca="1" si="255"/>
        <v>81043.458719000002</v>
      </c>
      <c r="C835" s="78">
        <f t="shared" si="256"/>
        <v>80500</v>
      </c>
      <c r="D835" s="77">
        <f ca="1">IF(A835&lt;$B$1,VLOOKUP(A835,[1]DI!$A$4:$B$15000,2),0)</f>
        <v>2.6499999999999999E-2</v>
      </c>
      <c r="E835" s="78">
        <f t="shared" ca="1" si="252"/>
        <v>1.00010379</v>
      </c>
      <c r="F835" s="78">
        <f ca="1">(TRUNC(PRODUCT($E$12:$E834),16))</f>
        <v>1.0914233306013701</v>
      </c>
      <c r="G835" s="78">
        <f t="shared" ca="1" si="253"/>
        <v>1.0882562919085399</v>
      </c>
      <c r="H835" s="78">
        <f t="shared" ca="1" si="254"/>
        <v>1.0029102000000001</v>
      </c>
      <c r="I835" s="77">
        <f t="shared" si="251"/>
        <v>3.5000000000000003E-2</v>
      </c>
      <c r="J835" s="79">
        <f t="shared" si="257"/>
        <v>44274</v>
      </c>
      <c r="K835" s="80">
        <f t="shared" si="258"/>
        <v>28</v>
      </c>
      <c r="L835" s="81">
        <f t="shared" si="259"/>
        <v>28</v>
      </c>
      <c r="M835" s="82">
        <f t="shared" si="260"/>
        <v>1.0038296950000001</v>
      </c>
      <c r="N835" s="82">
        <f t="shared" ca="1" si="261"/>
        <v>1.0067510399999999</v>
      </c>
      <c r="O835" s="81">
        <f t="shared" si="262"/>
        <v>0</v>
      </c>
      <c r="P835" s="76">
        <f t="shared" ca="1" si="263"/>
        <v>543.45871899999997</v>
      </c>
      <c r="Q835" s="76">
        <f t="shared" si="264"/>
        <v>0</v>
      </c>
      <c r="R835" s="83" t="str">
        <f t="shared" si="265"/>
        <v>A+J=</v>
      </c>
      <c r="S835" s="79">
        <f t="shared" si="266"/>
        <v>44368</v>
      </c>
      <c r="T835" s="84" t="str">
        <f t="shared" si="267"/>
        <v>-</v>
      </c>
      <c r="U835" s="8"/>
      <c r="V835" s="8"/>
      <c r="W835" s="8"/>
      <c r="X835" s="8"/>
      <c r="Y835" s="1"/>
      <c r="Z835" s="8"/>
      <c r="AA835" s="8"/>
      <c r="AB835" s="8"/>
      <c r="AC835" s="8"/>
      <c r="AD835" s="8"/>
      <c r="AE835" s="9"/>
      <c r="AF835" s="8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  <c r="BO835" s="3"/>
      <c r="BP835" s="3"/>
      <c r="BQ835" s="3"/>
      <c r="BR835" s="3"/>
      <c r="BS835" s="3"/>
      <c r="BT835" s="3"/>
      <c r="BU835" s="3"/>
      <c r="BV835" s="3"/>
      <c r="BW835" s="3"/>
      <c r="BX835" s="3"/>
      <c r="BY835" s="3"/>
      <c r="BZ835" s="3"/>
      <c r="CA835" s="3"/>
      <c r="CB835" s="3"/>
      <c r="CC835" s="3"/>
      <c r="CD835" s="3"/>
      <c r="CE835" s="3"/>
      <c r="CF835" s="3"/>
      <c r="CG835" s="3"/>
      <c r="CH835" s="3"/>
      <c r="CI835" s="3"/>
      <c r="CJ835" s="3"/>
      <c r="CK835" s="3"/>
      <c r="CL835" s="3"/>
      <c r="CM835" s="3"/>
      <c r="CN835" s="3"/>
      <c r="CO835" s="3"/>
      <c r="CP835" s="3"/>
      <c r="CQ835" s="3"/>
      <c r="CR835" s="3"/>
      <c r="CS835" s="3"/>
      <c r="CT835" s="3"/>
      <c r="CU835" s="3"/>
      <c r="CV835" s="3"/>
      <c r="CW835" s="3"/>
      <c r="CX835" s="3"/>
      <c r="CY835" s="3"/>
      <c r="CZ835" s="3"/>
      <c r="DA835" s="3"/>
      <c r="DB835" s="3"/>
      <c r="DC835" s="3"/>
      <c r="DD835" s="3"/>
      <c r="DE835" s="3"/>
      <c r="DF835" s="3"/>
      <c r="DG835" s="3"/>
      <c r="DH835" s="3"/>
      <c r="DI835" s="3"/>
      <c r="DJ835" s="3"/>
      <c r="DK835" s="3"/>
      <c r="DL835" s="3"/>
      <c r="DM835" s="3"/>
      <c r="DN835" s="3"/>
      <c r="DO835" s="3"/>
      <c r="DP835" s="3"/>
      <c r="DQ835" s="3"/>
      <c r="DR835" s="3"/>
      <c r="DS835" s="3"/>
      <c r="DT835" s="3"/>
      <c r="DU835" s="3"/>
      <c r="DV835" s="3"/>
      <c r="DW835" s="3"/>
      <c r="DX835" s="3"/>
      <c r="DY835" s="3"/>
      <c r="DZ835" s="3"/>
      <c r="EA835" s="3"/>
      <c r="EB835" s="3"/>
      <c r="EC835" s="3"/>
      <c r="ED835" s="3"/>
      <c r="EE835" s="3"/>
      <c r="EF835" s="3"/>
      <c r="EG835" s="3"/>
      <c r="EH835" s="3"/>
      <c r="EI835" s="3"/>
      <c r="EJ835" s="3"/>
      <c r="EK835" s="3"/>
      <c r="EL835" s="3"/>
      <c r="EM835" s="3"/>
      <c r="EN835" s="3"/>
      <c r="EO835" s="3"/>
      <c r="EP835" s="3"/>
      <c r="EQ835" s="3"/>
      <c r="ER835" s="3"/>
      <c r="ES835" s="3"/>
      <c r="ET835" s="3"/>
      <c r="EU835" s="3"/>
      <c r="EV835" s="3"/>
      <c r="EW835" s="3"/>
      <c r="EX835" s="3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</row>
    <row r="836" spans="1:173" x14ac:dyDescent="0.15">
      <c r="A836" s="74">
        <f t="shared" si="250"/>
        <v>44317</v>
      </c>
      <c r="B836" s="75">
        <f t="shared" ca="1" si="255"/>
        <v>81062.935532999996</v>
      </c>
      <c r="C836" s="78">
        <f t="shared" si="256"/>
        <v>80500</v>
      </c>
      <c r="D836" s="77">
        <f ca="1">IF(A836&lt;$B$1,VLOOKUP(A836,[1]DI!$A$4:$B$15000,2),0)</f>
        <v>0</v>
      </c>
      <c r="E836" s="78">
        <f t="shared" ca="1" si="252"/>
        <v>1</v>
      </c>
      <c r="F836" s="78">
        <f ca="1">(TRUNC(PRODUCT($E$12:$E835),16))</f>
        <v>1.0915366094288499</v>
      </c>
      <c r="G836" s="78">
        <f t="shared" ca="1" si="253"/>
        <v>1.0882562919085399</v>
      </c>
      <c r="H836" s="78">
        <f t="shared" ca="1" si="254"/>
        <v>1.0030142900000001</v>
      </c>
      <c r="I836" s="77">
        <f t="shared" si="251"/>
        <v>3.5000000000000003E-2</v>
      </c>
      <c r="J836" s="79">
        <f t="shared" si="257"/>
        <v>44274</v>
      </c>
      <c r="K836" s="80">
        <f t="shared" si="258"/>
        <v>28</v>
      </c>
      <c r="L836" s="81">
        <f t="shared" si="259"/>
        <v>29</v>
      </c>
      <c r="M836" s="82">
        <f t="shared" si="260"/>
        <v>1.0039667409999999</v>
      </c>
      <c r="N836" s="82">
        <f t="shared" ca="1" si="261"/>
        <v>1.0069929879999999</v>
      </c>
      <c r="O836" s="81">
        <f t="shared" si="262"/>
        <v>0</v>
      </c>
      <c r="P836" s="76">
        <f t="shared" ca="1" si="263"/>
        <v>562.93553299999996</v>
      </c>
      <c r="Q836" s="76">
        <f t="shared" si="264"/>
        <v>0</v>
      </c>
      <c r="R836" s="83" t="str">
        <f t="shared" si="265"/>
        <v>A+J=</v>
      </c>
      <c r="S836" s="79">
        <f t="shared" si="266"/>
        <v>44368</v>
      </c>
      <c r="T836" s="84" t="str">
        <f t="shared" si="267"/>
        <v>-</v>
      </c>
      <c r="U836" s="8"/>
      <c r="V836" s="8"/>
      <c r="W836" s="8"/>
      <c r="X836" s="8"/>
      <c r="Y836" s="1"/>
      <c r="Z836" s="8"/>
      <c r="AA836" s="8"/>
      <c r="AB836" s="8"/>
      <c r="AC836" s="8"/>
      <c r="AD836" s="8"/>
      <c r="AE836" s="9"/>
      <c r="AF836" s="8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  <c r="BO836" s="3"/>
      <c r="BP836" s="3"/>
      <c r="BQ836" s="3"/>
      <c r="BR836" s="3"/>
      <c r="BS836" s="3"/>
      <c r="BT836" s="3"/>
      <c r="BU836" s="3"/>
      <c r="BV836" s="3"/>
      <c r="BW836" s="3"/>
      <c r="BX836" s="3"/>
      <c r="BY836" s="3"/>
      <c r="BZ836" s="3"/>
      <c r="CA836" s="3"/>
      <c r="CB836" s="3"/>
      <c r="CC836" s="3"/>
      <c r="CD836" s="3"/>
      <c r="CE836" s="3"/>
      <c r="CF836" s="3"/>
      <c r="CG836" s="3"/>
      <c r="CH836" s="3"/>
      <c r="CI836" s="3"/>
      <c r="CJ836" s="3"/>
      <c r="CK836" s="3"/>
      <c r="CL836" s="3"/>
      <c r="CM836" s="3"/>
      <c r="CN836" s="3"/>
      <c r="CO836" s="3"/>
      <c r="CP836" s="3"/>
      <c r="CQ836" s="3"/>
      <c r="CR836" s="3"/>
      <c r="CS836" s="3"/>
      <c r="CT836" s="3"/>
      <c r="CU836" s="3"/>
      <c r="CV836" s="3"/>
      <c r="CW836" s="3"/>
      <c r="CX836" s="3"/>
      <c r="CY836" s="3"/>
      <c r="CZ836" s="3"/>
      <c r="DA836" s="3"/>
      <c r="DB836" s="3"/>
      <c r="DC836" s="3"/>
      <c r="DD836" s="3"/>
      <c r="DE836" s="3"/>
      <c r="DF836" s="3"/>
      <c r="DG836" s="3"/>
      <c r="DH836" s="3"/>
      <c r="DI836" s="3"/>
      <c r="DJ836" s="3"/>
      <c r="DK836" s="3"/>
      <c r="DL836" s="3"/>
      <c r="DM836" s="3"/>
      <c r="DN836" s="3"/>
      <c r="DO836" s="3"/>
      <c r="DP836" s="3"/>
      <c r="DQ836" s="3"/>
      <c r="DR836" s="3"/>
      <c r="DS836" s="3"/>
      <c r="DT836" s="3"/>
      <c r="DU836" s="3"/>
      <c r="DV836" s="3"/>
      <c r="DW836" s="3"/>
      <c r="DX836" s="3"/>
      <c r="DY836" s="3"/>
      <c r="DZ836" s="3"/>
      <c r="EA836" s="3"/>
      <c r="EB836" s="3"/>
      <c r="EC836" s="3"/>
      <c r="ED836" s="3"/>
      <c r="EE836" s="3"/>
      <c r="EF836" s="3"/>
      <c r="EG836" s="3"/>
      <c r="EH836" s="3"/>
      <c r="EI836" s="3"/>
      <c r="EJ836" s="3"/>
      <c r="EK836" s="3"/>
      <c r="EL836" s="3"/>
      <c r="EM836" s="3"/>
      <c r="EN836" s="3"/>
      <c r="EO836" s="3"/>
      <c r="EP836" s="3"/>
      <c r="EQ836" s="3"/>
      <c r="ER836" s="3"/>
      <c r="ES836" s="3"/>
      <c r="ET836" s="3"/>
      <c r="EU836" s="3"/>
      <c r="EV836" s="3"/>
      <c r="EW836" s="3"/>
      <c r="EX836" s="3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</row>
    <row r="837" spans="1:173" x14ac:dyDescent="0.15">
      <c r="A837" s="74">
        <f t="shared" si="250"/>
        <v>44318</v>
      </c>
      <c r="B837" s="75">
        <f t="shared" ca="1" si="255"/>
        <v>81062.935532999996</v>
      </c>
      <c r="C837" s="78">
        <f t="shared" si="256"/>
        <v>80500</v>
      </c>
      <c r="D837" s="77">
        <f ca="1">IF(A837&lt;$B$1,VLOOKUP(A837,[1]DI!$A$4:$B$15000,2),0)</f>
        <v>0</v>
      </c>
      <c r="E837" s="78">
        <f t="shared" ca="1" si="252"/>
        <v>1</v>
      </c>
      <c r="F837" s="78">
        <f ca="1">(TRUNC(PRODUCT($E$12:$E836),16))</f>
        <v>1.0915366094288499</v>
      </c>
      <c r="G837" s="78">
        <f t="shared" ca="1" si="253"/>
        <v>1.0882562919085399</v>
      </c>
      <c r="H837" s="78">
        <f t="shared" ca="1" si="254"/>
        <v>1.0030142900000001</v>
      </c>
      <c r="I837" s="77">
        <f t="shared" si="251"/>
        <v>3.5000000000000003E-2</v>
      </c>
      <c r="J837" s="79">
        <f t="shared" si="257"/>
        <v>44274</v>
      </c>
      <c r="K837" s="80">
        <f t="shared" si="258"/>
        <v>28</v>
      </c>
      <c r="L837" s="81">
        <f t="shared" si="259"/>
        <v>29</v>
      </c>
      <c r="M837" s="82">
        <f t="shared" si="260"/>
        <v>1.0039667409999999</v>
      </c>
      <c r="N837" s="82">
        <f t="shared" ca="1" si="261"/>
        <v>1.0069929879999999</v>
      </c>
      <c r="O837" s="81">
        <f t="shared" si="262"/>
        <v>0</v>
      </c>
      <c r="P837" s="76">
        <f t="shared" ca="1" si="263"/>
        <v>562.93553299999996</v>
      </c>
      <c r="Q837" s="76">
        <f t="shared" si="264"/>
        <v>0</v>
      </c>
      <c r="R837" s="83" t="str">
        <f t="shared" si="265"/>
        <v>A+J=</v>
      </c>
      <c r="S837" s="79">
        <f t="shared" si="266"/>
        <v>44368</v>
      </c>
      <c r="T837" s="84" t="str">
        <f t="shared" si="267"/>
        <v>-</v>
      </c>
      <c r="U837" s="8"/>
      <c r="V837" s="8"/>
      <c r="W837" s="8"/>
      <c r="X837" s="8"/>
      <c r="Y837" s="1"/>
      <c r="Z837" s="8"/>
      <c r="AA837" s="8"/>
      <c r="AB837" s="8"/>
      <c r="AC837" s="8"/>
      <c r="AD837" s="8"/>
      <c r="AE837" s="9"/>
      <c r="AF837" s="8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  <c r="BO837" s="3"/>
      <c r="BP837" s="3"/>
      <c r="BQ837" s="3"/>
      <c r="BR837" s="3"/>
      <c r="BS837" s="3"/>
      <c r="BT837" s="3"/>
      <c r="BU837" s="3"/>
      <c r="BV837" s="3"/>
      <c r="BW837" s="3"/>
      <c r="BX837" s="3"/>
      <c r="BY837" s="3"/>
      <c r="BZ837" s="3"/>
      <c r="CA837" s="3"/>
      <c r="CB837" s="3"/>
      <c r="CC837" s="3"/>
      <c r="CD837" s="3"/>
      <c r="CE837" s="3"/>
      <c r="CF837" s="3"/>
      <c r="CG837" s="3"/>
      <c r="CH837" s="3"/>
      <c r="CI837" s="3"/>
      <c r="CJ837" s="3"/>
      <c r="CK837" s="3"/>
      <c r="CL837" s="3"/>
      <c r="CM837" s="3"/>
      <c r="CN837" s="3"/>
      <c r="CO837" s="3"/>
      <c r="CP837" s="3"/>
      <c r="CQ837" s="3"/>
      <c r="CR837" s="3"/>
      <c r="CS837" s="3"/>
      <c r="CT837" s="3"/>
      <c r="CU837" s="3"/>
      <c r="CV837" s="3"/>
      <c r="CW837" s="3"/>
      <c r="CX837" s="3"/>
      <c r="CY837" s="3"/>
      <c r="CZ837" s="3"/>
      <c r="DA837" s="3"/>
      <c r="DB837" s="3"/>
      <c r="DC837" s="3"/>
      <c r="DD837" s="3"/>
      <c r="DE837" s="3"/>
      <c r="DF837" s="3"/>
      <c r="DG837" s="3"/>
      <c r="DH837" s="3"/>
      <c r="DI837" s="3"/>
      <c r="DJ837" s="3"/>
      <c r="DK837" s="3"/>
      <c r="DL837" s="3"/>
      <c r="DM837" s="3"/>
      <c r="DN837" s="3"/>
      <c r="DO837" s="3"/>
      <c r="DP837" s="3"/>
      <c r="DQ837" s="3"/>
      <c r="DR837" s="3"/>
      <c r="DS837" s="3"/>
      <c r="DT837" s="3"/>
      <c r="DU837" s="3"/>
      <c r="DV837" s="3"/>
      <c r="DW837" s="3"/>
      <c r="DX837" s="3"/>
      <c r="DY837" s="3"/>
      <c r="DZ837" s="3"/>
      <c r="EA837" s="3"/>
      <c r="EB837" s="3"/>
      <c r="EC837" s="3"/>
      <c r="ED837" s="3"/>
      <c r="EE837" s="3"/>
      <c r="EF837" s="3"/>
      <c r="EG837" s="3"/>
      <c r="EH837" s="3"/>
      <c r="EI837" s="3"/>
      <c r="EJ837" s="3"/>
      <c r="EK837" s="3"/>
      <c r="EL837" s="3"/>
      <c r="EM837" s="3"/>
      <c r="EN837" s="3"/>
      <c r="EO837" s="3"/>
      <c r="EP837" s="3"/>
      <c r="EQ837" s="3"/>
      <c r="ER837" s="3"/>
      <c r="ES837" s="3"/>
      <c r="ET837" s="3"/>
      <c r="EU837" s="3"/>
      <c r="EV837" s="3"/>
      <c r="EW837" s="3"/>
      <c r="EX837" s="3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</row>
    <row r="838" spans="1:173" x14ac:dyDescent="0.15">
      <c r="A838" s="74">
        <f t="shared" si="250"/>
        <v>44319</v>
      </c>
      <c r="B838" s="75">
        <f t="shared" ca="1" si="255"/>
        <v>81062.935532999996</v>
      </c>
      <c r="C838" s="78">
        <f t="shared" si="256"/>
        <v>80500</v>
      </c>
      <c r="D838" s="77">
        <f ca="1">IF(A838&lt;$B$1,VLOOKUP(A838,[1]DI!$A$4:$B$15000,2),0)</f>
        <v>2.6499999999999999E-2</v>
      </c>
      <c r="E838" s="78">
        <f t="shared" ca="1" si="252"/>
        <v>1.00010379</v>
      </c>
      <c r="F838" s="78">
        <f ca="1">(TRUNC(PRODUCT($E$12:$E837),16))</f>
        <v>1.0915366094288499</v>
      </c>
      <c r="G838" s="78">
        <f t="shared" ca="1" si="253"/>
        <v>1.0882562919085399</v>
      </c>
      <c r="H838" s="78">
        <f t="shared" ca="1" si="254"/>
        <v>1.0030142900000001</v>
      </c>
      <c r="I838" s="77">
        <f t="shared" si="251"/>
        <v>3.5000000000000003E-2</v>
      </c>
      <c r="J838" s="79">
        <f t="shared" si="257"/>
        <v>44274</v>
      </c>
      <c r="K838" s="80">
        <f t="shared" si="258"/>
        <v>29</v>
      </c>
      <c r="L838" s="81">
        <f t="shared" si="259"/>
        <v>29</v>
      </c>
      <c r="M838" s="82">
        <f t="shared" si="260"/>
        <v>1.0039667409999999</v>
      </c>
      <c r="N838" s="82">
        <f t="shared" ca="1" si="261"/>
        <v>1.0069929879999999</v>
      </c>
      <c r="O838" s="81">
        <f t="shared" si="262"/>
        <v>0</v>
      </c>
      <c r="P838" s="76">
        <f t="shared" ca="1" si="263"/>
        <v>562.93553299999996</v>
      </c>
      <c r="Q838" s="76">
        <f t="shared" si="264"/>
        <v>0</v>
      </c>
      <c r="R838" s="83" t="str">
        <f t="shared" si="265"/>
        <v>A+J=</v>
      </c>
      <c r="S838" s="79">
        <f t="shared" si="266"/>
        <v>44368</v>
      </c>
      <c r="T838" s="84" t="str">
        <f t="shared" si="267"/>
        <v>-</v>
      </c>
      <c r="U838" s="8"/>
      <c r="V838" s="8"/>
      <c r="W838" s="8"/>
      <c r="X838" s="8"/>
      <c r="Y838" s="1"/>
      <c r="Z838" s="8"/>
      <c r="AA838" s="8"/>
      <c r="AB838" s="8"/>
      <c r="AC838" s="8"/>
      <c r="AD838" s="8"/>
      <c r="AE838" s="9"/>
      <c r="AF838" s="8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  <c r="BO838" s="3"/>
      <c r="BP838" s="3"/>
      <c r="BQ838" s="3"/>
      <c r="BR838" s="3"/>
      <c r="BS838" s="3"/>
      <c r="BT838" s="3"/>
      <c r="BU838" s="3"/>
      <c r="BV838" s="3"/>
      <c r="BW838" s="3"/>
      <c r="BX838" s="3"/>
      <c r="BY838" s="3"/>
      <c r="BZ838" s="3"/>
      <c r="CA838" s="3"/>
      <c r="CB838" s="3"/>
      <c r="CC838" s="3"/>
      <c r="CD838" s="3"/>
      <c r="CE838" s="3"/>
      <c r="CF838" s="3"/>
      <c r="CG838" s="3"/>
      <c r="CH838" s="3"/>
      <c r="CI838" s="3"/>
      <c r="CJ838" s="3"/>
      <c r="CK838" s="3"/>
      <c r="CL838" s="3"/>
      <c r="CM838" s="3"/>
      <c r="CN838" s="3"/>
      <c r="CO838" s="3"/>
      <c r="CP838" s="3"/>
      <c r="CQ838" s="3"/>
      <c r="CR838" s="3"/>
      <c r="CS838" s="3"/>
      <c r="CT838" s="3"/>
      <c r="CU838" s="3"/>
      <c r="CV838" s="3"/>
      <c r="CW838" s="3"/>
      <c r="CX838" s="3"/>
      <c r="CY838" s="3"/>
      <c r="CZ838" s="3"/>
      <c r="DA838" s="3"/>
      <c r="DB838" s="3"/>
      <c r="DC838" s="3"/>
      <c r="DD838" s="3"/>
      <c r="DE838" s="3"/>
      <c r="DF838" s="3"/>
      <c r="DG838" s="3"/>
      <c r="DH838" s="3"/>
      <c r="DI838" s="3"/>
      <c r="DJ838" s="3"/>
      <c r="DK838" s="3"/>
      <c r="DL838" s="3"/>
      <c r="DM838" s="3"/>
      <c r="DN838" s="3"/>
      <c r="DO838" s="3"/>
      <c r="DP838" s="3"/>
      <c r="DQ838" s="3"/>
      <c r="DR838" s="3"/>
      <c r="DS838" s="3"/>
      <c r="DT838" s="3"/>
      <c r="DU838" s="3"/>
      <c r="DV838" s="3"/>
      <c r="DW838" s="3"/>
      <c r="DX838" s="3"/>
      <c r="DY838" s="3"/>
      <c r="DZ838" s="3"/>
      <c r="EA838" s="3"/>
      <c r="EB838" s="3"/>
      <c r="EC838" s="3"/>
      <c r="ED838" s="3"/>
      <c r="EE838" s="3"/>
      <c r="EF838" s="3"/>
      <c r="EG838" s="3"/>
      <c r="EH838" s="3"/>
      <c r="EI838" s="3"/>
      <c r="EJ838" s="3"/>
      <c r="EK838" s="3"/>
      <c r="EL838" s="3"/>
      <c r="EM838" s="3"/>
      <c r="EN838" s="3"/>
      <c r="EO838" s="3"/>
      <c r="EP838" s="3"/>
      <c r="EQ838" s="3"/>
      <c r="ER838" s="3"/>
      <c r="ES838" s="3"/>
      <c r="ET838" s="3"/>
      <c r="EU838" s="3"/>
      <c r="EV838" s="3"/>
      <c r="EW838" s="3"/>
      <c r="EX838" s="3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</row>
    <row r="839" spans="1:173" x14ac:dyDescent="0.15">
      <c r="A839" s="74">
        <f t="shared" si="250"/>
        <v>44320</v>
      </c>
      <c r="B839" s="75">
        <f t="shared" ca="1" si="255"/>
        <v>81082.416935999994</v>
      </c>
      <c r="C839" s="78">
        <f t="shared" si="256"/>
        <v>80500</v>
      </c>
      <c r="D839" s="77">
        <f ca="1">IF(A839&lt;$B$1,VLOOKUP(A839,[1]DI!$A$4:$B$15000,2),0)</f>
        <v>2.6499999999999999E-2</v>
      </c>
      <c r="E839" s="78">
        <f t="shared" ca="1" si="252"/>
        <v>1.00010379</v>
      </c>
      <c r="F839" s="78">
        <f ca="1">(TRUNC(PRODUCT($E$12:$E838),16))</f>
        <v>1.09164990001354</v>
      </c>
      <c r="G839" s="78">
        <f t="shared" ca="1" si="253"/>
        <v>1.0882562919085399</v>
      </c>
      <c r="H839" s="78">
        <f t="shared" ca="1" si="254"/>
        <v>1.00311839</v>
      </c>
      <c r="I839" s="77">
        <f t="shared" si="251"/>
        <v>3.5000000000000003E-2</v>
      </c>
      <c r="J839" s="79">
        <f t="shared" si="257"/>
        <v>44274</v>
      </c>
      <c r="K839" s="80">
        <f t="shared" si="258"/>
        <v>30</v>
      </c>
      <c r="L839" s="81">
        <f t="shared" si="259"/>
        <v>30</v>
      </c>
      <c r="M839" s="82">
        <f t="shared" si="260"/>
        <v>1.004103806</v>
      </c>
      <c r="N839" s="82">
        <f t="shared" ca="1" si="261"/>
        <v>1.007234993</v>
      </c>
      <c r="O839" s="81">
        <f t="shared" si="262"/>
        <v>0</v>
      </c>
      <c r="P839" s="76">
        <f t="shared" ca="1" si="263"/>
        <v>582.41693599999996</v>
      </c>
      <c r="Q839" s="76">
        <f t="shared" si="264"/>
        <v>0</v>
      </c>
      <c r="R839" s="83" t="str">
        <f t="shared" si="265"/>
        <v>A+J=</v>
      </c>
      <c r="S839" s="79">
        <f t="shared" si="266"/>
        <v>44368</v>
      </c>
      <c r="T839" s="84" t="str">
        <f t="shared" si="267"/>
        <v>-</v>
      </c>
      <c r="U839" s="8"/>
      <c r="V839" s="8"/>
      <c r="W839" s="8"/>
      <c r="X839" s="8"/>
      <c r="Y839" s="1"/>
      <c r="Z839" s="8"/>
      <c r="AA839" s="8"/>
      <c r="AB839" s="8"/>
      <c r="AC839" s="8"/>
      <c r="AD839" s="8"/>
      <c r="AE839" s="9"/>
      <c r="AF839" s="8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  <c r="BO839" s="3"/>
      <c r="BP839" s="3"/>
      <c r="BQ839" s="3"/>
      <c r="BR839" s="3"/>
      <c r="BS839" s="3"/>
      <c r="BT839" s="3"/>
      <c r="BU839" s="3"/>
      <c r="BV839" s="3"/>
      <c r="BW839" s="3"/>
      <c r="BX839" s="3"/>
      <c r="BY839" s="3"/>
      <c r="BZ839" s="3"/>
      <c r="CA839" s="3"/>
      <c r="CB839" s="3"/>
      <c r="CC839" s="3"/>
      <c r="CD839" s="3"/>
      <c r="CE839" s="3"/>
      <c r="CF839" s="3"/>
      <c r="CG839" s="3"/>
      <c r="CH839" s="3"/>
      <c r="CI839" s="3"/>
      <c r="CJ839" s="3"/>
      <c r="CK839" s="3"/>
      <c r="CL839" s="3"/>
      <c r="CM839" s="3"/>
      <c r="CN839" s="3"/>
      <c r="CO839" s="3"/>
      <c r="CP839" s="3"/>
      <c r="CQ839" s="3"/>
      <c r="CR839" s="3"/>
      <c r="CS839" s="3"/>
      <c r="CT839" s="3"/>
      <c r="CU839" s="3"/>
      <c r="CV839" s="3"/>
      <c r="CW839" s="3"/>
      <c r="CX839" s="3"/>
      <c r="CY839" s="3"/>
      <c r="CZ839" s="3"/>
      <c r="DA839" s="3"/>
      <c r="DB839" s="3"/>
      <c r="DC839" s="3"/>
      <c r="DD839" s="3"/>
      <c r="DE839" s="3"/>
      <c r="DF839" s="3"/>
      <c r="DG839" s="3"/>
      <c r="DH839" s="3"/>
      <c r="DI839" s="3"/>
      <c r="DJ839" s="3"/>
      <c r="DK839" s="3"/>
      <c r="DL839" s="3"/>
      <c r="DM839" s="3"/>
      <c r="DN839" s="3"/>
      <c r="DO839" s="3"/>
      <c r="DP839" s="3"/>
      <c r="DQ839" s="3"/>
      <c r="DR839" s="3"/>
      <c r="DS839" s="3"/>
      <c r="DT839" s="3"/>
      <c r="DU839" s="3"/>
      <c r="DV839" s="3"/>
      <c r="DW839" s="3"/>
      <c r="DX839" s="3"/>
      <c r="DY839" s="3"/>
      <c r="DZ839" s="3"/>
      <c r="EA839" s="3"/>
      <c r="EB839" s="3"/>
      <c r="EC839" s="3"/>
      <c r="ED839" s="3"/>
      <c r="EE839" s="3"/>
      <c r="EF839" s="3"/>
      <c r="EG839" s="3"/>
      <c r="EH839" s="3"/>
      <c r="EI839" s="3"/>
      <c r="EJ839" s="3"/>
      <c r="EK839" s="3"/>
      <c r="EL839" s="3"/>
      <c r="EM839" s="3"/>
      <c r="EN839" s="3"/>
      <c r="EO839" s="3"/>
      <c r="EP839" s="3"/>
      <c r="EQ839" s="3"/>
      <c r="ER839" s="3"/>
      <c r="ES839" s="3"/>
      <c r="ET839" s="3"/>
      <c r="EU839" s="3"/>
      <c r="EV839" s="3"/>
      <c r="EW839" s="3"/>
      <c r="EX839" s="3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</row>
    <row r="840" spans="1:173" x14ac:dyDescent="0.15">
      <c r="A840" s="74">
        <f t="shared" si="250"/>
        <v>44321</v>
      </c>
      <c r="B840" s="75">
        <f t="shared" ca="1" si="255"/>
        <v>81101.902927000003</v>
      </c>
      <c r="C840" s="78">
        <f t="shared" si="256"/>
        <v>80500</v>
      </c>
      <c r="D840" s="77">
        <f ca="1">IF(A840&lt;$B$1,VLOOKUP(A840,[1]DI!$A$4:$B$15000,2),0)</f>
        <v>2.6499999999999999E-2</v>
      </c>
      <c r="E840" s="78">
        <f t="shared" ca="1" si="252"/>
        <v>1.00010379</v>
      </c>
      <c r="F840" s="78">
        <f ca="1">(TRUNC(PRODUCT($E$12:$E839),16))</f>
        <v>1.0917632023566599</v>
      </c>
      <c r="G840" s="78">
        <f t="shared" ca="1" si="253"/>
        <v>1.0882562919085399</v>
      </c>
      <c r="H840" s="78">
        <f t="shared" ca="1" si="254"/>
        <v>1.0032224999999999</v>
      </c>
      <c r="I840" s="77">
        <f t="shared" si="251"/>
        <v>3.5000000000000003E-2</v>
      </c>
      <c r="J840" s="79">
        <f t="shared" si="257"/>
        <v>44274</v>
      </c>
      <c r="K840" s="80">
        <f t="shared" si="258"/>
        <v>31</v>
      </c>
      <c r="L840" s="81">
        <f t="shared" si="259"/>
        <v>31</v>
      </c>
      <c r="M840" s="82">
        <f t="shared" si="260"/>
        <v>1.0042408890000001</v>
      </c>
      <c r="N840" s="82">
        <f t="shared" ca="1" si="261"/>
        <v>1.0074770550000001</v>
      </c>
      <c r="O840" s="81">
        <f t="shared" si="262"/>
        <v>0</v>
      </c>
      <c r="P840" s="76">
        <f t="shared" ca="1" si="263"/>
        <v>601.90292699999998</v>
      </c>
      <c r="Q840" s="76">
        <f t="shared" si="264"/>
        <v>0</v>
      </c>
      <c r="R840" s="83" t="str">
        <f t="shared" si="265"/>
        <v>A+J=</v>
      </c>
      <c r="S840" s="79">
        <f t="shared" si="266"/>
        <v>44368</v>
      </c>
      <c r="T840" s="84" t="str">
        <f t="shared" si="267"/>
        <v>-</v>
      </c>
      <c r="U840" s="8"/>
      <c r="V840" s="8"/>
      <c r="W840" s="8"/>
      <c r="X840" s="8"/>
      <c r="Y840" s="1"/>
      <c r="Z840" s="8"/>
      <c r="AA840" s="8"/>
      <c r="AB840" s="8"/>
      <c r="AC840" s="8"/>
      <c r="AD840" s="8"/>
      <c r="AE840" s="9"/>
      <c r="AF840" s="8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  <c r="BO840" s="3"/>
      <c r="BP840" s="3"/>
      <c r="BQ840" s="3"/>
      <c r="BR840" s="3"/>
      <c r="BS840" s="3"/>
      <c r="BT840" s="3"/>
      <c r="BU840" s="3"/>
      <c r="BV840" s="3"/>
      <c r="BW840" s="3"/>
      <c r="BX840" s="3"/>
      <c r="BY840" s="3"/>
      <c r="BZ840" s="3"/>
      <c r="CA840" s="3"/>
      <c r="CB840" s="3"/>
      <c r="CC840" s="3"/>
      <c r="CD840" s="3"/>
      <c r="CE840" s="3"/>
      <c r="CF840" s="3"/>
      <c r="CG840" s="3"/>
      <c r="CH840" s="3"/>
      <c r="CI840" s="3"/>
      <c r="CJ840" s="3"/>
      <c r="CK840" s="3"/>
      <c r="CL840" s="3"/>
      <c r="CM840" s="3"/>
      <c r="CN840" s="3"/>
      <c r="CO840" s="3"/>
      <c r="CP840" s="3"/>
      <c r="CQ840" s="3"/>
      <c r="CR840" s="3"/>
      <c r="CS840" s="3"/>
      <c r="CT840" s="3"/>
      <c r="CU840" s="3"/>
      <c r="CV840" s="3"/>
      <c r="CW840" s="3"/>
      <c r="CX840" s="3"/>
      <c r="CY840" s="3"/>
      <c r="CZ840" s="3"/>
      <c r="DA840" s="3"/>
      <c r="DB840" s="3"/>
      <c r="DC840" s="3"/>
      <c r="DD840" s="3"/>
      <c r="DE840" s="3"/>
      <c r="DF840" s="3"/>
      <c r="DG840" s="3"/>
      <c r="DH840" s="3"/>
      <c r="DI840" s="3"/>
      <c r="DJ840" s="3"/>
      <c r="DK840" s="3"/>
      <c r="DL840" s="3"/>
      <c r="DM840" s="3"/>
      <c r="DN840" s="3"/>
      <c r="DO840" s="3"/>
      <c r="DP840" s="3"/>
      <c r="DQ840" s="3"/>
      <c r="DR840" s="3"/>
      <c r="DS840" s="3"/>
      <c r="DT840" s="3"/>
      <c r="DU840" s="3"/>
      <c r="DV840" s="3"/>
      <c r="DW840" s="3"/>
      <c r="DX840" s="3"/>
      <c r="DY840" s="3"/>
      <c r="DZ840" s="3"/>
      <c r="EA840" s="3"/>
      <c r="EB840" s="3"/>
      <c r="EC840" s="3"/>
      <c r="ED840" s="3"/>
      <c r="EE840" s="3"/>
      <c r="EF840" s="3"/>
      <c r="EG840" s="3"/>
      <c r="EH840" s="3"/>
      <c r="EI840" s="3"/>
      <c r="EJ840" s="3"/>
      <c r="EK840" s="3"/>
      <c r="EL840" s="3"/>
      <c r="EM840" s="3"/>
      <c r="EN840" s="3"/>
      <c r="EO840" s="3"/>
      <c r="EP840" s="3"/>
      <c r="EQ840" s="3"/>
      <c r="ER840" s="3"/>
      <c r="ES840" s="3"/>
      <c r="ET840" s="3"/>
      <c r="EU840" s="3"/>
      <c r="EV840" s="3"/>
      <c r="EW840" s="3"/>
      <c r="EX840" s="3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</row>
    <row r="841" spans="1:173" x14ac:dyDescent="0.15">
      <c r="A841" s="74">
        <f t="shared" si="250"/>
        <v>44322</v>
      </c>
      <c r="B841" s="75">
        <f t="shared" ca="1" si="255"/>
        <v>81121.394392000002</v>
      </c>
      <c r="C841" s="78">
        <f t="shared" si="256"/>
        <v>80500</v>
      </c>
      <c r="D841" s="77">
        <f ca="1">IF(A841&lt;$B$1,VLOOKUP(A841,[1]DI!$A$4:$B$15000,2),0)</f>
        <v>3.4000000000000002E-2</v>
      </c>
      <c r="E841" s="78">
        <f t="shared" ca="1" si="252"/>
        <v>1.00013269</v>
      </c>
      <c r="F841" s="78">
        <f ca="1">(TRUNC(PRODUCT($E$12:$E840),16))</f>
        <v>1.0918765164594399</v>
      </c>
      <c r="G841" s="78">
        <f t="shared" ca="1" si="253"/>
        <v>1.0882562919085399</v>
      </c>
      <c r="H841" s="78">
        <f t="shared" ca="1" si="254"/>
        <v>1.0033266300000001</v>
      </c>
      <c r="I841" s="77">
        <f t="shared" si="251"/>
        <v>3.5000000000000003E-2</v>
      </c>
      <c r="J841" s="79">
        <f t="shared" si="257"/>
        <v>44274</v>
      </c>
      <c r="K841" s="80">
        <f t="shared" si="258"/>
        <v>32</v>
      </c>
      <c r="L841" s="81">
        <f t="shared" si="259"/>
        <v>32</v>
      </c>
      <c r="M841" s="82">
        <f t="shared" si="260"/>
        <v>1.0043779909999999</v>
      </c>
      <c r="N841" s="82">
        <f t="shared" ca="1" si="261"/>
        <v>1.007719185</v>
      </c>
      <c r="O841" s="81">
        <f t="shared" si="262"/>
        <v>0</v>
      </c>
      <c r="P841" s="76">
        <f t="shared" ca="1" si="263"/>
        <v>621.39439200000004</v>
      </c>
      <c r="Q841" s="76">
        <f t="shared" si="264"/>
        <v>0</v>
      </c>
      <c r="R841" s="83" t="str">
        <f t="shared" si="265"/>
        <v>A+J=</v>
      </c>
      <c r="S841" s="79">
        <f t="shared" si="266"/>
        <v>44368</v>
      </c>
      <c r="T841" s="84" t="str">
        <f t="shared" si="267"/>
        <v>-</v>
      </c>
      <c r="U841" s="8"/>
      <c r="V841" s="8"/>
      <c r="W841" s="8"/>
      <c r="X841" s="8"/>
      <c r="Y841" s="1"/>
      <c r="Z841" s="8"/>
      <c r="AA841" s="8"/>
      <c r="AB841" s="8"/>
      <c r="AC841" s="8"/>
      <c r="AD841" s="8"/>
      <c r="AE841" s="9"/>
      <c r="AF841" s="8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  <c r="BO841" s="3"/>
      <c r="BP841" s="3"/>
      <c r="BQ841" s="3"/>
      <c r="BR841" s="3"/>
      <c r="BS841" s="3"/>
      <c r="BT841" s="3"/>
      <c r="BU841" s="3"/>
      <c r="BV841" s="3"/>
      <c r="BW841" s="3"/>
      <c r="BX841" s="3"/>
      <c r="BY841" s="3"/>
      <c r="BZ841" s="3"/>
      <c r="CA841" s="3"/>
      <c r="CB841" s="3"/>
      <c r="CC841" s="3"/>
      <c r="CD841" s="3"/>
      <c r="CE841" s="3"/>
      <c r="CF841" s="3"/>
      <c r="CG841" s="3"/>
      <c r="CH841" s="3"/>
      <c r="CI841" s="3"/>
      <c r="CJ841" s="3"/>
      <c r="CK841" s="3"/>
      <c r="CL841" s="3"/>
      <c r="CM841" s="3"/>
      <c r="CN841" s="3"/>
      <c r="CO841" s="3"/>
      <c r="CP841" s="3"/>
      <c r="CQ841" s="3"/>
      <c r="CR841" s="3"/>
      <c r="CS841" s="3"/>
      <c r="CT841" s="3"/>
      <c r="CU841" s="3"/>
      <c r="CV841" s="3"/>
      <c r="CW841" s="3"/>
      <c r="CX841" s="3"/>
      <c r="CY841" s="3"/>
      <c r="CZ841" s="3"/>
      <c r="DA841" s="3"/>
      <c r="DB841" s="3"/>
      <c r="DC841" s="3"/>
      <c r="DD841" s="3"/>
      <c r="DE841" s="3"/>
      <c r="DF841" s="3"/>
      <c r="DG841" s="3"/>
      <c r="DH841" s="3"/>
      <c r="DI841" s="3"/>
      <c r="DJ841" s="3"/>
      <c r="DK841" s="3"/>
      <c r="DL841" s="3"/>
      <c r="DM841" s="3"/>
      <c r="DN841" s="3"/>
      <c r="DO841" s="3"/>
      <c r="DP841" s="3"/>
      <c r="DQ841" s="3"/>
      <c r="DR841" s="3"/>
      <c r="DS841" s="3"/>
      <c r="DT841" s="3"/>
      <c r="DU841" s="3"/>
      <c r="DV841" s="3"/>
      <c r="DW841" s="3"/>
      <c r="DX841" s="3"/>
      <c r="DY841" s="3"/>
      <c r="DZ841" s="3"/>
      <c r="EA841" s="3"/>
      <c r="EB841" s="3"/>
      <c r="EC841" s="3"/>
      <c r="ED841" s="3"/>
      <c r="EE841" s="3"/>
      <c r="EF841" s="3"/>
      <c r="EG841" s="3"/>
      <c r="EH841" s="3"/>
      <c r="EI841" s="3"/>
      <c r="EJ841" s="3"/>
      <c r="EK841" s="3"/>
      <c r="EL841" s="3"/>
      <c r="EM841" s="3"/>
      <c r="EN841" s="3"/>
      <c r="EO841" s="3"/>
      <c r="EP841" s="3"/>
      <c r="EQ841" s="3"/>
      <c r="ER841" s="3"/>
      <c r="ES841" s="3"/>
      <c r="ET841" s="3"/>
      <c r="EU841" s="3"/>
      <c r="EV841" s="3"/>
      <c r="EW841" s="3"/>
      <c r="EX841" s="3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</row>
    <row r="842" spans="1:173" x14ac:dyDescent="0.15">
      <c r="A842" s="74">
        <f t="shared" si="250"/>
        <v>44323</v>
      </c>
      <c r="B842" s="75">
        <f t="shared" ca="1" si="255"/>
        <v>81143.234605999998</v>
      </c>
      <c r="C842" s="78">
        <f t="shared" si="256"/>
        <v>80500</v>
      </c>
      <c r="D842" s="77">
        <f ca="1">IF(A842&lt;$B$1,VLOOKUP(A842,[1]DI!$A$4:$B$15000,2),0)</f>
        <v>3.4000000000000002E-2</v>
      </c>
      <c r="E842" s="78">
        <f t="shared" ca="1" si="252"/>
        <v>1.00013269</v>
      </c>
      <c r="F842" s="78">
        <f ca="1">(TRUNC(PRODUCT($E$12:$E841),16))</f>
        <v>1.09202139755441</v>
      </c>
      <c r="G842" s="78">
        <f t="shared" ca="1" si="253"/>
        <v>1.0882562919085399</v>
      </c>
      <c r="H842" s="78">
        <f t="shared" ca="1" si="254"/>
        <v>1.0034597599999999</v>
      </c>
      <c r="I842" s="77">
        <f t="shared" si="251"/>
        <v>3.5000000000000003E-2</v>
      </c>
      <c r="J842" s="79">
        <f t="shared" si="257"/>
        <v>44274</v>
      </c>
      <c r="K842" s="80">
        <f t="shared" si="258"/>
        <v>33</v>
      </c>
      <c r="L842" s="81">
        <f t="shared" si="259"/>
        <v>33</v>
      </c>
      <c r="M842" s="82">
        <f t="shared" si="260"/>
        <v>1.0045151109999999</v>
      </c>
      <c r="N842" s="82">
        <f t="shared" ca="1" si="261"/>
        <v>1.007990492</v>
      </c>
      <c r="O842" s="81">
        <f t="shared" si="262"/>
        <v>0</v>
      </c>
      <c r="P842" s="76">
        <f t="shared" ca="1" si="263"/>
        <v>643.23460599999999</v>
      </c>
      <c r="Q842" s="76">
        <f t="shared" si="264"/>
        <v>0</v>
      </c>
      <c r="R842" s="83" t="str">
        <f t="shared" si="265"/>
        <v>A+J=</v>
      </c>
      <c r="S842" s="79">
        <f t="shared" si="266"/>
        <v>44368</v>
      </c>
      <c r="T842" s="84" t="str">
        <f t="shared" si="267"/>
        <v>-</v>
      </c>
      <c r="U842" s="8"/>
      <c r="V842" s="8"/>
      <c r="W842" s="8"/>
      <c r="X842" s="8"/>
      <c r="Y842" s="1"/>
      <c r="Z842" s="8"/>
      <c r="AA842" s="8"/>
      <c r="AB842" s="8"/>
      <c r="AC842" s="8"/>
      <c r="AD842" s="8"/>
      <c r="AE842" s="9"/>
      <c r="AF842" s="8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  <c r="BO842" s="3"/>
      <c r="BP842" s="3"/>
      <c r="BQ842" s="3"/>
      <c r="BR842" s="3"/>
      <c r="BS842" s="3"/>
      <c r="BT842" s="3"/>
      <c r="BU842" s="3"/>
      <c r="BV842" s="3"/>
      <c r="BW842" s="3"/>
      <c r="BX842" s="3"/>
      <c r="BY842" s="3"/>
      <c r="BZ842" s="3"/>
      <c r="CA842" s="3"/>
      <c r="CB842" s="3"/>
      <c r="CC842" s="3"/>
      <c r="CD842" s="3"/>
      <c r="CE842" s="3"/>
      <c r="CF842" s="3"/>
      <c r="CG842" s="3"/>
      <c r="CH842" s="3"/>
      <c r="CI842" s="3"/>
      <c r="CJ842" s="3"/>
      <c r="CK842" s="3"/>
      <c r="CL842" s="3"/>
      <c r="CM842" s="3"/>
      <c r="CN842" s="3"/>
      <c r="CO842" s="3"/>
      <c r="CP842" s="3"/>
      <c r="CQ842" s="3"/>
      <c r="CR842" s="3"/>
      <c r="CS842" s="3"/>
      <c r="CT842" s="3"/>
      <c r="CU842" s="3"/>
      <c r="CV842" s="3"/>
      <c r="CW842" s="3"/>
      <c r="CX842" s="3"/>
      <c r="CY842" s="3"/>
      <c r="CZ842" s="3"/>
      <c r="DA842" s="3"/>
      <c r="DB842" s="3"/>
      <c r="DC842" s="3"/>
      <c r="DD842" s="3"/>
      <c r="DE842" s="3"/>
      <c r="DF842" s="3"/>
      <c r="DG842" s="3"/>
      <c r="DH842" s="3"/>
      <c r="DI842" s="3"/>
      <c r="DJ842" s="3"/>
      <c r="DK842" s="3"/>
      <c r="DL842" s="3"/>
      <c r="DM842" s="3"/>
      <c r="DN842" s="3"/>
      <c r="DO842" s="3"/>
      <c r="DP842" s="3"/>
      <c r="DQ842" s="3"/>
      <c r="DR842" s="3"/>
      <c r="DS842" s="3"/>
      <c r="DT842" s="3"/>
      <c r="DU842" s="3"/>
      <c r="DV842" s="3"/>
      <c r="DW842" s="3"/>
      <c r="DX842" s="3"/>
      <c r="DY842" s="3"/>
      <c r="DZ842" s="3"/>
      <c r="EA842" s="3"/>
      <c r="EB842" s="3"/>
      <c r="EC842" s="3"/>
      <c r="ED842" s="3"/>
      <c r="EE842" s="3"/>
      <c r="EF842" s="3"/>
      <c r="EG842" s="3"/>
      <c r="EH842" s="3"/>
      <c r="EI842" s="3"/>
      <c r="EJ842" s="3"/>
      <c r="EK842" s="3"/>
      <c r="EL842" s="3"/>
      <c r="EM842" s="3"/>
      <c r="EN842" s="3"/>
      <c r="EO842" s="3"/>
      <c r="EP842" s="3"/>
      <c r="EQ842" s="3"/>
      <c r="ER842" s="3"/>
      <c r="ES842" s="3"/>
      <c r="ET842" s="3"/>
      <c r="EU842" s="3"/>
      <c r="EV842" s="3"/>
      <c r="EW842" s="3"/>
      <c r="EX842" s="3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</row>
    <row r="843" spans="1:173" x14ac:dyDescent="0.15">
      <c r="A843" s="74">
        <f t="shared" si="250"/>
        <v>44324</v>
      </c>
      <c r="B843" s="75">
        <f t="shared" ca="1" si="255"/>
        <v>81165.081017000004</v>
      </c>
      <c r="C843" s="78">
        <f t="shared" si="256"/>
        <v>80500</v>
      </c>
      <c r="D843" s="77">
        <f ca="1">IF(A843&lt;$B$1,VLOOKUP(A843,[1]DI!$A$4:$B$15000,2),0)</f>
        <v>0</v>
      </c>
      <c r="E843" s="78">
        <f t="shared" ca="1" si="252"/>
        <v>1</v>
      </c>
      <c r="F843" s="78">
        <f ca="1">(TRUNC(PRODUCT($E$12:$E842),16))</f>
        <v>1.0921662978736499</v>
      </c>
      <c r="G843" s="78">
        <f t="shared" ca="1" si="253"/>
        <v>1.0882562919085399</v>
      </c>
      <c r="H843" s="78">
        <f t="shared" ca="1" si="254"/>
        <v>1.0035929100000001</v>
      </c>
      <c r="I843" s="77">
        <f t="shared" si="251"/>
        <v>3.5000000000000003E-2</v>
      </c>
      <c r="J843" s="79">
        <f t="shared" si="257"/>
        <v>44274</v>
      </c>
      <c r="K843" s="80">
        <f t="shared" si="258"/>
        <v>33</v>
      </c>
      <c r="L843" s="81">
        <f t="shared" si="259"/>
        <v>34</v>
      </c>
      <c r="M843" s="82">
        <f t="shared" si="260"/>
        <v>1.004652251</v>
      </c>
      <c r="N843" s="82">
        <f t="shared" ca="1" si="261"/>
        <v>1.0082618759999999</v>
      </c>
      <c r="O843" s="81">
        <f t="shared" si="262"/>
        <v>0</v>
      </c>
      <c r="P843" s="76">
        <f t="shared" ca="1" si="263"/>
        <v>665.08101699999997</v>
      </c>
      <c r="Q843" s="76">
        <f t="shared" si="264"/>
        <v>0</v>
      </c>
      <c r="R843" s="83" t="str">
        <f t="shared" si="265"/>
        <v>A+J=</v>
      </c>
      <c r="S843" s="79">
        <f t="shared" si="266"/>
        <v>44368</v>
      </c>
      <c r="T843" s="84" t="str">
        <f t="shared" si="267"/>
        <v>-</v>
      </c>
      <c r="U843" s="8"/>
      <c r="V843" s="8"/>
      <c r="W843" s="8"/>
      <c r="X843" s="8"/>
      <c r="Y843" s="1"/>
      <c r="Z843" s="8"/>
      <c r="AA843" s="8"/>
      <c r="AB843" s="8"/>
      <c r="AC843" s="8"/>
      <c r="AD843" s="8"/>
      <c r="AE843" s="9"/>
      <c r="AF843" s="8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  <c r="BO843" s="3"/>
      <c r="BP843" s="3"/>
      <c r="BQ843" s="3"/>
      <c r="BR843" s="3"/>
      <c r="BS843" s="3"/>
      <c r="BT843" s="3"/>
      <c r="BU843" s="3"/>
      <c r="BV843" s="3"/>
      <c r="BW843" s="3"/>
      <c r="BX843" s="3"/>
      <c r="BY843" s="3"/>
      <c r="BZ843" s="3"/>
      <c r="CA843" s="3"/>
      <c r="CB843" s="3"/>
      <c r="CC843" s="3"/>
      <c r="CD843" s="3"/>
      <c r="CE843" s="3"/>
      <c r="CF843" s="3"/>
      <c r="CG843" s="3"/>
      <c r="CH843" s="3"/>
      <c r="CI843" s="3"/>
      <c r="CJ843" s="3"/>
      <c r="CK843" s="3"/>
      <c r="CL843" s="3"/>
      <c r="CM843" s="3"/>
      <c r="CN843" s="3"/>
      <c r="CO843" s="3"/>
      <c r="CP843" s="3"/>
      <c r="CQ843" s="3"/>
      <c r="CR843" s="3"/>
      <c r="CS843" s="3"/>
      <c r="CT843" s="3"/>
      <c r="CU843" s="3"/>
      <c r="CV843" s="3"/>
      <c r="CW843" s="3"/>
      <c r="CX843" s="3"/>
      <c r="CY843" s="3"/>
      <c r="CZ843" s="3"/>
      <c r="DA843" s="3"/>
      <c r="DB843" s="3"/>
      <c r="DC843" s="3"/>
      <c r="DD843" s="3"/>
      <c r="DE843" s="3"/>
      <c r="DF843" s="3"/>
      <c r="DG843" s="3"/>
      <c r="DH843" s="3"/>
      <c r="DI843" s="3"/>
      <c r="DJ843" s="3"/>
      <c r="DK843" s="3"/>
      <c r="DL843" s="3"/>
      <c r="DM843" s="3"/>
      <c r="DN843" s="3"/>
      <c r="DO843" s="3"/>
      <c r="DP843" s="3"/>
      <c r="DQ843" s="3"/>
      <c r="DR843" s="3"/>
      <c r="DS843" s="3"/>
      <c r="DT843" s="3"/>
      <c r="DU843" s="3"/>
      <c r="DV843" s="3"/>
      <c r="DW843" s="3"/>
      <c r="DX843" s="3"/>
      <c r="DY843" s="3"/>
      <c r="DZ843" s="3"/>
      <c r="EA843" s="3"/>
      <c r="EB843" s="3"/>
      <c r="EC843" s="3"/>
      <c r="ED843" s="3"/>
      <c r="EE843" s="3"/>
      <c r="EF843" s="3"/>
      <c r="EG843" s="3"/>
      <c r="EH843" s="3"/>
      <c r="EI843" s="3"/>
      <c r="EJ843" s="3"/>
      <c r="EK843" s="3"/>
      <c r="EL843" s="3"/>
      <c r="EM843" s="3"/>
      <c r="EN843" s="3"/>
      <c r="EO843" s="3"/>
      <c r="EP843" s="3"/>
      <c r="EQ843" s="3"/>
      <c r="ER843" s="3"/>
      <c r="ES843" s="3"/>
      <c r="ET843" s="3"/>
      <c r="EU843" s="3"/>
      <c r="EV843" s="3"/>
      <c r="EW843" s="3"/>
      <c r="EX843" s="3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</row>
    <row r="844" spans="1:173" x14ac:dyDescent="0.15">
      <c r="A844" s="74">
        <f t="shared" si="250"/>
        <v>44325</v>
      </c>
      <c r="B844" s="75">
        <f t="shared" ca="1" si="255"/>
        <v>81165.081017000004</v>
      </c>
      <c r="C844" s="78">
        <f t="shared" si="256"/>
        <v>80500</v>
      </c>
      <c r="D844" s="77">
        <f ca="1">IF(A844&lt;$B$1,VLOOKUP(A844,[1]DI!$A$4:$B$15000,2),0)</f>
        <v>0</v>
      </c>
      <c r="E844" s="78">
        <f t="shared" ca="1" si="252"/>
        <v>1</v>
      </c>
      <c r="F844" s="78">
        <f ca="1">(TRUNC(PRODUCT($E$12:$E843),16))</f>
        <v>1.0921662978736499</v>
      </c>
      <c r="G844" s="78">
        <f t="shared" ca="1" si="253"/>
        <v>1.0882562919085399</v>
      </c>
      <c r="H844" s="78">
        <f t="shared" ca="1" si="254"/>
        <v>1.0035929100000001</v>
      </c>
      <c r="I844" s="77">
        <f t="shared" si="251"/>
        <v>3.5000000000000003E-2</v>
      </c>
      <c r="J844" s="79">
        <f t="shared" si="257"/>
        <v>44274</v>
      </c>
      <c r="K844" s="80">
        <f t="shared" si="258"/>
        <v>33</v>
      </c>
      <c r="L844" s="81">
        <f t="shared" si="259"/>
        <v>34</v>
      </c>
      <c r="M844" s="82">
        <f t="shared" si="260"/>
        <v>1.004652251</v>
      </c>
      <c r="N844" s="82">
        <f t="shared" ca="1" si="261"/>
        <v>1.0082618759999999</v>
      </c>
      <c r="O844" s="81">
        <f t="shared" si="262"/>
        <v>0</v>
      </c>
      <c r="P844" s="76">
        <f t="shared" ca="1" si="263"/>
        <v>665.08101699999997</v>
      </c>
      <c r="Q844" s="76">
        <f t="shared" si="264"/>
        <v>0</v>
      </c>
      <c r="R844" s="83" t="str">
        <f t="shared" si="265"/>
        <v>A+J=</v>
      </c>
      <c r="S844" s="79">
        <f t="shared" si="266"/>
        <v>44368</v>
      </c>
      <c r="T844" s="84" t="str">
        <f t="shared" si="267"/>
        <v>-</v>
      </c>
      <c r="U844" s="8"/>
      <c r="V844" s="8"/>
      <c r="W844" s="8"/>
      <c r="X844" s="8"/>
      <c r="Y844" s="1"/>
      <c r="Z844" s="8"/>
      <c r="AA844" s="8"/>
      <c r="AB844" s="8"/>
      <c r="AC844" s="8"/>
      <c r="AD844" s="8"/>
      <c r="AE844" s="9"/>
      <c r="AF844" s="8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  <c r="BO844" s="3"/>
      <c r="BP844" s="3"/>
      <c r="BQ844" s="3"/>
      <c r="BR844" s="3"/>
      <c r="BS844" s="3"/>
      <c r="BT844" s="3"/>
      <c r="BU844" s="3"/>
      <c r="BV844" s="3"/>
      <c r="BW844" s="3"/>
      <c r="BX844" s="3"/>
      <c r="BY844" s="3"/>
      <c r="BZ844" s="3"/>
      <c r="CA844" s="3"/>
      <c r="CB844" s="3"/>
      <c r="CC844" s="3"/>
      <c r="CD844" s="3"/>
      <c r="CE844" s="3"/>
      <c r="CF844" s="3"/>
      <c r="CG844" s="3"/>
      <c r="CH844" s="3"/>
      <c r="CI844" s="3"/>
      <c r="CJ844" s="3"/>
      <c r="CK844" s="3"/>
      <c r="CL844" s="3"/>
      <c r="CM844" s="3"/>
      <c r="CN844" s="3"/>
      <c r="CO844" s="3"/>
      <c r="CP844" s="3"/>
      <c r="CQ844" s="3"/>
      <c r="CR844" s="3"/>
      <c r="CS844" s="3"/>
      <c r="CT844" s="3"/>
      <c r="CU844" s="3"/>
      <c r="CV844" s="3"/>
      <c r="CW844" s="3"/>
      <c r="CX844" s="3"/>
      <c r="CY844" s="3"/>
      <c r="CZ844" s="3"/>
      <c r="DA844" s="3"/>
      <c r="DB844" s="3"/>
      <c r="DC844" s="3"/>
      <c r="DD844" s="3"/>
      <c r="DE844" s="3"/>
      <c r="DF844" s="3"/>
      <c r="DG844" s="3"/>
      <c r="DH844" s="3"/>
      <c r="DI844" s="3"/>
      <c r="DJ844" s="3"/>
      <c r="DK844" s="3"/>
      <c r="DL844" s="3"/>
      <c r="DM844" s="3"/>
      <c r="DN844" s="3"/>
      <c r="DO844" s="3"/>
      <c r="DP844" s="3"/>
      <c r="DQ844" s="3"/>
      <c r="DR844" s="3"/>
      <c r="DS844" s="3"/>
      <c r="DT844" s="3"/>
      <c r="DU844" s="3"/>
      <c r="DV844" s="3"/>
      <c r="DW844" s="3"/>
      <c r="DX844" s="3"/>
      <c r="DY844" s="3"/>
      <c r="DZ844" s="3"/>
      <c r="EA844" s="3"/>
      <c r="EB844" s="3"/>
      <c r="EC844" s="3"/>
      <c r="ED844" s="3"/>
      <c r="EE844" s="3"/>
      <c r="EF844" s="3"/>
      <c r="EG844" s="3"/>
      <c r="EH844" s="3"/>
      <c r="EI844" s="3"/>
      <c r="EJ844" s="3"/>
      <c r="EK844" s="3"/>
      <c r="EL844" s="3"/>
      <c r="EM844" s="3"/>
      <c r="EN844" s="3"/>
      <c r="EO844" s="3"/>
      <c r="EP844" s="3"/>
      <c r="EQ844" s="3"/>
      <c r="ER844" s="3"/>
      <c r="ES844" s="3"/>
      <c r="ET844" s="3"/>
      <c r="EU844" s="3"/>
      <c r="EV844" s="3"/>
      <c r="EW844" s="3"/>
      <c r="EX844" s="3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</row>
    <row r="845" spans="1:173" x14ac:dyDescent="0.15">
      <c r="A845" s="74">
        <f t="shared" ref="A845:A908" si="268">(A844+1)</f>
        <v>44326</v>
      </c>
      <c r="B845" s="75">
        <f t="shared" ca="1" si="255"/>
        <v>81165.081017000004</v>
      </c>
      <c r="C845" s="78">
        <f t="shared" si="256"/>
        <v>80500</v>
      </c>
      <c r="D845" s="77">
        <f ca="1">IF(A845&lt;$B$1,VLOOKUP(A845,[1]DI!$A$4:$B$15000,2),0)</f>
        <v>3.4000000000000002E-2</v>
      </c>
      <c r="E845" s="78">
        <f t="shared" ca="1" si="252"/>
        <v>1.00013269</v>
      </c>
      <c r="F845" s="78">
        <f ca="1">(TRUNC(PRODUCT($E$12:$E844),16))</f>
        <v>1.0921662978736499</v>
      </c>
      <c r="G845" s="78">
        <f t="shared" ca="1" si="253"/>
        <v>1.0882562919085399</v>
      </c>
      <c r="H845" s="78">
        <f t="shared" ca="1" si="254"/>
        <v>1.0035929100000001</v>
      </c>
      <c r="I845" s="77">
        <f t="shared" ref="I845:I908" si="269">I844</f>
        <v>3.5000000000000003E-2</v>
      </c>
      <c r="J845" s="79">
        <f t="shared" si="257"/>
        <v>44274</v>
      </c>
      <c r="K845" s="80">
        <f t="shared" si="258"/>
        <v>34</v>
      </c>
      <c r="L845" s="81">
        <f t="shared" si="259"/>
        <v>34</v>
      </c>
      <c r="M845" s="82">
        <f t="shared" si="260"/>
        <v>1.004652251</v>
      </c>
      <c r="N845" s="82">
        <f t="shared" ca="1" si="261"/>
        <v>1.0082618759999999</v>
      </c>
      <c r="O845" s="81">
        <f t="shared" si="262"/>
        <v>0</v>
      </c>
      <c r="P845" s="76">
        <f t="shared" ca="1" si="263"/>
        <v>665.08101699999997</v>
      </c>
      <c r="Q845" s="76">
        <f t="shared" si="264"/>
        <v>0</v>
      </c>
      <c r="R845" s="83" t="str">
        <f t="shared" si="265"/>
        <v>A+J=</v>
      </c>
      <c r="S845" s="79">
        <f t="shared" si="266"/>
        <v>44368</v>
      </c>
      <c r="T845" s="84" t="str">
        <f t="shared" si="267"/>
        <v>-</v>
      </c>
      <c r="U845" s="8"/>
      <c r="V845" s="8"/>
      <c r="W845" s="8"/>
      <c r="X845" s="8"/>
      <c r="Y845" s="1"/>
      <c r="Z845" s="8"/>
      <c r="AA845" s="8"/>
      <c r="AB845" s="8"/>
      <c r="AC845" s="8"/>
      <c r="AD845" s="8"/>
      <c r="AE845" s="9"/>
      <c r="AF845" s="8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  <c r="BO845" s="3"/>
      <c r="BP845" s="3"/>
      <c r="BQ845" s="3"/>
      <c r="BR845" s="3"/>
      <c r="BS845" s="3"/>
      <c r="BT845" s="3"/>
      <c r="BU845" s="3"/>
      <c r="BV845" s="3"/>
      <c r="BW845" s="3"/>
      <c r="BX845" s="3"/>
      <c r="BY845" s="3"/>
      <c r="BZ845" s="3"/>
      <c r="CA845" s="3"/>
      <c r="CB845" s="3"/>
      <c r="CC845" s="3"/>
      <c r="CD845" s="3"/>
      <c r="CE845" s="3"/>
      <c r="CF845" s="3"/>
      <c r="CG845" s="3"/>
      <c r="CH845" s="3"/>
      <c r="CI845" s="3"/>
      <c r="CJ845" s="3"/>
      <c r="CK845" s="3"/>
      <c r="CL845" s="3"/>
      <c r="CM845" s="3"/>
      <c r="CN845" s="3"/>
      <c r="CO845" s="3"/>
      <c r="CP845" s="3"/>
      <c r="CQ845" s="3"/>
      <c r="CR845" s="3"/>
      <c r="CS845" s="3"/>
      <c r="CT845" s="3"/>
      <c r="CU845" s="3"/>
      <c r="CV845" s="3"/>
      <c r="CW845" s="3"/>
      <c r="CX845" s="3"/>
      <c r="CY845" s="3"/>
      <c r="CZ845" s="3"/>
      <c r="DA845" s="3"/>
      <c r="DB845" s="3"/>
      <c r="DC845" s="3"/>
      <c r="DD845" s="3"/>
      <c r="DE845" s="3"/>
      <c r="DF845" s="3"/>
      <c r="DG845" s="3"/>
      <c r="DH845" s="3"/>
      <c r="DI845" s="3"/>
      <c r="DJ845" s="3"/>
      <c r="DK845" s="3"/>
      <c r="DL845" s="3"/>
      <c r="DM845" s="3"/>
      <c r="DN845" s="3"/>
      <c r="DO845" s="3"/>
      <c r="DP845" s="3"/>
      <c r="DQ845" s="3"/>
      <c r="DR845" s="3"/>
      <c r="DS845" s="3"/>
      <c r="DT845" s="3"/>
      <c r="DU845" s="3"/>
      <c r="DV845" s="3"/>
      <c r="DW845" s="3"/>
      <c r="DX845" s="3"/>
      <c r="DY845" s="3"/>
      <c r="DZ845" s="3"/>
      <c r="EA845" s="3"/>
      <c r="EB845" s="3"/>
      <c r="EC845" s="3"/>
      <c r="ED845" s="3"/>
      <c r="EE845" s="3"/>
      <c r="EF845" s="3"/>
      <c r="EG845" s="3"/>
      <c r="EH845" s="3"/>
      <c r="EI845" s="3"/>
      <c r="EJ845" s="3"/>
      <c r="EK845" s="3"/>
      <c r="EL845" s="3"/>
      <c r="EM845" s="3"/>
      <c r="EN845" s="3"/>
      <c r="EO845" s="3"/>
      <c r="EP845" s="3"/>
      <c r="EQ845" s="3"/>
      <c r="ER845" s="3"/>
      <c r="ES845" s="3"/>
      <c r="ET845" s="3"/>
      <c r="EU845" s="3"/>
      <c r="EV845" s="3"/>
      <c r="EW845" s="3"/>
      <c r="EX845" s="3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</row>
    <row r="846" spans="1:173" x14ac:dyDescent="0.15">
      <c r="A846" s="74">
        <f t="shared" si="268"/>
        <v>44327</v>
      </c>
      <c r="B846" s="75">
        <f t="shared" ca="1" si="255"/>
        <v>81186.933466999995</v>
      </c>
      <c r="C846" s="78">
        <f t="shared" si="256"/>
        <v>80500</v>
      </c>
      <c r="D846" s="77">
        <f ca="1">IF(A846&lt;$B$1,VLOOKUP(A846,[1]DI!$A$4:$B$15000,2),0)</f>
        <v>3.4000000000000002E-2</v>
      </c>
      <c r="E846" s="78">
        <f t="shared" ref="E846:E909" ca="1" si="270">IF(A846&lt;A$10,1,ROUND(((1+D846)^(1/252)),8))</f>
        <v>1.00013269</v>
      </c>
      <c r="F846" s="78">
        <f ca="1">(TRUNC(PRODUCT($E$12:$E845),16))</f>
        <v>1.09231121741971</v>
      </c>
      <c r="G846" s="78">
        <f t="shared" ref="G846:G909" ca="1" si="271">IF(O845&gt;0,F845,G845)</f>
        <v>1.0882562919085399</v>
      </c>
      <c r="H846" s="78">
        <f t="shared" ref="H846:H909" ca="1" si="272">ROUND(F846/G846,8)</f>
        <v>1.0037260800000001</v>
      </c>
      <c r="I846" s="77">
        <f t="shared" si="269"/>
        <v>3.5000000000000003E-2</v>
      </c>
      <c r="J846" s="79">
        <f t="shared" si="257"/>
        <v>44274</v>
      </c>
      <c r="K846" s="80">
        <f t="shared" si="258"/>
        <v>35</v>
      </c>
      <c r="L846" s="81">
        <f t="shared" si="259"/>
        <v>35</v>
      </c>
      <c r="M846" s="82">
        <f t="shared" si="260"/>
        <v>1.004789409</v>
      </c>
      <c r="N846" s="82">
        <f t="shared" ca="1" si="261"/>
        <v>1.0085333350000001</v>
      </c>
      <c r="O846" s="81">
        <f t="shared" si="262"/>
        <v>0</v>
      </c>
      <c r="P846" s="76">
        <f t="shared" ca="1" si="263"/>
        <v>686.93346699999995</v>
      </c>
      <c r="Q846" s="76">
        <f t="shared" si="264"/>
        <v>0</v>
      </c>
      <c r="R846" s="83" t="str">
        <f t="shared" si="265"/>
        <v>A+J=</v>
      </c>
      <c r="S846" s="79">
        <f t="shared" si="266"/>
        <v>44368</v>
      </c>
      <c r="T846" s="84" t="str">
        <f t="shared" si="267"/>
        <v>-</v>
      </c>
      <c r="U846" s="8"/>
      <c r="V846" s="8"/>
      <c r="W846" s="8"/>
      <c r="X846" s="8"/>
      <c r="Y846" s="1"/>
      <c r="Z846" s="8"/>
      <c r="AA846" s="8"/>
      <c r="AB846" s="8"/>
      <c r="AC846" s="8"/>
      <c r="AD846" s="8"/>
      <c r="AE846" s="9"/>
      <c r="AF846" s="8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  <c r="BO846" s="3"/>
      <c r="BP846" s="3"/>
      <c r="BQ846" s="3"/>
      <c r="BR846" s="3"/>
      <c r="BS846" s="3"/>
      <c r="BT846" s="3"/>
      <c r="BU846" s="3"/>
      <c r="BV846" s="3"/>
      <c r="BW846" s="3"/>
      <c r="BX846" s="3"/>
      <c r="BY846" s="3"/>
      <c r="BZ846" s="3"/>
      <c r="CA846" s="3"/>
      <c r="CB846" s="3"/>
      <c r="CC846" s="3"/>
      <c r="CD846" s="3"/>
      <c r="CE846" s="3"/>
      <c r="CF846" s="3"/>
      <c r="CG846" s="3"/>
      <c r="CH846" s="3"/>
      <c r="CI846" s="3"/>
      <c r="CJ846" s="3"/>
      <c r="CK846" s="3"/>
      <c r="CL846" s="3"/>
      <c r="CM846" s="3"/>
      <c r="CN846" s="3"/>
      <c r="CO846" s="3"/>
      <c r="CP846" s="3"/>
      <c r="CQ846" s="3"/>
      <c r="CR846" s="3"/>
      <c r="CS846" s="3"/>
      <c r="CT846" s="3"/>
      <c r="CU846" s="3"/>
      <c r="CV846" s="3"/>
      <c r="CW846" s="3"/>
      <c r="CX846" s="3"/>
      <c r="CY846" s="3"/>
      <c r="CZ846" s="3"/>
      <c r="DA846" s="3"/>
      <c r="DB846" s="3"/>
      <c r="DC846" s="3"/>
      <c r="DD846" s="3"/>
      <c r="DE846" s="3"/>
      <c r="DF846" s="3"/>
      <c r="DG846" s="3"/>
      <c r="DH846" s="3"/>
      <c r="DI846" s="3"/>
      <c r="DJ846" s="3"/>
      <c r="DK846" s="3"/>
      <c r="DL846" s="3"/>
      <c r="DM846" s="3"/>
      <c r="DN846" s="3"/>
      <c r="DO846" s="3"/>
      <c r="DP846" s="3"/>
      <c r="DQ846" s="3"/>
      <c r="DR846" s="3"/>
      <c r="DS846" s="3"/>
      <c r="DT846" s="3"/>
      <c r="DU846" s="3"/>
      <c r="DV846" s="3"/>
      <c r="DW846" s="3"/>
      <c r="DX846" s="3"/>
      <c r="DY846" s="3"/>
      <c r="DZ846" s="3"/>
      <c r="EA846" s="3"/>
      <c r="EB846" s="3"/>
      <c r="EC846" s="3"/>
      <c r="ED846" s="3"/>
      <c r="EE846" s="3"/>
      <c r="EF846" s="3"/>
      <c r="EG846" s="3"/>
      <c r="EH846" s="3"/>
      <c r="EI846" s="3"/>
      <c r="EJ846" s="3"/>
      <c r="EK846" s="3"/>
      <c r="EL846" s="3"/>
      <c r="EM846" s="3"/>
      <c r="EN846" s="3"/>
      <c r="EO846" s="3"/>
      <c r="EP846" s="3"/>
      <c r="EQ846" s="3"/>
      <c r="ER846" s="3"/>
      <c r="ES846" s="3"/>
      <c r="ET846" s="3"/>
      <c r="EU846" s="3"/>
      <c r="EV846" s="3"/>
      <c r="EW846" s="3"/>
      <c r="EX846" s="3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</row>
    <row r="847" spans="1:173" x14ac:dyDescent="0.15">
      <c r="A847" s="74">
        <f t="shared" si="268"/>
        <v>44328</v>
      </c>
      <c r="B847" s="75">
        <f t="shared" ca="1" si="255"/>
        <v>81208.791068000006</v>
      </c>
      <c r="C847" s="78">
        <f t="shared" si="256"/>
        <v>80500</v>
      </c>
      <c r="D847" s="77">
        <f ca="1">IF(A847&lt;$B$1,VLOOKUP(A847,[1]DI!$A$4:$B$15000,2),0)</f>
        <v>3.4000000000000002E-2</v>
      </c>
      <c r="E847" s="78">
        <f t="shared" ca="1" si="270"/>
        <v>1.00013269</v>
      </c>
      <c r="F847" s="78">
        <f ca="1">(TRUNC(PRODUCT($E$12:$E846),16))</f>
        <v>1.09245615619515</v>
      </c>
      <c r="G847" s="78">
        <f t="shared" ca="1" si="271"/>
        <v>1.0882562919085399</v>
      </c>
      <c r="H847" s="78">
        <f t="shared" ca="1" si="272"/>
        <v>1.00385926</v>
      </c>
      <c r="I847" s="77">
        <f t="shared" si="269"/>
        <v>3.5000000000000003E-2</v>
      </c>
      <c r="J847" s="79">
        <f t="shared" si="257"/>
        <v>44274</v>
      </c>
      <c r="K847" s="80">
        <f t="shared" si="258"/>
        <v>36</v>
      </c>
      <c r="L847" s="81">
        <f t="shared" si="259"/>
        <v>36</v>
      </c>
      <c r="M847" s="82">
        <f t="shared" si="260"/>
        <v>1.004926585</v>
      </c>
      <c r="N847" s="82">
        <f t="shared" ca="1" si="261"/>
        <v>1.008804858</v>
      </c>
      <c r="O847" s="81">
        <f t="shared" si="262"/>
        <v>0</v>
      </c>
      <c r="P847" s="76">
        <f t="shared" ca="1" si="263"/>
        <v>708.791068</v>
      </c>
      <c r="Q847" s="76">
        <f t="shared" si="264"/>
        <v>0</v>
      </c>
      <c r="R847" s="83" t="str">
        <f t="shared" si="265"/>
        <v>A+J=</v>
      </c>
      <c r="S847" s="79">
        <f t="shared" si="266"/>
        <v>44368</v>
      </c>
      <c r="T847" s="84" t="str">
        <f t="shared" si="267"/>
        <v>-</v>
      </c>
      <c r="U847" s="8"/>
      <c r="V847" s="8"/>
      <c r="W847" s="8"/>
      <c r="X847" s="8"/>
      <c r="Y847" s="1"/>
      <c r="Z847" s="8"/>
      <c r="AA847" s="8"/>
      <c r="AB847" s="8"/>
      <c r="AC847" s="8"/>
      <c r="AD847" s="8"/>
      <c r="AE847" s="9"/>
      <c r="AF847" s="8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  <c r="BO847" s="3"/>
      <c r="BP847" s="3"/>
      <c r="BQ847" s="3"/>
      <c r="BR847" s="3"/>
      <c r="BS847" s="3"/>
      <c r="BT847" s="3"/>
      <c r="BU847" s="3"/>
      <c r="BV847" s="3"/>
      <c r="BW847" s="3"/>
      <c r="BX847" s="3"/>
      <c r="BY847" s="3"/>
      <c r="BZ847" s="3"/>
      <c r="CA847" s="3"/>
      <c r="CB847" s="3"/>
      <c r="CC847" s="3"/>
      <c r="CD847" s="3"/>
      <c r="CE847" s="3"/>
      <c r="CF847" s="3"/>
      <c r="CG847" s="3"/>
      <c r="CH847" s="3"/>
      <c r="CI847" s="3"/>
      <c r="CJ847" s="3"/>
      <c r="CK847" s="3"/>
      <c r="CL847" s="3"/>
      <c r="CM847" s="3"/>
      <c r="CN847" s="3"/>
      <c r="CO847" s="3"/>
      <c r="CP847" s="3"/>
      <c r="CQ847" s="3"/>
      <c r="CR847" s="3"/>
      <c r="CS847" s="3"/>
      <c r="CT847" s="3"/>
      <c r="CU847" s="3"/>
      <c r="CV847" s="3"/>
      <c r="CW847" s="3"/>
      <c r="CX847" s="3"/>
      <c r="CY847" s="3"/>
      <c r="CZ847" s="3"/>
      <c r="DA847" s="3"/>
      <c r="DB847" s="3"/>
      <c r="DC847" s="3"/>
      <c r="DD847" s="3"/>
      <c r="DE847" s="3"/>
      <c r="DF847" s="3"/>
      <c r="DG847" s="3"/>
      <c r="DH847" s="3"/>
      <c r="DI847" s="3"/>
      <c r="DJ847" s="3"/>
      <c r="DK847" s="3"/>
      <c r="DL847" s="3"/>
      <c r="DM847" s="3"/>
      <c r="DN847" s="3"/>
      <c r="DO847" s="3"/>
      <c r="DP847" s="3"/>
      <c r="DQ847" s="3"/>
      <c r="DR847" s="3"/>
      <c r="DS847" s="3"/>
      <c r="DT847" s="3"/>
      <c r="DU847" s="3"/>
      <c r="DV847" s="3"/>
      <c r="DW847" s="3"/>
      <c r="DX847" s="3"/>
      <c r="DY847" s="3"/>
      <c r="DZ847" s="3"/>
      <c r="EA847" s="3"/>
      <c r="EB847" s="3"/>
      <c r="EC847" s="3"/>
      <c r="ED847" s="3"/>
      <c r="EE847" s="3"/>
      <c r="EF847" s="3"/>
      <c r="EG847" s="3"/>
      <c r="EH847" s="3"/>
      <c r="EI847" s="3"/>
      <c r="EJ847" s="3"/>
      <c r="EK847" s="3"/>
      <c r="EL847" s="3"/>
      <c r="EM847" s="3"/>
      <c r="EN847" s="3"/>
      <c r="EO847" s="3"/>
      <c r="EP847" s="3"/>
      <c r="EQ847" s="3"/>
      <c r="ER847" s="3"/>
      <c r="ES847" s="3"/>
      <c r="ET847" s="3"/>
      <c r="EU847" s="3"/>
      <c r="EV847" s="3"/>
      <c r="EW847" s="3"/>
      <c r="EX847" s="3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</row>
    <row r="848" spans="1:173" x14ac:dyDescent="0.15">
      <c r="A848" s="74">
        <f t="shared" si="268"/>
        <v>44329</v>
      </c>
      <c r="B848" s="75">
        <f t="shared" ca="1" si="255"/>
        <v>81230.654869000005</v>
      </c>
      <c r="C848" s="78">
        <f t="shared" si="256"/>
        <v>80500</v>
      </c>
      <c r="D848" s="77">
        <f ca="1">IF(A848&lt;$B$1,VLOOKUP(A848,[1]DI!$A$4:$B$15000,2),0)</f>
        <v>3.4000000000000002E-2</v>
      </c>
      <c r="E848" s="78">
        <f t="shared" ca="1" si="270"/>
        <v>1.00013269</v>
      </c>
      <c r="F848" s="78">
        <f ca="1">(TRUNC(PRODUCT($E$12:$E847),16))</f>
        <v>1.09260111420252</v>
      </c>
      <c r="G848" s="78">
        <f t="shared" ca="1" si="271"/>
        <v>1.0882562919085399</v>
      </c>
      <c r="H848" s="78">
        <f t="shared" ca="1" si="272"/>
        <v>1.0039924600000001</v>
      </c>
      <c r="I848" s="77">
        <f t="shared" si="269"/>
        <v>3.5000000000000003E-2</v>
      </c>
      <c r="J848" s="79">
        <f t="shared" si="257"/>
        <v>44274</v>
      </c>
      <c r="K848" s="80">
        <f t="shared" si="258"/>
        <v>37</v>
      </c>
      <c r="L848" s="81">
        <f t="shared" si="259"/>
        <v>37</v>
      </c>
      <c r="M848" s="82">
        <f t="shared" si="260"/>
        <v>1.005063781</v>
      </c>
      <c r="N848" s="82">
        <f t="shared" ca="1" si="261"/>
        <v>1.009076458</v>
      </c>
      <c r="O848" s="81">
        <f t="shared" si="262"/>
        <v>0</v>
      </c>
      <c r="P848" s="76">
        <f t="shared" ca="1" si="263"/>
        <v>730.65486899999996</v>
      </c>
      <c r="Q848" s="76">
        <f t="shared" si="264"/>
        <v>0</v>
      </c>
      <c r="R848" s="83" t="str">
        <f t="shared" si="265"/>
        <v>A+J=</v>
      </c>
      <c r="S848" s="79">
        <f t="shared" si="266"/>
        <v>44368</v>
      </c>
      <c r="T848" s="84" t="str">
        <f t="shared" si="267"/>
        <v>-</v>
      </c>
      <c r="U848" s="8"/>
      <c r="V848" s="8"/>
      <c r="W848" s="8"/>
      <c r="X848" s="8"/>
      <c r="Y848" s="1"/>
      <c r="Z848" s="8"/>
      <c r="AA848" s="8"/>
      <c r="AB848" s="8"/>
      <c r="AC848" s="8"/>
      <c r="AD848" s="8"/>
      <c r="AE848" s="9"/>
      <c r="AF848" s="8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  <c r="BO848" s="3"/>
      <c r="BP848" s="3"/>
      <c r="BQ848" s="3"/>
      <c r="BR848" s="3"/>
      <c r="BS848" s="3"/>
      <c r="BT848" s="3"/>
      <c r="BU848" s="3"/>
      <c r="BV848" s="3"/>
      <c r="BW848" s="3"/>
      <c r="BX848" s="3"/>
      <c r="BY848" s="3"/>
      <c r="BZ848" s="3"/>
      <c r="CA848" s="3"/>
      <c r="CB848" s="3"/>
      <c r="CC848" s="3"/>
      <c r="CD848" s="3"/>
      <c r="CE848" s="3"/>
      <c r="CF848" s="3"/>
      <c r="CG848" s="3"/>
      <c r="CH848" s="3"/>
      <c r="CI848" s="3"/>
      <c r="CJ848" s="3"/>
      <c r="CK848" s="3"/>
      <c r="CL848" s="3"/>
      <c r="CM848" s="3"/>
      <c r="CN848" s="3"/>
      <c r="CO848" s="3"/>
      <c r="CP848" s="3"/>
      <c r="CQ848" s="3"/>
      <c r="CR848" s="3"/>
      <c r="CS848" s="3"/>
      <c r="CT848" s="3"/>
      <c r="CU848" s="3"/>
      <c r="CV848" s="3"/>
      <c r="CW848" s="3"/>
      <c r="CX848" s="3"/>
      <c r="CY848" s="3"/>
      <c r="CZ848" s="3"/>
      <c r="DA848" s="3"/>
      <c r="DB848" s="3"/>
      <c r="DC848" s="3"/>
      <c r="DD848" s="3"/>
      <c r="DE848" s="3"/>
      <c r="DF848" s="3"/>
      <c r="DG848" s="3"/>
      <c r="DH848" s="3"/>
      <c r="DI848" s="3"/>
      <c r="DJ848" s="3"/>
      <c r="DK848" s="3"/>
      <c r="DL848" s="3"/>
      <c r="DM848" s="3"/>
      <c r="DN848" s="3"/>
      <c r="DO848" s="3"/>
      <c r="DP848" s="3"/>
      <c r="DQ848" s="3"/>
      <c r="DR848" s="3"/>
      <c r="DS848" s="3"/>
      <c r="DT848" s="3"/>
      <c r="DU848" s="3"/>
      <c r="DV848" s="3"/>
      <c r="DW848" s="3"/>
      <c r="DX848" s="3"/>
      <c r="DY848" s="3"/>
      <c r="DZ848" s="3"/>
      <c r="EA848" s="3"/>
      <c r="EB848" s="3"/>
      <c r="EC848" s="3"/>
      <c r="ED848" s="3"/>
      <c r="EE848" s="3"/>
      <c r="EF848" s="3"/>
      <c r="EG848" s="3"/>
      <c r="EH848" s="3"/>
      <c r="EI848" s="3"/>
      <c r="EJ848" s="3"/>
      <c r="EK848" s="3"/>
      <c r="EL848" s="3"/>
      <c r="EM848" s="3"/>
      <c r="EN848" s="3"/>
      <c r="EO848" s="3"/>
      <c r="EP848" s="3"/>
      <c r="EQ848" s="3"/>
      <c r="ER848" s="3"/>
      <c r="ES848" s="3"/>
      <c r="ET848" s="3"/>
      <c r="EU848" s="3"/>
      <c r="EV848" s="3"/>
      <c r="EW848" s="3"/>
      <c r="EX848" s="3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</row>
    <row r="849" spans="1:173" x14ac:dyDescent="0.15">
      <c r="A849" s="74">
        <f t="shared" si="268"/>
        <v>44330</v>
      </c>
      <c r="B849" s="75">
        <f t="shared" ca="1" si="255"/>
        <v>81252.524705999997</v>
      </c>
      <c r="C849" s="78">
        <f t="shared" si="256"/>
        <v>80500</v>
      </c>
      <c r="D849" s="77">
        <f ca="1">IF(A849&lt;$B$1,VLOOKUP(A849,[1]DI!$A$4:$B$15000,2),0)</f>
        <v>3.4000000000000002E-2</v>
      </c>
      <c r="E849" s="78">
        <f t="shared" ca="1" si="270"/>
        <v>1.00013269</v>
      </c>
      <c r="F849" s="78">
        <f ca="1">(TRUNC(PRODUCT($E$12:$E848),16))</f>
        <v>1.0927460914443601</v>
      </c>
      <c r="G849" s="78">
        <f t="shared" ca="1" si="271"/>
        <v>1.0882562919085399</v>
      </c>
      <c r="H849" s="78">
        <f t="shared" ca="1" si="272"/>
        <v>1.00412568</v>
      </c>
      <c r="I849" s="77">
        <f t="shared" si="269"/>
        <v>3.5000000000000003E-2</v>
      </c>
      <c r="J849" s="79">
        <f t="shared" si="257"/>
        <v>44274</v>
      </c>
      <c r="K849" s="80">
        <f t="shared" si="258"/>
        <v>38</v>
      </c>
      <c r="L849" s="81">
        <f t="shared" si="259"/>
        <v>38</v>
      </c>
      <c r="M849" s="82">
        <f t="shared" si="260"/>
        <v>1.005200995</v>
      </c>
      <c r="N849" s="82">
        <f t="shared" ca="1" si="261"/>
        <v>1.009348133</v>
      </c>
      <c r="O849" s="81">
        <f t="shared" si="262"/>
        <v>0</v>
      </c>
      <c r="P849" s="76">
        <f t="shared" ca="1" si="263"/>
        <v>752.52470600000004</v>
      </c>
      <c r="Q849" s="76">
        <f t="shared" si="264"/>
        <v>0</v>
      </c>
      <c r="R849" s="83" t="str">
        <f t="shared" si="265"/>
        <v>A+J=</v>
      </c>
      <c r="S849" s="79">
        <f t="shared" si="266"/>
        <v>44368</v>
      </c>
      <c r="T849" s="84" t="str">
        <f t="shared" si="267"/>
        <v>-</v>
      </c>
      <c r="U849" s="8"/>
      <c r="V849" s="8"/>
      <c r="W849" s="8"/>
      <c r="X849" s="8"/>
      <c r="Y849" s="1"/>
      <c r="Z849" s="8"/>
      <c r="AA849" s="8"/>
      <c r="AB849" s="8"/>
      <c r="AC849" s="8"/>
      <c r="AD849" s="8"/>
      <c r="AE849" s="9"/>
      <c r="AF849" s="8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  <c r="BO849" s="3"/>
      <c r="BP849" s="3"/>
      <c r="BQ849" s="3"/>
      <c r="BR849" s="3"/>
      <c r="BS849" s="3"/>
      <c r="BT849" s="3"/>
      <c r="BU849" s="3"/>
      <c r="BV849" s="3"/>
      <c r="BW849" s="3"/>
      <c r="BX849" s="3"/>
      <c r="BY849" s="3"/>
      <c r="BZ849" s="3"/>
      <c r="CA849" s="3"/>
      <c r="CB849" s="3"/>
      <c r="CC849" s="3"/>
      <c r="CD849" s="3"/>
      <c r="CE849" s="3"/>
      <c r="CF849" s="3"/>
      <c r="CG849" s="3"/>
      <c r="CH849" s="3"/>
      <c r="CI849" s="3"/>
      <c r="CJ849" s="3"/>
      <c r="CK849" s="3"/>
      <c r="CL849" s="3"/>
      <c r="CM849" s="3"/>
      <c r="CN849" s="3"/>
      <c r="CO849" s="3"/>
      <c r="CP849" s="3"/>
      <c r="CQ849" s="3"/>
      <c r="CR849" s="3"/>
      <c r="CS849" s="3"/>
      <c r="CT849" s="3"/>
      <c r="CU849" s="3"/>
      <c r="CV849" s="3"/>
      <c r="CW849" s="3"/>
      <c r="CX849" s="3"/>
      <c r="CY849" s="3"/>
      <c r="CZ849" s="3"/>
      <c r="DA849" s="3"/>
      <c r="DB849" s="3"/>
      <c r="DC849" s="3"/>
      <c r="DD849" s="3"/>
      <c r="DE849" s="3"/>
      <c r="DF849" s="3"/>
      <c r="DG849" s="3"/>
      <c r="DH849" s="3"/>
      <c r="DI849" s="3"/>
      <c r="DJ849" s="3"/>
      <c r="DK849" s="3"/>
      <c r="DL849" s="3"/>
      <c r="DM849" s="3"/>
      <c r="DN849" s="3"/>
      <c r="DO849" s="3"/>
      <c r="DP849" s="3"/>
      <c r="DQ849" s="3"/>
      <c r="DR849" s="3"/>
      <c r="DS849" s="3"/>
      <c r="DT849" s="3"/>
      <c r="DU849" s="3"/>
      <c r="DV849" s="3"/>
      <c r="DW849" s="3"/>
      <c r="DX849" s="3"/>
      <c r="DY849" s="3"/>
      <c r="DZ849" s="3"/>
      <c r="EA849" s="3"/>
      <c r="EB849" s="3"/>
      <c r="EC849" s="3"/>
      <c r="ED849" s="3"/>
      <c r="EE849" s="3"/>
      <c r="EF849" s="3"/>
      <c r="EG849" s="3"/>
      <c r="EH849" s="3"/>
      <c r="EI849" s="3"/>
      <c r="EJ849" s="3"/>
      <c r="EK849" s="3"/>
      <c r="EL849" s="3"/>
      <c r="EM849" s="3"/>
      <c r="EN849" s="3"/>
      <c r="EO849" s="3"/>
      <c r="EP849" s="3"/>
      <c r="EQ849" s="3"/>
      <c r="ER849" s="3"/>
      <c r="ES849" s="3"/>
      <c r="ET849" s="3"/>
      <c r="EU849" s="3"/>
      <c r="EV849" s="3"/>
      <c r="EW849" s="3"/>
      <c r="EX849" s="3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</row>
    <row r="850" spans="1:173" x14ac:dyDescent="0.15">
      <c r="A850" s="74">
        <f t="shared" si="268"/>
        <v>44331</v>
      </c>
      <c r="B850" s="75">
        <f t="shared" ca="1" si="255"/>
        <v>81274.400580999994</v>
      </c>
      <c r="C850" s="78">
        <f t="shared" si="256"/>
        <v>80500</v>
      </c>
      <c r="D850" s="77">
        <f ca="1">IF(A850&lt;$B$1,VLOOKUP(A850,[1]DI!$A$4:$B$15000,2),0)</f>
        <v>0</v>
      </c>
      <c r="E850" s="78">
        <f t="shared" ca="1" si="270"/>
        <v>1</v>
      </c>
      <c r="F850" s="78">
        <f ca="1">(TRUNC(PRODUCT($E$12:$E849),16))</f>
        <v>1.0928910879232401</v>
      </c>
      <c r="G850" s="78">
        <f t="shared" ca="1" si="271"/>
        <v>1.0882562919085399</v>
      </c>
      <c r="H850" s="78">
        <f t="shared" ca="1" si="272"/>
        <v>1.0042589200000001</v>
      </c>
      <c r="I850" s="77">
        <f t="shared" si="269"/>
        <v>3.5000000000000003E-2</v>
      </c>
      <c r="J850" s="79">
        <f t="shared" si="257"/>
        <v>44274</v>
      </c>
      <c r="K850" s="80">
        <f t="shared" si="258"/>
        <v>38</v>
      </c>
      <c r="L850" s="81">
        <f t="shared" si="259"/>
        <v>39</v>
      </c>
      <c r="M850" s="82">
        <f t="shared" si="260"/>
        <v>1.0053382280000001</v>
      </c>
      <c r="N850" s="82">
        <f t="shared" ca="1" si="261"/>
        <v>1.0096198830000001</v>
      </c>
      <c r="O850" s="81">
        <f t="shared" si="262"/>
        <v>0</v>
      </c>
      <c r="P850" s="76">
        <f t="shared" ca="1" si="263"/>
        <v>774.40058099999999</v>
      </c>
      <c r="Q850" s="76">
        <f t="shared" si="264"/>
        <v>0</v>
      </c>
      <c r="R850" s="83" t="str">
        <f t="shared" si="265"/>
        <v>A+J=</v>
      </c>
      <c r="S850" s="79">
        <f t="shared" si="266"/>
        <v>44368</v>
      </c>
      <c r="T850" s="84" t="str">
        <f t="shared" si="267"/>
        <v>-</v>
      </c>
      <c r="U850" s="8"/>
      <c r="V850" s="8"/>
      <c r="W850" s="8"/>
      <c r="X850" s="8"/>
      <c r="Y850" s="1"/>
      <c r="Z850" s="8"/>
      <c r="AA850" s="8"/>
      <c r="AB850" s="8"/>
      <c r="AC850" s="8"/>
      <c r="AD850" s="8"/>
      <c r="AE850" s="9"/>
      <c r="AF850" s="8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  <c r="BO850" s="3"/>
      <c r="BP850" s="3"/>
      <c r="BQ850" s="3"/>
      <c r="BR850" s="3"/>
      <c r="BS850" s="3"/>
      <c r="BT850" s="3"/>
      <c r="BU850" s="3"/>
      <c r="BV850" s="3"/>
      <c r="BW850" s="3"/>
      <c r="BX850" s="3"/>
      <c r="BY850" s="3"/>
      <c r="BZ850" s="3"/>
      <c r="CA850" s="3"/>
      <c r="CB850" s="3"/>
      <c r="CC850" s="3"/>
      <c r="CD850" s="3"/>
      <c r="CE850" s="3"/>
      <c r="CF850" s="3"/>
      <c r="CG850" s="3"/>
      <c r="CH850" s="3"/>
      <c r="CI850" s="3"/>
      <c r="CJ850" s="3"/>
      <c r="CK850" s="3"/>
      <c r="CL850" s="3"/>
      <c r="CM850" s="3"/>
      <c r="CN850" s="3"/>
      <c r="CO850" s="3"/>
      <c r="CP850" s="3"/>
      <c r="CQ850" s="3"/>
      <c r="CR850" s="3"/>
      <c r="CS850" s="3"/>
      <c r="CT850" s="3"/>
      <c r="CU850" s="3"/>
      <c r="CV850" s="3"/>
      <c r="CW850" s="3"/>
      <c r="CX850" s="3"/>
      <c r="CY850" s="3"/>
      <c r="CZ850" s="3"/>
      <c r="DA850" s="3"/>
      <c r="DB850" s="3"/>
      <c r="DC850" s="3"/>
      <c r="DD850" s="3"/>
      <c r="DE850" s="3"/>
      <c r="DF850" s="3"/>
      <c r="DG850" s="3"/>
      <c r="DH850" s="3"/>
      <c r="DI850" s="3"/>
      <c r="DJ850" s="3"/>
      <c r="DK850" s="3"/>
      <c r="DL850" s="3"/>
      <c r="DM850" s="3"/>
      <c r="DN850" s="3"/>
      <c r="DO850" s="3"/>
      <c r="DP850" s="3"/>
      <c r="DQ850" s="3"/>
      <c r="DR850" s="3"/>
      <c r="DS850" s="3"/>
      <c r="DT850" s="3"/>
      <c r="DU850" s="3"/>
      <c r="DV850" s="3"/>
      <c r="DW850" s="3"/>
      <c r="DX850" s="3"/>
      <c r="DY850" s="3"/>
      <c r="DZ850" s="3"/>
      <c r="EA850" s="3"/>
      <c r="EB850" s="3"/>
      <c r="EC850" s="3"/>
      <c r="ED850" s="3"/>
      <c r="EE850" s="3"/>
      <c r="EF850" s="3"/>
      <c r="EG850" s="3"/>
      <c r="EH850" s="3"/>
      <c r="EI850" s="3"/>
      <c r="EJ850" s="3"/>
      <c r="EK850" s="3"/>
      <c r="EL850" s="3"/>
      <c r="EM850" s="3"/>
      <c r="EN850" s="3"/>
      <c r="EO850" s="3"/>
      <c r="EP850" s="3"/>
      <c r="EQ850" s="3"/>
      <c r="ER850" s="3"/>
      <c r="ES850" s="3"/>
      <c r="ET850" s="3"/>
      <c r="EU850" s="3"/>
      <c r="EV850" s="3"/>
      <c r="EW850" s="3"/>
      <c r="EX850" s="3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</row>
    <row r="851" spans="1:173" x14ac:dyDescent="0.15">
      <c r="A851" s="74">
        <f t="shared" si="268"/>
        <v>44332</v>
      </c>
      <c r="B851" s="75">
        <f t="shared" ca="1" si="255"/>
        <v>81274.400580999994</v>
      </c>
      <c r="C851" s="78">
        <f t="shared" si="256"/>
        <v>80500</v>
      </c>
      <c r="D851" s="77">
        <f ca="1">IF(A851&lt;$B$1,VLOOKUP(A851,[1]DI!$A$4:$B$15000,2),0)</f>
        <v>0</v>
      </c>
      <c r="E851" s="78">
        <f t="shared" ca="1" si="270"/>
        <v>1</v>
      </c>
      <c r="F851" s="78">
        <f ca="1">(TRUNC(PRODUCT($E$12:$E850),16))</f>
        <v>1.0928910879232401</v>
      </c>
      <c r="G851" s="78">
        <f t="shared" ca="1" si="271"/>
        <v>1.0882562919085399</v>
      </c>
      <c r="H851" s="78">
        <f t="shared" ca="1" si="272"/>
        <v>1.0042589200000001</v>
      </c>
      <c r="I851" s="77">
        <f t="shared" si="269"/>
        <v>3.5000000000000003E-2</v>
      </c>
      <c r="J851" s="79">
        <f t="shared" si="257"/>
        <v>44274</v>
      </c>
      <c r="K851" s="80">
        <f t="shared" si="258"/>
        <v>38</v>
      </c>
      <c r="L851" s="81">
        <f t="shared" si="259"/>
        <v>39</v>
      </c>
      <c r="M851" s="82">
        <f t="shared" si="260"/>
        <v>1.0053382280000001</v>
      </c>
      <c r="N851" s="82">
        <f t="shared" ca="1" si="261"/>
        <v>1.0096198830000001</v>
      </c>
      <c r="O851" s="81">
        <f t="shared" si="262"/>
        <v>0</v>
      </c>
      <c r="P851" s="76">
        <f t="shared" ca="1" si="263"/>
        <v>774.40058099999999</v>
      </c>
      <c r="Q851" s="76">
        <f t="shared" si="264"/>
        <v>0</v>
      </c>
      <c r="R851" s="83" t="str">
        <f t="shared" si="265"/>
        <v>A+J=</v>
      </c>
      <c r="S851" s="79">
        <f t="shared" si="266"/>
        <v>44368</v>
      </c>
      <c r="T851" s="84" t="str">
        <f t="shared" si="267"/>
        <v>-</v>
      </c>
      <c r="U851" s="8"/>
      <c r="V851" s="8"/>
      <c r="W851" s="8"/>
      <c r="X851" s="8"/>
      <c r="Y851" s="1"/>
      <c r="Z851" s="8"/>
      <c r="AA851" s="8"/>
      <c r="AB851" s="8"/>
      <c r="AC851" s="8"/>
      <c r="AD851" s="8"/>
      <c r="AE851" s="9"/>
      <c r="AF851" s="8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  <c r="BO851" s="3"/>
      <c r="BP851" s="3"/>
      <c r="BQ851" s="3"/>
      <c r="BR851" s="3"/>
      <c r="BS851" s="3"/>
      <c r="BT851" s="3"/>
      <c r="BU851" s="3"/>
      <c r="BV851" s="3"/>
      <c r="BW851" s="3"/>
      <c r="BX851" s="3"/>
      <c r="BY851" s="3"/>
      <c r="BZ851" s="3"/>
      <c r="CA851" s="3"/>
      <c r="CB851" s="3"/>
      <c r="CC851" s="3"/>
      <c r="CD851" s="3"/>
      <c r="CE851" s="3"/>
      <c r="CF851" s="3"/>
      <c r="CG851" s="3"/>
      <c r="CH851" s="3"/>
      <c r="CI851" s="3"/>
      <c r="CJ851" s="3"/>
      <c r="CK851" s="3"/>
      <c r="CL851" s="3"/>
      <c r="CM851" s="3"/>
      <c r="CN851" s="3"/>
      <c r="CO851" s="3"/>
      <c r="CP851" s="3"/>
      <c r="CQ851" s="3"/>
      <c r="CR851" s="3"/>
      <c r="CS851" s="3"/>
      <c r="CT851" s="3"/>
      <c r="CU851" s="3"/>
      <c r="CV851" s="3"/>
      <c r="CW851" s="3"/>
      <c r="CX851" s="3"/>
      <c r="CY851" s="3"/>
      <c r="CZ851" s="3"/>
      <c r="DA851" s="3"/>
      <c r="DB851" s="3"/>
      <c r="DC851" s="3"/>
      <c r="DD851" s="3"/>
      <c r="DE851" s="3"/>
      <c r="DF851" s="3"/>
      <c r="DG851" s="3"/>
      <c r="DH851" s="3"/>
      <c r="DI851" s="3"/>
      <c r="DJ851" s="3"/>
      <c r="DK851" s="3"/>
      <c r="DL851" s="3"/>
      <c r="DM851" s="3"/>
      <c r="DN851" s="3"/>
      <c r="DO851" s="3"/>
      <c r="DP851" s="3"/>
      <c r="DQ851" s="3"/>
      <c r="DR851" s="3"/>
      <c r="DS851" s="3"/>
      <c r="DT851" s="3"/>
      <c r="DU851" s="3"/>
      <c r="DV851" s="3"/>
      <c r="DW851" s="3"/>
      <c r="DX851" s="3"/>
      <c r="DY851" s="3"/>
      <c r="DZ851" s="3"/>
      <c r="EA851" s="3"/>
      <c r="EB851" s="3"/>
      <c r="EC851" s="3"/>
      <c r="ED851" s="3"/>
      <c r="EE851" s="3"/>
      <c r="EF851" s="3"/>
      <c r="EG851" s="3"/>
      <c r="EH851" s="3"/>
      <c r="EI851" s="3"/>
      <c r="EJ851" s="3"/>
      <c r="EK851" s="3"/>
      <c r="EL851" s="3"/>
      <c r="EM851" s="3"/>
      <c r="EN851" s="3"/>
      <c r="EO851" s="3"/>
      <c r="EP851" s="3"/>
      <c r="EQ851" s="3"/>
      <c r="ER851" s="3"/>
      <c r="ES851" s="3"/>
      <c r="ET851" s="3"/>
      <c r="EU851" s="3"/>
      <c r="EV851" s="3"/>
      <c r="EW851" s="3"/>
      <c r="EX851" s="3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</row>
    <row r="852" spans="1:173" x14ac:dyDescent="0.15">
      <c r="A852" s="74">
        <f t="shared" si="268"/>
        <v>44333</v>
      </c>
      <c r="B852" s="75">
        <f t="shared" ca="1" si="255"/>
        <v>81274.400580999994</v>
      </c>
      <c r="C852" s="78">
        <f t="shared" si="256"/>
        <v>80500</v>
      </c>
      <c r="D852" s="77">
        <f ca="1">IF(A852&lt;$B$1,VLOOKUP(A852,[1]DI!$A$4:$B$15000,2),0)</f>
        <v>3.4000000000000002E-2</v>
      </c>
      <c r="E852" s="78">
        <f t="shared" ca="1" si="270"/>
        <v>1.00013269</v>
      </c>
      <c r="F852" s="78">
        <f ca="1">(TRUNC(PRODUCT($E$12:$E851),16))</f>
        <v>1.0928910879232401</v>
      </c>
      <c r="G852" s="78">
        <f t="shared" ca="1" si="271"/>
        <v>1.0882562919085399</v>
      </c>
      <c r="H852" s="78">
        <f t="shared" ca="1" si="272"/>
        <v>1.0042589200000001</v>
      </c>
      <c r="I852" s="77">
        <f t="shared" si="269"/>
        <v>3.5000000000000003E-2</v>
      </c>
      <c r="J852" s="79">
        <f t="shared" si="257"/>
        <v>44274</v>
      </c>
      <c r="K852" s="80">
        <f t="shared" si="258"/>
        <v>39</v>
      </c>
      <c r="L852" s="81">
        <f t="shared" si="259"/>
        <v>39</v>
      </c>
      <c r="M852" s="82">
        <f t="shared" si="260"/>
        <v>1.0053382280000001</v>
      </c>
      <c r="N852" s="82">
        <f t="shared" ca="1" si="261"/>
        <v>1.0096198830000001</v>
      </c>
      <c r="O852" s="81">
        <f t="shared" si="262"/>
        <v>0</v>
      </c>
      <c r="P852" s="76">
        <f t="shared" ca="1" si="263"/>
        <v>774.40058099999999</v>
      </c>
      <c r="Q852" s="76">
        <f t="shared" si="264"/>
        <v>0</v>
      </c>
      <c r="R852" s="83" t="str">
        <f t="shared" si="265"/>
        <v>A+J=</v>
      </c>
      <c r="S852" s="79">
        <f t="shared" si="266"/>
        <v>44368</v>
      </c>
      <c r="T852" s="84" t="str">
        <f t="shared" si="267"/>
        <v>-</v>
      </c>
      <c r="U852" s="8"/>
      <c r="V852" s="8"/>
      <c r="W852" s="8"/>
      <c r="X852" s="8"/>
      <c r="Y852" s="1"/>
      <c r="Z852" s="8"/>
      <c r="AA852" s="8"/>
      <c r="AB852" s="8"/>
      <c r="AC852" s="8"/>
      <c r="AD852" s="8"/>
      <c r="AE852" s="9"/>
      <c r="AF852" s="8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  <c r="BO852" s="3"/>
      <c r="BP852" s="3"/>
      <c r="BQ852" s="3"/>
      <c r="BR852" s="3"/>
      <c r="BS852" s="3"/>
      <c r="BT852" s="3"/>
      <c r="BU852" s="3"/>
      <c r="BV852" s="3"/>
      <c r="BW852" s="3"/>
      <c r="BX852" s="3"/>
      <c r="BY852" s="3"/>
      <c r="BZ852" s="3"/>
      <c r="CA852" s="3"/>
      <c r="CB852" s="3"/>
      <c r="CC852" s="3"/>
      <c r="CD852" s="3"/>
      <c r="CE852" s="3"/>
      <c r="CF852" s="3"/>
      <c r="CG852" s="3"/>
      <c r="CH852" s="3"/>
      <c r="CI852" s="3"/>
      <c r="CJ852" s="3"/>
      <c r="CK852" s="3"/>
      <c r="CL852" s="3"/>
      <c r="CM852" s="3"/>
      <c r="CN852" s="3"/>
      <c r="CO852" s="3"/>
      <c r="CP852" s="3"/>
      <c r="CQ852" s="3"/>
      <c r="CR852" s="3"/>
      <c r="CS852" s="3"/>
      <c r="CT852" s="3"/>
      <c r="CU852" s="3"/>
      <c r="CV852" s="3"/>
      <c r="CW852" s="3"/>
      <c r="CX852" s="3"/>
      <c r="CY852" s="3"/>
      <c r="CZ852" s="3"/>
      <c r="DA852" s="3"/>
      <c r="DB852" s="3"/>
      <c r="DC852" s="3"/>
      <c r="DD852" s="3"/>
      <c r="DE852" s="3"/>
      <c r="DF852" s="3"/>
      <c r="DG852" s="3"/>
      <c r="DH852" s="3"/>
      <c r="DI852" s="3"/>
      <c r="DJ852" s="3"/>
      <c r="DK852" s="3"/>
      <c r="DL852" s="3"/>
      <c r="DM852" s="3"/>
      <c r="DN852" s="3"/>
      <c r="DO852" s="3"/>
      <c r="DP852" s="3"/>
      <c r="DQ852" s="3"/>
      <c r="DR852" s="3"/>
      <c r="DS852" s="3"/>
      <c r="DT852" s="3"/>
      <c r="DU852" s="3"/>
      <c r="DV852" s="3"/>
      <c r="DW852" s="3"/>
      <c r="DX852" s="3"/>
      <c r="DY852" s="3"/>
      <c r="DZ852" s="3"/>
      <c r="EA852" s="3"/>
      <c r="EB852" s="3"/>
      <c r="EC852" s="3"/>
      <c r="ED852" s="3"/>
      <c r="EE852" s="3"/>
      <c r="EF852" s="3"/>
      <c r="EG852" s="3"/>
      <c r="EH852" s="3"/>
      <c r="EI852" s="3"/>
      <c r="EJ852" s="3"/>
      <c r="EK852" s="3"/>
      <c r="EL852" s="3"/>
      <c r="EM852" s="3"/>
      <c r="EN852" s="3"/>
      <c r="EO852" s="3"/>
      <c r="EP852" s="3"/>
      <c r="EQ852" s="3"/>
      <c r="ER852" s="3"/>
      <c r="ES852" s="3"/>
      <c r="ET852" s="3"/>
      <c r="EU852" s="3"/>
      <c r="EV852" s="3"/>
      <c r="EW852" s="3"/>
      <c r="EX852" s="3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</row>
    <row r="853" spans="1:173" x14ac:dyDescent="0.15">
      <c r="A853" s="74">
        <f t="shared" si="268"/>
        <v>44334</v>
      </c>
      <c r="B853" s="75">
        <f t="shared" ca="1" si="255"/>
        <v>81296.281768999994</v>
      </c>
      <c r="C853" s="78">
        <f t="shared" si="256"/>
        <v>80500</v>
      </c>
      <c r="D853" s="77">
        <f ca="1">IF(A853&lt;$B$1,VLOOKUP(A853,[1]DI!$A$4:$B$15000,2),0)</f>
        <v>3.4000000000000002E-2</v>
      </c>
      <c r="E853" s="78">
        <f t="shared" ca="1" si="270"/>
        <v>1.00013269</v>
      </c>
      <c r="F853" s="78">
        <f ca="1">(TRUNC(PRODUCT($E$12:$E852),16))</f>
        <v>1.09303610364169</v>
      </c>
      <c r="G853" s="78">
        <f t="shared" ca="1" si="271"/>
        <v>1.0882562919085399</v>
      </c>
      <c r="H853" s="78">
        <f t="shared" ca="1" si="272"/>
        <v>1.00439217</v>
      </c>
      <c r="I853" s="77">
        <f t="shared" si="269"/>
        <v>3.5000000000000003E-2</v>
      </c>
      <c r="J853" s="79">
        <f t="shared" si="257"/>
        <v>44274</v>
      </c>
      <c r="K853" s="80">
        <f t="shared" si="258"/>
        <v>40</v>
      </c>
      <c r="L853" s="81">
        <f t="shared" si="259"/>
        <v>40</v>
      </c>
      <c r="M853" s="82">
        <f t="shared" si="260"/>
        <v>1.0054754800000001</v>
      </c>
      <c r="N853" s="82">
        <f t="shared" ca="1" si="261"/>
        <v>1.009891699</v>
      </c>
      <c r="O853" s="81">
        <f t="shared" si="262"/>
        <v>0</v>
      </c>
      <c r="P853" s="76">
        <f t="shared" ca="1" si="263"/>
        <v>796.28176900000005</v>
      </c>
      <c r="Q853" s="76">
        <f t="shared" si="264"/>
        <v>0</v>
      </c>
      <c r="R853" s="83" t="str">
        <f t="shared" si="265"/>
        <v>A+J=</v>
      </c>
      <c r="S853" s="79">
        <f t="shared" si="266"/>
        <v>44368</v>
      </c>
      <c r="T853" s="84" t="str">
        <f t="shared" si="267"/>
        <v>-</v>
      </c>
      <c r="U853" s="8"/>
      <c r="V853" s="8"/>
      <c r="W853" s="8"/>
      <c r="X853" s="8"/>
      <c r="Y853" s="1"/>
      <c r="Z853" s="8"/>
      <c r="AA853" s="8"/>
      <c r="AB853" s="8"/>
      <c r="AC853" s="8"/>
      <c r="AD853" s="8"/>
      <c r="AE853" s="9"/>
      <c r="AF853" s="8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  <c r="BO853" s="3"/>
      <c r="BP853" s="3"/>
      <c r="BQ853" s="3"/>
      <c r="BR853" s="3"/>
      <c r="BS853" s="3"/>
      <c r="BT853" s="3"/>
      <c r="BU853" s="3"/>
      <c r="BV853" s="3"/>
      <c r="BW853" s="3"/>
      <c r="BX853" s="3"/>
      <c r="BY853" s="3"/>
      <c r="BZ853" s="3"/>
      <c r="CA853" s="3"/>
      <c r="CB853" s="3"/>
      <c r="CC853" s="3"/>
      <c r="CD853" s="3"/>
      <c r="CE853" s="3"/>
      <c r="CF853" s="3"/>
      <c r="CG853" s="3"/>
      <c r="CH853" s="3"/>
      <c r="CI853" s="3"/>
      <c r="CJ853" s="3"/>
      <c r="CK853" s="3"/>
      <c r="CL853" s="3"/>
      <c r="CM853" s="3"/>
      <c r="CN853" s="3"/>
      <c r="CO853" s="3"/>
      <c r="CP853" s="3"/>
      <c r="CQ853" s="3"/>
      <c r="CR853" s="3"/>
      <c r="CS853" s="3"/>
      <c r="CT853" s="3"/>
      <c r="CU853" s="3"/>
      <c r="CV853" s="3"/>
      <c r="CW853" s="3"/>
      <c r="CX853" s="3"/>
      <c r="CY853" s="3"/>
      <c r="CZ853" s="3"/>
      <c r="DA853" s="3"/>
      <c r="DB853" s="3"/>
      <c r="DC853" s="3"/>
      <c r="DD853" s="3"/>
      <c r="DE853" s="3"/>
      <c r="DF853" s="3"/>
      <c r="DG853" s="3"/>
      <c r="DH853" s="3"/>
      <c r="DI853" s="3"/>
      <c r="DJ853" s="3"/>
      <c r="DK853" s="3"/>
      <c r="DL853" s="3"/>
      <c r="DM853" s="3"/>
      <c r="DN853" s="3"/>
      <c r="DO853" s="3"/>
      <c r="DP853" s="3"/>
      <c r="DQ853" s="3"/>
      <c r="DR853" s="3"/>
      <c r="DS853" s="3"/>
      <c r="DT853" s="3"/>
      <c r="DU853" s="3"/>
      <c r="DV853" s="3"/>
      <c r="DW853" s="3"/>
      <c r="DX853" s="3"/>
      <c r="DY853" s="3"/>
      <c r="DZ853" s="3"/>
      <c r="EA853" s="3"/>
      <c r="EB853" s="3"/>
      <c r="EC853" s="3"/>
      <c r="ED853" s="3"/>
      <c r="EE853" s="3"/>
      <c r="EF853" s="3"/>
      <c r="EG853" s="3"/>
      <c r="EH853" s="3"/>
      <c r="EI853" s="3"/>
      <c r="EJ853" s="3"/>
      <c r="EK853" s="3"/>
      <c r="EL853" s="3"/>
      <c r="EM853" s="3"/>
      <c r="EN853" s="3"/>
      <c r="EO853" s="3"/>
      <c r="EP853" s="3"/>
      <c r="EQ853" s="3"/>
      <c r="ER853" s="3"/>
      <c r="ES853" s="3"/>
      <c r="ET853" s="3"/>
      <c r="EU853" s="3"/>
      <c r="EV853" s="3"/>
      <c r="EW853" s="3"/>
      <c r="EX853" s="3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</row>
    <row r="854" spans="1:173" x14ac:dyDescent="0.15">
      <c r="A854" s="74">
        <f t="shared" si="268"/>
        <v>44335</v>
      </c>
      <c r="B854" s="75">
        <f t="shared" ca="1" si="255"/>
        <v>81318.169800000003</v>
      </c>
      <c r="C854" s="78">
        <f t="shared" si="256"/>
        <v>80500</v>
      </c>
      <c r="D854" s="77">
        <f ca="1">IF(A854&lt;$B$1,VLOOKUP(A854,[1]DI!$A$4:$B$15000,2),0)</f>
        <v>3.4000000000000002E-2</v>
      </c>
      <c r="E854" s="78">
        <f t="shared" ca="1" si="270"/>
        <v>1.00013269</v>
      </c>
      <c r="F854" s="78">
        <f ca="1">(TRUNC(PRODUCT($E$12:$E853),16))</f>
        <v>1.0931811386022801</v>
      </c>
      <c r="G854" s="78">
        <f t="shared" ca="1" si="271"/>
        <v>1.0882562919085399</v>
      </c>
      <c r="H854" s="78">
        <f t="shared" ca="1" si="272"/>
        <v>1.00452545</v>
      </c>
      <c r="I854" s="77">
        <f t="shared" si="269"/>
        <v>3.5000000000000003E-2</v>
      </c>
      <c r="J854" s="79">
        <f t="shared" si="257"/>
        <v>44274</v>
      </c>
      <c r="K854" s="80">
        <f t="shared" si="258"/>
        <v>41</v>
      </c>
      <c r="L854" s="81">
        <f t="shared" si="259"/>
        <v>41</v>
      </c>
      <c r="M854" s="82">
        <f t="shared" si="260"/>
        <v>1.0056127500000001</v>
      </c>
      <c r="N854" s="82">
        <f t="shared" ca="1" si="261"/>
        <v>1.0101636000000001</v>
      </c>
      <c r="O854" s="81">
        <f t="shared" si="262"/>
        <v>0</v>
      </c>
      <c r="P854" s="76">
        <f t="shared" ca="1" si="263"/>
        <v>818.16980000000001</v>
      </c>
      <c r="Q854" s="76">
        <f t="shared" si="264"/>
        <v>0</v>
      </c>
      <c r="R854" s="83" t="str">
        <f t="shared" si="265"/>
        <v>A+J=</v>
      </c>
      <c r="S854" s="79">
        <f t="shared" si="266"/>
        <v>44368</v>
      </c>
      <c r="T854" s="84" t="str">
        <f t="shared" si="267"/>
        <v>-</v>
      </c>
      <c r="U854" s="8"/>
      <c r="V854" s="8"/>
      <c r="W854" s="8"/>
      <c r="X854" s="8"/>
      <c r="Y854" s="1"/>
      <c r="Z854" s="8"/>
      <c r="AA854" s="8"/>
      <c r="AB854" s="8"/>
      <c r="AC854" s="8"/>
      <c r="AD854" s="8"/>
      <c r="AE854" s="9"/>
      <c r="AF854" s="8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  <c r="BO854" s="3"/>
      <c r="BP854" s="3"/>
      <c r="BQ854" s="3"/>
      <c r="BR854" s="3"/>
      <c r="BS854" s="3"/>
      <c r="BT854" s="3"/>
      <c r="BU854" s="3"/>
      <c r="BV854" s="3"/>
      <c r="BW854" s="3"/>
      <c r="BX854" s="3"/>
      <c r="BY854" s="3"/>
      <c r="BZ854" s="3"/>
      <c r="CA854" s="3"/>
      <c r="CB854" s="3"/>
      <c r="CC854" s="3"/>
      <c r="CD854" s="3"/>
      <c r="CE854" s="3"/>
      <c r="CF854" s="3"/>
      <c r="CG854" s="3"/>
      <c r="CH854" s="3"/>
      <c r="CI854" s="3"/>
      <c r="CJ854" s="3"/>
      <c r="CK854" s="3"/>
      <c r="CL854" s="3"/>
      <c r="CM854" s="3"/>
      <c r="CN854" s="3"/>
      <c r="CO854" s="3"/>
      <c r="CP854" s="3"/>
      <c r="CQ854" s="3"/>
      <c r="CR854" s="3"/>
      <c r="CS854" s="3"/>
      <c r="CT854" s="3"/>
      <c r="CU854" s="3"/>
      <c r="CV854" s="3"/>
      <c r="CW854" s="3"/>
      <c r="CX854" s="3"/>
      <c r="CY854" s="3"/>
      <c r="CZ854" s="3"/>
      <c r="DA854" s="3"/>
      <c r="DB854" s="3"/>
      <c r="DC854" s="3"/>
      <c r="DD854" s="3"/>
      <c r="DE854" s="3"/>
      <c r="DF854" s="3"/>
      <c r="DG854" s="3"/>
      <c r="DH854" s="3"/>
      <c r="DI854" s="3"/>
      <c r="DJ854" s="3"/>
      <c r="DK854" s="3"/>
      <c r="DL854" s="3"/>
      <c r="DM854" s="3"/>
      <c r="DN854" s="3"/>
      <c r="DO854" s="3"/>
      <c r="DP854" s="3"/>
      <c r="DQ854" s="3"/>
      <c r="DR854" s="3"/>
      <c r="DS854" s="3"/>
      <c r="DT854" s="3"/>
      <c r="DU854" s="3"/>
      <c r="DV854" s="3"/>
      <c r="DW854" s="3"/>
      <c r="DX854" s="3"/>
      <c r="DY854" s="3"/>
      <c r="DZ854" s="3"/>
      <c r="EA854" s="3"/>
      <c r="EB854" s="3"/>
      <c r="EC854" s="3"/>
      <c r="ED854" s="3"/>
      <c r="EE854" s="3"/>
      <c r="EF854" s="3"/>
      <c r="EG854" s="3"/>
      <c r="EH854" s="3"/>
      <c r="EI854" s="3"/>
      <c r="EJ854" s="3"/>
      <c r="EK854" s="3"/>
      <c r="EL854" s="3"/>
      <c r="EM854" s="3"/>
      <c r="EN854" s="3"/>
      <c r="EO854" s="3"/>
      <c r="EP854" s="3"/>
      <c r="EQ854" s="3"/>
      <c r="ER854" s="3"/>
      <c r="ES854" s="3"/>
      <c r="ET854" s="3"/>
      <c r="EU854" s="3"/>
      <c r="EV854" s="3"/>
      <c r="EW854" s="3"/>
      <c r="EX854" s="3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</row>
    <row r="855" spans="1:173" x14ac:dyDescent="0.15">
      <c r="A855" s="74">
        <f t="shared" si="268"/>
        <v>44336</v>
      </c>
      <c r="B855" s="75">
        <f t="shared" ca="1" si="255"/>
        <v>81340.063143000007</v>
      </c>
      <c r="C855" s="78">
        <f t="shared" si="256"/>
        <v>80500</v>
      </c>
      <c r="D855" s="77">
        <f ca="1">IF(A855&lt;$B$1,VLOOKUP(A855,[1]DI!$A$4:$B$15000,2),0)</f>
        <v>3.4000000000000002E-2</v>
      </c>
      <c r="E855" s="78">
        <f t="shared" ca="1" si="270"/>
        <v>1.00013269</v>
      </c>
      <c r="F855" s="78">
        <f ca="1">(TRUNC(PRODUCT($E$12:$E854),16))</f>
        <v>1.0933261928075699</v>
      </c>
      <c r="G855" s="78">
        <f t="shared" ca="1" si="271"/>
        <v>1.0882562919085399</v>
      </c>
      <c r="H855" s="78">
        <f t="shared" ca="1" si="272"/>
        <v>1.00465874</v>
      </c>
      <c r="I855" s="77">
        <f t="shared" si="269"/>
        <v>3.5000000000000003E-2</v>
      </c>
      <c r="J855" s="79">
        <f t="shared" si="257"/>
        <v>44274</v>
      </c>
      <c r="K855" s="80">
        <f t="shared" si="258"/>
        <v>42</v>
      </c>
      <c r="L855" s="81">
        <f t="shared" si="259"/>
        <v>42</v>
      </c>
      <c r="M855" s="82">
        <f t="shared" si="260"/>
        <v>1.005750039</v>
      </c>
      <c r="N855" s="82">
        <f t="shared" ca="1" si="261"/>
        <v>1.010435567</v>
      </c>
      <c r="O855" s="81">
        <f t="shared" si="262"/>
        <v>0</v>
      </c>
      <c r="P855" s="76">
        <f t="shared" ca="1" si="263"/>
        <v>840.06314299999997</v>
      </c>
      <c r="Q855" s="76">
        <f t="shared" si="264"/>
        <v>0</v>
      </c>
      <c r="R855" s="83" t="str">
        <f t="shared" si="265"/>
        <v>A+J=</v>
      </c>
      <c r="S855" s="79">
        <f t="shared" si="266"/>
        <v>44368</v>
      </c>
      <c r="T855" s="84" t="str">
        <f t="shared" si="267"/>
        <v>-</v>
      </c>
      <c r="U855" s="8"/>
      <c r="V855" s="8"/>
      <c r="W855" s="8"/>
      <c r="X855" s="8"/>
      <c r="Y855" s="1"/>
      <c r="Z855" s="8"/>
      <c r="AA855" s="8"/>
      <c r="AB855" s="8"/>
      <c r="AC855" s="8"/>
      <c r="AD855" s="8"/>
      <c r="AE855" s="9"/>
      <c r="AF855" s="8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  <c r="BO855" s="3"/>
      <c r="BP855" s="3"/>
      <c r="BQ855" s="3"/>
      <c r="BR855" s="3"/>
      <c r="BS855" s="3"/>
      <c r="BT855" s="3"/>
      <c r="BU855" s="3"/>
      <c r="BV855" s="3"/>
      <c r="BW855" s="3"/>
      <c r="BX855" s="3"/>
      <c r="BY855" s="3"/>
      <c r="BZ855" s="3"/>
      <c r="CA855" s="3"/>
      <c r="CB855" s="3"/>
      <c r="CC855" s="3"/>
      <c r="CD855" s="3"/>
      <c r="CE855" s="3"/>
      <c r="CF855" s="3"/>
      <c r="CG855" s="3"/>
      <c r="CH855" s="3"/>
      <c r="CI855" s="3"/>
      <c r="CJ855" s="3"/>
      <c r="CK855" s="3"/>
      <c r="CL855" s="3"/>
      <c r="CM855" s="3"/>
      <c r="CN855" s="3"/>
      <c r="CO855" s="3"/>
      <c r="CP855" s="3"/>
      <c r="CQ855" s="3"/>
      <c r="CR855" s="3"/>
      <c r="CS855" s="3"/>
      <c r="CT855" s="3"/>
      <c r="CU855" s="3"/>
      <c r="CV855" s="3"/>
      <c r="CW855" s="3"/>
      <c r="CX855" s="3"/>
      <c r="CY855" s="3"/>
      <c r="CZ855" s="3"/>
      <c r="DA855" s="3"/>
      <c r="DB855" s="3"/>
      <c r="DC855" s="3"/>
      <c r="DD855" s="3"/>
      <c r="DE855" s="3"/>
      <c r="DF855" s="3"/>
      <c r="DG855" s="3"/>
      <c r="DH855" s="3"/>
      <c r="DI855" s="3"/>
      <c r="DJ855" s="3"/>
      <c r="DK855" s="3"/>
      <c r="DL855" s="3"/>
      <c r="DM855" s="3"/>
      <c r="DN855" s="3"/>
      <c r="DO855" s="3"/>
      <c r="DP855" s="3"/>
      <c r="DQ855" s="3"/>
      <c r="DR855" s="3"/>
      <c r="DS855" s="3"/>
      <c r="DT855" s="3"/>
      <c r="DU855" s="3"/>
      <c r="DV855" s="3"/>
      <c r="DW855" s="3"/>
      <c r="DX855" s="3"/>
      <c r="DY855" s="3"/>
      <c r="DZ855" s="3"/>
      <c r="EA855" s="3"/>
      <c r="EB855" s="3"/>
      <c r="EC855" s="3"/>
      <c r="ED855" s="3"/>
      <c r="EE855" s="3"/>
      <c r="EF855" s="3"/>
      <c r="EG855" s="3"/>
      <c r="EH855" s="3"/>
      <c r="EI855" s="3"/>
      <c r="EJ855" s="3"/>
      <c r="EK855" s="3"/>
      <c r="EL855" s="3"/>
      <c r="EM855" s="3"/>
      <c r="EN855" s="3"/>
      <c r="EO855" s="3"/>
      <c r="EP855" s="3"/>
      <c r="EQ855" s="3"/>
      <c r="ER855" s="3"/>
      <c r="ES855" s="3"/>
      <c r="ET855" s="3"/>
      <c r="EU855" s="3"/>
      <c r="EV855" s="3"/>
      <c r="EW855" s="3"/>
      <c r="EX855" s="3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</row>
    <row r="856" spans="1:173" x14ac:dyDescent="0.15">
      <c r="A856" s="74">
        <f t="shared" si="268"/>
        <v>44337</v>
      </c>
      <c r="B856" s="75">
        <f t="shared" ca="1" si="255"/>
        <v>81361.962524000002</v>
      </c>
      <c r="C856" s="78">
        <f t="shared" si="256"/>
        <v>80500</v>
      </c>
      <c r="D856" s="77">
        <f ca="1">IF(A856&lt;$B$1,VLOOKUP(A856,[1]DI!$A$4:$B$15000,2),0)</f>
        <v>3.4000000000000002E-2</v>
      </c>
      <c r="E856" s="78">
        <f t="shared" ca="1" si="270"/>
        <v>1.00013269</v>
      </c>
      <c r="F856" s="78">
        <f ca="1">(TRUNC(PRODUCT($E$12:$E855),16))</f>
        <v>1.0934712662600901</v>
      </c>
      <c r="G856" s="78">
        <f t="shared" ca="1" si="271"/>
        <v>1.0882562919085399</v>
      </c>
      <c r="H856" s="78">
        <f t="shared" ca="1" si="272"/>
        <v>1.00479205</v>
      </c>
      <c r="I856" s="77">
        <f t="shared" si="269"/>
        <v>3.5000000000000003E-2</v>
      </c>
      <c r="J856" s="79">
        <f t="shared" si="257"/>
        <v>44274</v>
      </c>
      <c r="K856" s="80">
        <f t="shared" si="258"/>
        <v>43</v>
      </c>
      <c r="L856" s="81">
        <f t="shared" si="259"/>
        <v>43</v>
      </c>
      <c r="M856" s="82">
        <f t="shared" si="260"/>
        <v>1.005887347</v>
      </c>
      <c r="N856" s="82">
        <f t="shared" ca="1" si="261"/>
        <v>1.010707609</v>
      </c>
      <c r="O856" s="81">
        <f t="shared" si="262"/>
        <v>0</v>
      </c>
      <c r="P856" s="76">
        <f t="shared" ca="1" si="263"/>
        <v>861.96252400000003</v>
      </c>
      <c r="Q856" s="76">
        <f t="shared" si="264"/>
        <v>0</v>
      </c>
      <c r="R856" s="83" t="str">
        <f t="shared" si="265"/>
        <v>A+J=</v>
      </c>
      <c r="S856" s="79">
        <f t="shared" si="266"/>
        <v>44368</v>
      </c>
      <c r="T856" s="84" t="str">
        <f t="shared" si="267"/>
        <v>-</v>
      </c>
      <c r="U856" s="8"/>
      <c r="V856" s="8"/>
      <c r="W856" s="8"/>
      <c r="X856" s="8"/>
      <c r="Y856" s="1"/>
      <c r="Z856" s="8"/>
      <c r="AA856" s="8"/>
      <c r="AB856" s="8"/>
      <c r="AC856" s="8"/>
      <c r="AD856" s="8"/>
      <c r="AE856" s="9"/>
      <c r="AF856" s="8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  <c r="BO856" s="3"/>
      <c r="BP856" s="3"/>
      <c r="BQ856" s="3"/>
      <c r="BR856" s="3"/>
      <c r="BS856" s="3"/>
      <c r="BT856" s="3"/>
      <c r="BU856" s="3"/>
      <c r="BV856" s="3"/>
      <c r="BW856" s="3"/>
      <c r="BX856" s="3"/>
      <c r="BY856" s="3"/>
      <c r="BZ856" s="3"/>
      <c r="CA856" s="3"/>
      <c r="CB856" s="3"/>
      <c r="CC856" s="3"/>
      <c r="CD856" s="3"/>
      <c r="CE856" s="3"/>
      <c r="CF856" s="3"/>
      <c r="CG856" s="3"/>
      <c r="CH856" s="3"/>
      <c r="CI856" s="3"/>
      <c r="CJ856" s="3"/>
      <c r="CK856" s="3"/>
      <c r="CL856" s="3"/>
      <c r="CM856" s="3"/>
      <c r="CN856" s="3"/>
      <c r="CO856" s="3"/>
      <c r="CP856" s="3"/>
      <c r="CQ856" s="3"/>
      <c r="CR856" s="3"/>
      <c r="CS856" s="3"/>
      <c r="CT856" s="3"/>
      <c r="CU856" s="3"/>
      <c r="CV856" s="3"/>
      <c r="CW856" s="3"/>
      <c r="CX856" s="3"/>
      <c r="CY856" s="3"/>
      <c r="CZ856" s="3"/>
      <c r="DA856" s="3"/>
      <c r="DB856" s="3"/>
      <c r="DC856" s="3"/>
      <c r="DD856" s="3"/>
      <c r="DE856" s="3"/>
      <c r="DF856" s="3"/>
      <c r="DG856" s="3"/>
      <c r="DH856" s="3"/>
      <c r="DI856" s="3"/>
      <c r="DJ856" s="3"/>
      <c r="DK856" s="3"/>
      <c r="DL856" s="3"/>
      <c r="DM856" s="3"/>
      <c r="DN856" s="3"/>
      <c r="DO856" s="3"/>
      <c r="DP856" s="3"/>
      <c r="DQ856" s="3"/>
      <c r="DR856" s="3"/>
      <c r="DS856" s="3"/>
      <c r="DT856" s="3"/>
      <c r="DU856" s="3"/>
      <c r="DV856" s="3"/>
      <c r="DW856" s="3"/>
      <c r="DX856" s="3"/>
      <c r="DY856" s="3"/>
      <c r="DZ856" s="3"/>
      <c r="EA856" s="3"/>
      <c r="EB856" s="3"/>
      <c r="EC856" s="3"/>
      <c r="ED856" s="3"/>
      <c r="EE856" s="3"/>
      <c r="EF856" s="3"/>
      <c r="EG856" s="3"/>
      <c r="EH856" s="3"/>
      <c r="EI856" s="3"/>
      <c r="EJ856" s="3"/>
      <c r="EK856" s="3"/>
      <c r="EL856" s="3"/>
      <c r="EM856" s="3"/>
      <c r="EN856" s="3"/>
      <c r="EO856" s="3"/>
      <c r="EP856" s="3"/>
      <c r="EQ856" s="3"/>
      <c r="ER856" s="3"/>
      <c r="ES856" s="3"/>
      <c r="ET856" s="3"/>
      <c r="EU856" s="3"/>
      <c r="EV856" s="3"/>
      <c r="EW856" s="3"/>
      <c r="EX856" s="3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</row>
    <row r="857" spans="1:173" x14ac:dyDescent="0.15">
      <c r="A857" s="74">
        <f t="shared" si="268"/>
        <v>44338</v>
      </c>
      <c r="B857" s="75">
        <f t="shared" ca="1" si="255"/>
        <v>81383.867297999997</v>
      </c>
      <c r="C857" s="78">
        <f t="shared" si="256"/>
        <v>80500</v>
      </c>
      <c r="D857" s="77">
        <f ca="1">IF(A857&lt;$B$1,VLOOKUP(A857,[1]DI!$A$4:$B$15000,2),0)</f>
        <v>0</v>
      </c>
      <c r="E857" s="78">
        <f t="shared" ca="1" si="270"/>
        <v>1</v>
      </c>
      <c r="F857" s="78">
        <f ca="1">(TRUNC(PRODUCT($E$12:$E856),16))</f>
        <v>1.0936163589624099</v>
      </c>
      <c r="G857" s="78">
        <f t="shared" ca="1" si="271"/>
        <v>1.0882562919085399</v>
      </c>
      <c r="H857" s="78">
        <f t="shared" ca="1" si="272"/>
        <v>1.00492537</v>
      </c>
      <c r="I857" s="77">
        <f t="shared" si="269"/>
        <v>3.5000000000000003E-2</v>
      </c>
      <c r="J857" s="79">
        <f t="shared" si="257"/>
        <v>44274</v>
      </c>
      <c r="K857" s="80">
        <f t="shared" si="258"/>
        <v>43</v>
      </c>
      <c r="L857" s="81">
        <f t="shared" si="259"/>
        <v>44</v>
      </c>
      <c r="M857" s="82">
        <f t="shared" si="260"/>
        <v>1.0060246740000001</v>
      </c>
      <c r="N857" s="82">
        <f t="shared" ca="1" si="261"/>
        <v>1.010979718</v>
      </c>
      <c r="O857" s="81">
        <f t="shared" si="262"/>
        <v>0</v>
      </c>
      <c r="P857" s="76">
        <f t="shared" ca="1" si="263"/>
        <v>883.86729800000001</v>
      </c>
      <c r="Q857" s="76">
        <f t="shared" si="264"/>
        <v>0</v>
      </c>
      <c r="R857" s="83" t="str">
        <f t="shared" si="265"/>
        <v>A+J=</v>
      </c>
      <c r="S857" s="79">
        <f t="shared" si="266"/>
        <v>44368</v>
      </c>
      <c r="T857" s="84" t="str">
        <f t="shared" si="267"/>
        <v>-</v>
      </c>
      <c r="U857" s="8"/>
      <c r="V857" s="8"/>
      <c r="W857" s="8"/>
      <c r="X857" s="8"/>
      <c r="Y857" s="1"/>
      <c r="Z857" s="8"/>
      <c r="AA857" s="8"/>
      <c r="AB857" s="8"/>
      <c r="AC857" s="8"/>
      <c r="AD857" s="8"/>
      <c r="AE857" s="9"/>
      <c r="AF857" s="8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  <c r="BO857" s="3"/>
      <c r="BP857" s="3"/>
      <c r="BQ857" s="3"/>
      <c r="BR857" s="3"/>
      <c r="BS857" s="3"/>
      <c r="BT857" s="3"/>
      <c r="BU857" s="3"/>
      <c r="BV857" s="3"/>
      <c r="BW857" s="3"/>
      <c r="BX857" s="3"/>
      <c r="BY857" s="3"/>
      <c r="BZ857" s="3"/>
      <c r="CA857" s="3"/>
      <c r="CB857" s="3"/>
      <c r="CC857" s="3"/>
      <c r="CD857" s="3"/>
      <c r="CE857" s="3"/>
      <c r="CF857" s="3"/>
      <c r="CG857" s="3"/>
      <c r="CH857" s="3"/>
      <c r="CI857" s="3"/>
      <c r="CJ857" s="3"/>
      <c r="CK857" s="3"/>
      <c r="CL857" s="3"/>
      <c r="CM857" s="3"/>
      <c r="CN857" s="3"/>
      <c r="CO857" s="3"/>
      <c r="CP857" s="3"/>
      <c r="CQ857" s="3"/>
      <c r="CR857" s="3"/>
      <c r="CS857" s="3"/>
      <c r="CT857" s="3"/>
      <c r="CU857" s="3"/>
      <c r="CV857" s="3"/>
      <c r="CW857" s="3"/>
      <c r="CX857" s="3"/>
      <c r="CY857" s="3"/>
      <c r="CZ857" s="3"/>
      <c r="DA857" s="3"/>
      <c r="DB857" s="3"/>
      <c r="DC857" s="3"/>
      <c r="DD857" s="3"/>
      <c r="DE857" s="3"/>
      <c r="DF857" s="3"/>
      <c r="DG857" s="3"/>
      <c r="DH857" s="3"/>
      <c r="DI857" s="3"/>
      <c r="DJ857" s="3"/>
      <c r="DK857" s="3"/>
      <c r="DL857" s="3"/>
      <c r="DM857" s="3"/>
      <c r="DN857" s="3"/>
      <c r="DO857" s="3"/>
      <c r="DP857" s="3"/>
      <c r="DQ857" s="3"/>
      <c r="DR857" s="3"/>
      <c r="DS857" s="3"/>
      <c r="DT857" s="3"/>
      <c r="DU857" s="3"/>
      <c r="DV857" s="3"/>
      <c r="DW857" s="3"/>
      <c r="DX857" s="3"/>
      <c r="DY857" s="3"/>
      <c r="DZ857" s="3"/>
      <c r="EA857" s="3"/>
      <c r="EB857" s="3"/>
      <c r="EC857" s="3"/>
      <c r="ED857" s="3"/>
      <c r="EE857" s="3"/>
      <c r="EF857" s="3"/>
      <c r="EG857" s="3"/>
      <c r="EH857" s="3"/>
      <c r="EI857" s="3"/>
      <c r="EJ857" s="3"/>
      <c r="EK857" s="3"/>
      <c r="EL857" s="3"/>
      <c r="EM857" s="3"/>
      <c r="EN857" s="3"/>
      <c r="EO857" s="3"/>
      <c r="EP857" s="3"/>
      <c r="EQ857" s="3"/>
      <c r="ER857" s="3"/>
      <c r="ES857" s="3"/>
      <c r="ET857" s="3"/>
      <c r="EU857" s="3"/>
      <c r="EV857" s="3"/>
      <c r="EW857" s="3"/>
      <c r="EX857" s="3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</row>
    <row r="858" spans="1:173" x14ac:dyDescent="0.15">
      <c r="A858" s="74">
        <f t="shared" si="268"/>
        <v>44339</v>
      </c>
      <c r="B858" s="75">
        <f t="shared" ca="1" si="255"/>
        <v>81383.867297999997</v>
      </c>
      <c r="C858" s="78">
        <f t="shared" si="256"/>
        <v>80500</v>
      </c>
      <c r="D858" s="77">
        <f ca="1">IF(A858&lt;$B$1,VLOOKUP(A858,[1]DI!$A$4:$B$15000,2),0)</f>
        <v>0</v>
      </c>
      <c r="E858" s="78">
        <f t="shared" ca="1" si="270"/>
        <v>1</v>
      </c>
      <c r="F858" s="78">
        <f ca="1">(TRUNC(PRODUCT($E$12:$E857),16))</f>
        <v>1.0936163589624099</v>
      </c>
      <c r="G858" s="78">
        <f t="shared" ca="1" si="271"/>
        <v>1.0882562919085399</v>
      </c>
      <c r="H858" s="78">
        <f t="shared" ca="1" si="272"/>
        <v>1.00492537</v>
      </c>
      <c r="I858" s="77">
        <f t="shared" si="269"/>
        <v>3.5000000000000003E-2</v>
      </c>
      <c r="J858" s="79">
        <f t="shared" si="257"/>
        <v>44274</v>
      </c>
      <c r="K858" s="80">
        <f t="shared" si="258"/>
        <v>43</v>
      </c>
      <c r="L858" s="81">
        <f t="shared" si="259"/>
        <v>44</v>
      </c>
      <c r="M858" s="82">
        <f t="shared" si="260"/>
        <v>1.0060246740000001</v>
      </c>
      <c r="N858" s="82">
        <f t="shared" ca="1" si="261"/>
        <v>1.010979718</v>
      </c>
      <c r="O858" s="81">
        <f t="shared" si="262"/>
        <v>0</v>
      </c>
      <c r="P858" s="76">
        <f t="shared" ca="1" si="263"/>
        <v>883.86729800000001</v>
      </c>
      <c r="Q858" s="76">
        <f t="shared" si="264"/>
        <v>0</v>
      </c>
      <c r="R858" s="83" t="str">
        <f t="shared" si="265"/>
        <v>A+J=</v>
      </c>
      <c r="S858" s="79">
        <f t="shared" si="266"/>
        <v>44368</v>
      </c>
      <c r="T858" s="84" t="str">
        <f t="shared" si="267"/>
        <v>-</v>
      </c>
      <c r="U858" s="8"/>
      <c r="V858" s="8"/>
      <c r="W858" s="8"/>
      <c r="X858" s="8"/>
      <c r="Y858" s="1"/>
      <c r="Z858" s="8"/>
      <c r="AA858" s="8"/>
      <c r="AB858" s="8"/>
      <c r="AC858" s="8"/>
      <c r="AD858" s="8"/>
      <c r="AE858" s="9"/>
      <c r="AF858" s="8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  <c r="BO858" s="3"/>
      <c r="BP858" s="3"/>
      <c r="BQ858" s="3"/>
      <c r="BR858" s="3"/>
      <c r="BS858" s="3"/>
      <c r="BT858" s="3"/>
      <c r="BU858" s="3"/>
      <c r="BV858" s="3"/>
      <c r="BW858" s="3"/>
      <c r="BX858" s="3"/>
      <c r="BY858" s="3"/>
      <c r="BZ858" s="3"/>
      <c r="CA858" s="3"/>
      <c r="CB858" s="3"/>
      <c r="CC858" s="3"/>
      <c r="CD858" s="3"/>
      <c r="CE858" s="3"/>
      <c r="CF858" s="3"/>
      <c r="CG858" s="3"/>
      <c r="CH858" s="3"/>
      <c r="CI858" s="3"/>
      <c r="CJ858" s="3"/>
      <c r="CK858" s="3"/>
      <c r="CL858" s="3"/>
      <c r="CM858" s="3"/>
      <c r="CN858" s="3"/>
      <c r="CO858" s="3"/>
      <c r="CP858" s="3"/>
      <c r="CQ858" s="3"/>
      <c r="CR858" s="3"/>
      <c r="CS858" s="3"/>
      <c r="CT858" s="3"/>
      <c r="CU858" s="3"/>
      <c r="CV858" s="3"/>
      <c r="CW858" s="3"/>
      <c r="CX858" s="3"/>
      <c r="CY858" s="3"/>
      <c r="CZ858" s="3"/>
      <c r="DA858" s="3"/>
      <c r="DB858" s="3"/>
      <c r="DC858" s="3"/>
      <c r="DD858" s="3"/>
      <c r="DE858" s="3"/>
      <c r="DF858" s="3"/>
      <c r="DG858" s="3"/>
      <c r="DH858" s="3"/>
      <c r="DI858" s="3"/>
      <c r="DJ858" s="3"/>
      <c r="DK858" s="3"/>
      <c r="DL858" s="3"/>
      <c r="DM858" s="3"/>
      <c r="DN858" s="3"/>
      <c r="DO858" s="3"/>
      <c r="DP858" s="3"/>
      <c r="DQ858" s="3"/>
      <c r="DR858" s="3"/>
      <c r="DS858" s="3"/>
      <c r="DT858" s="3"/>
      <c r="DU858" s="3"/>
      <c r="DV858" s="3"/>
      <c r="DW858" s="3"/>
      <c r="DX858" s="3"/>
      <c r="DY858" s="3"/>
      <c r="DZ858" s="3"/>
      <c r="EA858" s="3"/>
      <c r="EB858" s="3"/>
      <c r="EC858" s="3"/>
      <c r="ED858" s="3"/>
      <c r="EE858" s="3"/>
      <c r="EF858" s="3"/>
      <c r="EG858" s="3"/>
      <c r="EH858" s="3"/>
      <c r="EI858" s="3"/>
      <c r="EJ858" s="3"/>
      <c r="EK858" s="3"/>
      <c r="EL858" s="3"/>
      <c r="EM858" s="3"/>
      <c r="EN858" s="3"/>
      <c r="EO858" s="3"/>
      <c r="EP858" s="3"/>
      <c r="EQ858" s="3"/>
      <c r="ER858" s="3"/>
      <c r="ES858" s="3"/>
      <c r="ET858" s="3"/>
      <c r="EU858" s="3"/>
      <c r="EV858" s="3"/>
      <c r="EW858" s="3"/>
      <c r="EX858" s="3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</row>
    <row r="859" spans="1:173" x14ac:dyDescent="0.15">
      <c r="A859" s="74">
        <f t="shared" si="268"/>
        <v>44340</v>
      </c>
      <c r="B859" s="75">
        <f t="shared" ca="1" si="255"/>
        <v>81383.867297999997</v>
      </c>
      <c r="C859" s="78">
        <f t="shared" si="256"/>
        <v>80500</v>
      </c>
      <c r="D859" s="77">
        <f ca="1">IF(A859&lt;$B$1,VLOOKUP(A859,[1]DI!$A$4:$B$15000,2),0)</f>
        <v>3.4000000000000002E-2</v>
      </c>
      <c r="E859" s="78">
        <f t="shared" ca="1" si="270"/>
        <v>1.00013269</v>
      </c>
      <c r="F859" s="78">
        <f ca="1">(TRUNC(PRODUCT($E$12:$E858),16))</f>
        <v>1.0936163589624099</v>
      </c>
      <c r="G859" s="78">
        <f t="shared" ca="1" si="271"/>
        <v>1.0882562919085399</v>
      </c>
      <c r="H859" s="78">
        <f t="shared" ca="1" si="272"/>
        <v>1.00492537</v>
      </c>
      <c r="I859" s="77">
        <f t="shared" si="269"/>
        <v>3.5000000000000003E-2</v>
      </c>
      <c r="J859" s="79">
        <f t="shared" si="257"/>
        <v>44274</v>
      </c>
      <c r="K859" s="80">
        <f t="shared" si="258"/>
        <v>44</v>
      </c>
      <c r="L859" s="81">
        <f t="shared" si="259"/>
        <v>44</v>
      </c>
      <c r="M859" s="82">
        <f t="shared" si="260"/>
        <v>1.0060246740000001</v>
      </c>
      <c r="N859" s="82">
        <f t="shared" ca="1" si="261"/>
        <v>1.010979718</v>
      </c>
      <c r="O859" s="81">
        <f t="shared" si="262"/>
        <v>0</v>
      </c>
      <c r="P859" s="76">
        <f t="shared" ca="1" si="263"/>
        <v>883.86729800000001</v>
      </c>
      <c r="Q859" s="76">
        <f t="shared" si="264"/>
        <v>0</v>
      </c>
      <c r="R859" s="83" t="str">
        <f t="shared" si="265"/>
        <v>A+J=</v>
      </c>
      <c r="S859" s="79">
        <f t="shared" si="266"/>
        <v>44368</v>
      </c>
      <c r="T859" s="84" t="str">
        <f t="shared" si="267"/>
        <v>-</v>
      </c>
      <c r="U859" s="8"/>
      <c r="V859" s="8"/>
      <c r="W859" s="8"/>
      <c r="X859" s="8"/>
      <c r="Y859" s="1"/>
      <c r="Z859" s="8"/>
      <c r="AA859" s="8"/>
      <c r="AB859" s="8"/>
      <c r="AC859" s="8"/>
      <c r="AD859" s="8"/>
      <c r="AE859" s="9"/>
      <c r="AF859" s="8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  <c r="BO859" s="3"/>
      <c r="BP859" s="3"/>
      <c r="BQ859" s="3"/>
      <c r="BR859" s="3"/>
      <c r="BS859" s="3"/>
      <c r="BT859" s="3"/>
      <c r="BU859" s="3"/>
      <c r="BV859" s="3"/>
      <c r="BW859" s="3"/>
      <c r="BX859" s="3"/>
      <c r="BY859" s="3"/>
      <c r="BZ859" s="3"/>
      <c r="CA859" s="3"/>
      <c r="CB859" s="3"/>
      <c r="CC859" s="3"/>
      <c r="CD859" s="3"/>
      <c r="CE859" s="3"/>
      <c r="CF859" s="3"/>
      <c r="CG859" s="3"/>
      <c r="CH859" s="3"/>
      <c r="CI859" s="3"/>
      <c r="CJ859" s="3"/>
      <c r="CK859" s="3"/>
      <c r="CL859" s="3"/>
      <c r="CM859" s="3"/>
      <c r="CN859" s="3"/>
      <c r="CO859" s="3"/>
      <c r="CP859" s="3"/>
      <c r="CQ859" s="3"/>
      <c r="CR859" s="3"/>
      <c r="CS859" s="3"/>
      <c r="CT859" s="3"/>
      <c r="CU859" s="3"/>
      <c r="CV859" s="3"/>
      <c r="CW859" s="3"/>
      <c r="CX859" s="3"/>
      <c r="CY859" s="3"/>
      <c r="CZ859" s="3"/>
      <c r="DA859" s="3"/>
      <c r="DB859" s="3"/>
      <c r="DC859" s="3"/>
      <c r="DD859" s="3"/>
      <c r="DE859" s="3"/>
      <c r="DF859" s="3"/>
      <c r="DG859" s="3"/>
      <c r="DH859" s="3"/>
      <c r="DI859" s="3"/>
      <c r="DJ859" s="3"/>
      <c r="DK859" s="3"/>
      <c r="DL859" s="3"/>
      <c r="DM859" s="3"/>
      <c r="DN859" s="3"/>
      <c r="DO859" s="3"/>
      <c r="DP859" s="3"/>
      <c r="DQ859" s="3"/>
      <c r="DR859" s="3"/>
      <c r="DS859" s="3"/>
      <c r="DT859" s="3"/>
      <c r="DU859" s="3"/>
      <c r="DV859" s="3"/>
      <c r="DW859" s="3"/>
      <c r="DX859" s="3"/>
      <c r="DY859" s="3"/>
      <c r="DZ859" s="3"/>
      <c r="EA859" s="3"/>
      <c r="EB859" s="3"/>
      <c r="EC859" s="3"/>
      <c r="ED859" s="3"/>
      <c r="EE859" s="3"/>
      <c r="EF859" s="3"/>
      <c r="EG859" s="3"/>
      <c r="EH859" s="3"/>
      <c r="EI859" s="3"/>
      <c r="EJ859" s="3"/>
      <c r="EK859" s="3"/>
      <c r="EL859" s="3"/>
      <c r="EM859" s="3"/>
      <c r="EN859" s="3"/>
      <c r="EO859" s="3"/>
      <c r="EP859" s="3"/>
      <c r="EQ859" s="3"/>
      <c r="ER859" s="3"/>
      <c r="ES859" s="3"/>
      <c r="ET859" s="3"/>
      <c r="EU859" s="3"/>
      <c r="EV859" s="3"/>
      <c r="EW859" s="3"/>
      <c r="EX859" s="3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</row>
    <row r="860" spans="1:173" x14ac:dyDescent="0.15">
      <c r="A860" s="74">
        <f t="shared" si="268"/>
        <v>44341</v>
      </c>
      <c r="B860" s="75">
        <f t="shared" ca="1" si="255"/>
        <v>81405.778915999996</v>
      </c>
      <c r="C860" s="78">
        <f t="shared" si="256"/>
        <v>80500</v>
      </c>
      <c r="D860" s="77">
        <f ca="1">IF(A860&lt;$B$1,VLOOKUP(A860,[1]DI!$A$4:$B$15000,2),0)</f>
        <v>3.4000000000000002E-2</v>
      </c>
      <c r="E860" s="78">
        <f t="shared" ca="1" si="270"/>
        <v>1.00013269</v>
      </c>
      <c r="F860" s="78">
        <f ca="1">(TRUNC(PRODUCT($E$12:$E859),16))</f>
        <v>1.09376147091708</v>
      </c>
      <c r="G860" s="78">
        <f t="shared" ca="1" si="271"/>
        <v>1.0882562919085399</v>
      </c>
      <c r="H860" s="78">
        <f t="shared" ca="1" si="272"/>
        <v>1.0050587200000001</v>
      </c>
      <c r="I860" s="77">
        <f t="shared" si="269"/>
        <v>3.5000000000000003E-2</v>
      </c>
      <c r="J860" s="79">
        <f t="shared" si="257"/>
        <v>44274</v>
      </c>
      <c r="K860" s="80">
        <f t="shared" si="258"/>
        <v>45</v>
      </c>
      <c r="L860" s="81">
        <f t="shared" si="259"/>
        <v>45</v>
      </c>
      <c r="M860" s="82">
        <f t="shared" si="260"/>
        <v>1.0061620200000001</v>
      </c>
      <c r="N860" s="82">
        <f t="shared" ca="1" si="261"/>
        <v>1.0112519120000001</v>
      </c>
      <c r="O860" s="81">
        <f t="shared" si="262"/>
        <v>0</v>
      </c>
      <c r="P860" s="76">
        <f t="shared" ca="1" si="263"/>
        <v>905.77891599999998</v>
      </c>
      <c r="Q860" s="76">
        <f t="shared" si="264"/>
        <v>0</v>
      </c>
      <c r="R860" s="83" t="str">
        <f t="shared" si="265"/>
        <v>A+J=</v>
      </c>
      <c r="S860" s="79">
        <f t="shared" si="266"/>
        <v>44368</v>
      </c>
      <c r="T860" s="84" t="str">
        <f t="shared" si="267"/>
        <v>-</v>
      </c>
      <c r="U860" s="8"/>
      <c r="V860" s="8"/>
      <c r="W860" s="8"/>
      <c r="X860" s="8"/>
      <c r="Y860" s="1"/>
      <c r="Z860" s="8"/>
      <c r="AA860" s="8"/>
      <c r="AB860" s="8"/>
      <c r="AC860" s="8"/>
      <c r="AD860" s="8"/>
      <c r="AE860" s="9"/>
      <c r="AF860" s="8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  <c r="BO860" s="3"/>
      <c r="BP860" s="3"/>
      <c r="BQ860" s="3"/>
      <c r="BR860" s="3"/>
      <c r="BS860" s="3"/>
      <c r="BT860" s="3"/>
      <c r="BU860" s="3"/>
      <c r="BV860" s="3"/>
      <c r="BW860" s="3"/>
      <c r="BX860" s="3"/>
      <c r="BY860" s="3"/>
      <c r="BZ860" s="3"/>
      <c r="CA860" s="3"/>
      <c r="CB860" s="3"/>
      <c r="CC860" s="3"/>
      <c r="CD860" s="3"/>
      <c r="CE860" s="3"/>
      <c r="CF860" s="3"/>
      <c r="CG860" s="3"/>
      <c r="CH860" s="3"/>
      <c r="CI860" s="3"/>
      <c r="CJ860" s="3"/>
      <c r="CK860" s="3"/>
      <c r="CL860" s="3"/>
      <c r="CM860" s="3"/>
      <c r="CN860" s="3"/>
      <c r="CO860" s="3"/>
      <c r="CP860" s="3"/>
      <c r="CQ860" s="3"/>
      <c r="CR860" s="3"/>
      <c r="CS860" s="3"/>
      <c r="CT860" s="3"/>
      <c r="CU860" s="3"/>
      <c r="CV860" s="3"/>
      <c r="CW860" s="3"/>
      <c r="CX860" s="3"/>
      <c r="CY860" s="3"/>
      <c r="CZ860" s="3"/>
      <c r="DA860" s="3"/>
      <c r="DB860" s="3"/>
      <c r="DC860" s="3"/>
      <c r="DD860" s="3"/>
      <c r="DE860" s="3"/>
      <c r="DF860" s="3"/>
      <c r="DG860" s="3"/>
      <c r="DH860" s="3"/>
      <c r="DI860" s="3"/>
      <c r="DJ860" s="3"/>
      <c r="DK860" s="3"/>
      <c r="DL860" s="3"/>
      <c r="DM860" s="3"/>
      <c r="DN860" s="3"/>
      <c r="DO860" s="3"/>
      <c r="DP860" s="3"/>
      <c r="DQ860" s="3"/>
      <c r="DR860" s="3"/>
      <c r="DS860" s="3"/>
      <c r="DT860" s="3"/>
      <c r="DU860" s="3"/>
      <c r="DV860" s="3"/>
      <c r="DW860" s="3"/>
      <c r="DX860" s="3"/>
      <c r="DY860" s="3"/>
      <c r="DZ860" s="3"/>
      <c r="EA860" s="3"/>
      <c r="EB860" s="3"/>
      <c r="EC860" s="3"/>
      <c r="ED860" s="3"/>
      <c r="EE860" s="3"/>
      <c r="EF860" s="3"/>
      <c r="EG860" s="3"/>
      <c r="EH860" s="3"/>
      <c r="EI860" s="3"/>
      <c r="EJ860" s="3"/>
      <c r="EK860" s="3"/>
      <c r="EL860" s="3"/>
      <c r="EM860" s="3"/>
      <c r="EN860" s="3"/>
      <c r="EO860" s="3"/>
      <c r="EP860" s="3"/>
      <c r="EQ860" s="3"/>
      <c r="ER860" s="3"/>
      <c r="ES860" s="3"/>
      <c r="ET860" s="3"/>
      <c r="EU860" s="3"/>
      <c r="EV860" s="3"/>
      <c r="EW860" s="3"/>
      <c r="EX860" s="3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</row>
    <row r="861" spans="1:173" x14ac:dyDescent="0.15">
      <c r="A861" s="74">
        <f t="shared" si="268"/>
        <v>44342</v>
      </c>
      <c r="B861" s="75">
        <f t="shared" ca="1" si="255"/>
        <v>81427.695764999997</v>
      </c>
      <c r="C861" s="78">
        <f t="shared" si="256"/>
        <v>80500</v>
      </c>
      <c r="D861" s="77">
        <f ca="1">IF(A861&lt;$B$1,VLOOKUP(A861,[1]DI!$A$4:$B$15000,2),0)</f>
        <v>3.4000000000000002E-2</v>
      </c>
      <c r="E861" s="78">
        <f t="shared" ca="1" si="270"/>
        <v>1.00013269</v>
      </c>
      <c r="F861" s="78">
        <f ca="1">(TRUNC(PRODUCT($E$12:$E860),16))</f>
        <v>1.0939066021266599</v>
      </c>
      <c r="G861" s="78">
        <f t="shared" ca="1" si="271"/>
        <v>1.0882562919085399</v>
      </c>
      <c r="H861" s="78">
        <f t="shared" ca="1" si="272"/>
        <v>1.00519208</v>
      </c>
      <c r="I861" s="77">
        <f t="shared" si="269"/>
        <v>3.5000000000000003E-2</v>
      </c>
      <c r="J861" s="79">
        <f t="shared" si="257"/>
        <v>44274</v>
      </c>
      <c r="K861" s="80">
        <f t="shared" si="258"/>
        <v>46</v>
      </c>
      <c r="L861" s="81">
        <f t="shared" si="259"/>
        <v>46</v>
      </c>
      <c r="M861" s="82">
        <f t="shared" si="260"/>
        <v>1.0062993840000001</v>
      </c>
      <c r="N861" s="82">
        <f t="shared" ca="1" si="261"/>
        <v>1.011524171</v>
      </c>
      <c r="O861" s="81">
        <f t="shared" si="262"/>
        <v>0</v>
      </c>
      <c r="P861" s="76">
        <f t="shared" ca="1" si="263"/>
        <v>927.69576500000005</v>
      </c>
      <c r="Q861" s="76">
        <f t="shared" si="264"/>
        <v>0</v>
      </c>
      <c r="R861" s="83" t="str">
        <f t="shared" si="265"/>
        <v>A+J=</v>
      </c>
      <c r="S861" s="79">
        <f t="shared" si="266"/>
        <v>44368</v>
      </c>
      <c r="T861" s="84" t="str">
        <f t="shared" si="267"/>
        <v>-</v>
      </c>
      <c r="U861" s="8"/>
      <c r="V861" s="8"/>
      <c r="W861" s="8"/>
      <c r="X861" s="8"/>
      <c r="Y861" s="1"/>
      <c r="Z861" s="8"/>
      <c r="AA861" s="8"/>
      <c r="AB861" s="8"/>
      <c r="AC861" s="8"/>
      <c r="AD861" s="8"/>
      <c r="AE861" s="9"/>
      <c r="AF861" s="8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  <c r="BO861" s="3"/>
      <c r="BP861" s="3"/>
      <c r="BQ861" s="3"/>
      <c r="BR861" s="3"/>
      <c r="BS861" s="3"/>
      <c r="BT861" s="3"/>
      <c r="BU861" s="3"/>
      <c r="BV861" s="3"/>
      <c r="BW861" s="3"/>
      <c r="BX861" s="3"/>
      <c r="BY861" s="3"/>
      <c r="BZ861" s="3"/>
      <c r="CA861" s="3"/>
      <c r="CB861" s="3"/>
      <c r="CC861" s="3"/>
      <c r="CD861" s="3"/>
      <c r="CE861" s="3"/>
      <c r="CF861" s="3"/>
      <c r="CG861" s="3"/>
      <c r="CH861" s="3"/>
      <c r="CI861" s="3"/>
      <c r="CJ861" s="3"/>
      <c r="CK861" s="3"/>
      <c r="CL861" s="3"/>
      <c r="CM861" s="3"/>
      <c r="CN861" s="3"/>
      <c r="CO861" s="3"/>
      <c r="CP861" s="3"/>
      <c r="CQ861" s="3"/>
      <c r="CR861" s="3"/>
      <c r="CS861" s="3"/>
      <c r="CT861" s="3"/>
      <c r="CU861" s="3"/>
      <c r="CV861" s="3"/>
      <c r="CW861" s="3"/>
      <c r="CX861" s="3"/>
      <c r="CY861" s="3"/>
      <c r="CZ861" s="3"/>
      <c r="DA861" s="3"/>
      <c r="DB861" s="3"/>
      <c r="DC861" s="3"/>
      <c r="DD861" s="3"/>
      <c r="DE861" s="3"/>
      <c r="DF861" s="3"/>
      <c r="DG861" s="3"/>
      <c r="DH861" s="3"/>
      <c r="DI861" s="3"/>
      <c r="DJ861" s="3"/>
      <c r="DK861" s="3"/>
      <c r="DL861" s="3"/>
      <c r="DM861" s="3"/>
      <c r="DN861" s="3"/>
      <c r="DO861" s="3"/>
      <c r="DP861" s="3"/>
      <c r="DQ861" s="3"/>
      <c r="DR861" s="3"/>
      <c r="DS861" s="3"/>
      <c r="DT861" s="3"/>
      <c r="DU861" s="3"/>
      <c r="DV861" s="3"/>
      <c r="DW861" s="3"/>
      <c r="DX861" s="3"/>
      <c r="DY861" s="3"/>
      <c r="DZ861" s="3"/>
      <c r="EA861" s="3"/>
      <c r="EB861" s="3"/>
      <c r="EC861" s="3"/>
      <c r="ED861" s="3"/>
      <c r="EE861" s="3"/>
      <c r="EF861" s="3"/>
      <c r="EG861" s="3"/>
      <c r="EH861" s="3"/>
      <c r="EI861" s="3"/>
      <c r="EJ861" s="3"/>
      <c r="EK861" s="3"/>
      <c r="EL861" s="3"/>
      <c r="EM861" s="3"/>
      <c r="EN861" s="3"/>
      <c r="EO861" s="3"/>
      <c r="EP861" s="3"/>
      <c r="EQ861" s="3"/>
      <c r="ER861" s="3"/>
      <c r="ES861" s="3"/>
      <c r="ET861" s="3"/>
      <c r="EU861" s="3"/>
      <c r="EV861" s="3"/>
      <c r="EW861" s="3"/>
      <c r="EX861" s="3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</row>
    <row r="862" spans="1:173" x14ac:dyDescent="0.15">
      <c r="A862" s="74">
        <f t="shared" si="268"/>
        <v>44343</v>
      </c>
      <c r="B862" s="75">
        <f t="shared" ca="1" si="255"/>
        <v>81449.618732999996</v>
      </c>
      <c r="C862" s="78">
        <f t="shared" si="256"/>
        <v>80500</v>
      </c>
      <c r="D862" s="77">
        <f ca="1">IF(A862&lt;$B$1,VLOOKUP(A862,[1]DI!$A$4:$B$15000,2),0)</f>
        <v>3.4000000000000002E-2</v>
      </c>
      <c r="E862" s="78">
        <f t="shared" ca="1" si="270"/>
        <v>1.00013269</v>
      </c>
      <c r="F862" s="78">
        <f ca="1">(TRUNC(PRODUCT($E$12:$E861),16))</f>
        <v>1.0940517525936899</v>
      </c>
      <c r="G862" s="78">
        <f t="shared" ca="1" si="271"/>
        <v>1.0882562919085399</v>
      </c>
      <c r="H862" s="78">
        <f t="shared" ca="1" si="272"/>
        <v>1.0053254599999999</v>
      </c>
      <c r="I862" s="77">
        <f t="shared" si="269"/>
        <v>3.5000000000000003E-2</v>
      </c>
      <c r="J862" s="79">
        <f t="shared" si="257"/>
        <v>44274</v>
      </c>
      <c r="K862" s="80">
        <f t="shared" si="258"/>
        <v>47</v>
      </c>
      <c r="L862" s="81">
        <f t="shared" si="259"/>
        <v>47</v>
      </c>
      <c r="M862" s="82">
        <f t="shared" si="260"/>
        <v>1.0064367670000001</v>
      </c>
      <c r="N862" s="82">
        <f t="shared" ca="1" si="261"/>
        <v>1.011796506</v>
      </c>
      <c r="O862" s="81">
        <f t="shared" si="262"/>
        <v>0</v>
      </c>
      <c r="P862" s="76">
        <f t="shared" ca="1" si="263"/>
        <v>949.61873300000002</v>
      </c>
      <c r="Q862" s="76">
        <f t="shared" si="264"/>
        <v>0</v>
      </c>
      <c r="R862" s="83" t="str">
        <f t="shared" si="265"/>
        <v>A+J=</v>
      </c>
      <c r="S862" s="79">
        <f t="shared" si="266"/>
        <v>44368</v>
      </c>
      <c r="T862" s="84" t="str">
        <f t="shared" si="267"/>
        <v>-</v>
      </c>
      <c r="U862" s="8"/>
      <c r="V862" s="8"/>
      <c r="W862" s="8"/>
      <c r="X862" s="8"/>
      <c r="Y862" s="1"/>
      <c r="Z862" s="8"/>
      <c r="AA862" s="8"/>
      <c r="AB862" s="8"/>
      <c r="AC862" s="8"/>
      <c r="AD862" s="8"/>
      <c r="AE862" s="9"/>
      <c r="AF862" s="8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  <c r="BO862" s="3"/>
      <c r="BP862" s="3"/>
      <c r="BQ862" s="3"/>
      <c r="BR862" s="3"/>
      <c r="BS862" s="3"/>
      <c r="BT862" s="3"/>
      <c r="BU862" s="3"/>
      <c r="BV862" s="3"/>
      <c r="BW862" s="3"/>
      <c r="BX862" s="3"/>
      <c r="BY862" s="3"/>
      <c r="BZ862" s="3"/>
      <c r="CA862" s="3"/>
      <c r="CB862" s="3"/>
      <c r="CC862" s="3"/>
      <c r="CD862" s="3"/>
      <c r="CE862" s="3"/>
      <c r="CF862" s="3"/>
      <c r="CG862" s="3"/>
      <c r="CH862" s="3"/>
      <c r="CI862" s="3"/>
      <c r="CJ862" s="3"/>
      <c r="CK862" s="3"/>
      <c r="CL862" s="3"/>
      <c r="CM862" s="3"/>
      <c r="CN862" s="3"/>
      <c r="CO862" s="3"/>
      <c r="CP862" s="3"/>
      <c r="CQ862" s="3"/>
      <c r="CR862" s="3"/>
      <c r="CS862" s="3"/>
      <c r="CT862" s="3"/>
      <c r="CU862" s="3"/>
      <c r="CV862" s="3"/>
      <c r="CW862" s="3"/>
      <c r="CX862" s="3"/>
      <c r="CY862" s="3"/>
      <c r="CZ862" s="3"/>
      <c r="DA862" s="3"/>
      <c r="DB862" s="3"/>
      <c r="DC862" s="3"/>
      <c r="DD862" s="3"/>
      <c r="DE862" s="3"/>
      <c r="DF862" s="3"/>
      <c r="DG862" s="3"/>
      <c r="DH862" s="3"/>
      <c r="DI862" s="3"/>
      <c r="DJ862" s="3"/>
      <c r="DK862" s="3"/>
      <c r="DL862" s="3"/>
      <c r="DM862" s="3"/>
      <c r="DN862" s="3"/>
      <c r="DO862" s="3"/>
      <c r="DP862" s="3"/>
      <c r="DQ862" s="3"/>
      <c r="DR862" s="3"/>
      <c r="DS862" s="3"/>
      <c r="DT862" s="3"/>
      <c r="DU862" s="3"/>
      <c r="DV862" s="3"/>
      <c r="DW862" s="3"/>
      <c r="DX862" s="3"/>
      <c r="DY862" s="3"/>
      <c r="DZ862" s="3"/>
      <c r="EA862" s="3"/>
      <c r="EB862" s="3"/>
      <c r="EC862" s="3"/>
      <c r="ED862" s="3"/>
      <c r="EE862" s="3"/>
      <c r="EF862" s="3"/>
      <c r="EG862" s="3"/>
      <c r="EH862" s="3"/>
      <c r="EI862" s="3"/>
      <c r="EJ862" s="3"/>
      <c r="EK862" s="3"/>
      <c r="EL862" s="3"/>
      <c r="EM862" s="3"/>
      <c r="EN862" s="3"/>
      <c r="EO862" s="3"/>
      <c r="EP862" s="3"/>
      <c r="EQ862" s="3"/>
      <c r="ER862" s="3"/>
      <c r="ES862" s="3"/>
      <c r="ET862" s="3"/>
      <c r="EU862" s="3"/>
      <c r="EV862" s="3"/>
      <c r="EW862" s="3"/>
      <c r="EX862" s="3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</row>
    <row r="863" spans="1:173" x14ac:dyDescent="0.15">
      <c r="A863" s="74">
        <f t="shared" si="268"/>
        <v>44344</v>
      </c>
      <c r="B863" s="75">
        <f t="shared" ca="1" si="255"/>
        <v>81471.546851999999</v>
      </c>
      <c r="C863" s="78">
        <f t="shared" si="256"/>
        <v>80500</v>
      </c>
      <c r="D863" s="77">
        <f ca="1">IF(A863&lt;$B$1,VLOOKUP(A863,[1]DI!$A$4:$B$15000,2),0)</f>
        <v>3.4000000000000002E-2</v>
      </c>
      <c r="E863" s="78">
        <f t="shared" ca="1" si="270"/>
        <v>1.00013269</v>
      </c>
      <c r="F863" s="78">
        <f ca="1">(TRUNC(PRODUCT($E$12:$E862),16))</f>
        <v>1.09419692232074</v>
      </c>
      <c r="G863" s="78">
        <f t="shared" ca="1" si="271"/>
        <v>1.0882562919085399</v>
      </c>
      <c r="H863" s="78">
        <f t="shared" ca="1" si="272"/>
        <v>1.0054588499999999</v>
      </c>
      <c r="I863" s="77">
        <f t="shared" si="269"/>
        <v>3.5000000000000003E-2</v>
      </c>
      <c r="J863" s="79">
        <f t="shared" si="257"/>
        <v>44274</v>
      </c>
      <c r="K863" s="80">
        <f t="shared" si="258"/>
        <v>48</v>
      </c>
      <c r="L863" s="81">
        <f t="shared" si="259"/>
        <v>48</v>
      </c>
      <c r="M863" s="82">
        <f t="shared" si="260"/>
        <v>1.006574168</v>
      </c>
      <c r="N863" s="82">
        <f t="shared" ca="1" si="261"/>
        <v>1.012068905</v>
      </c>
      <c r="O863" s="81">
        <f t="shared" si="262"/>
        <v>0</v>
      </c>
      <c r="P863" s="76">
        <f t="shared" ca="1" si="263"/>
        <v>971.54685199999994</v>
      </c>
      <c r="Q863" s="76">
        <f t="shared" si="264"/>
        <v>0</v>
      </c>
      <c r="R863" s="83" t="str">
        <f t="shared" si="265"/>
        <v>A+J=</v>
      </c>
      <c r="S863" s="79">
        <f t="shared" si="266"/>
        <v>44368</v>
      </c>
      <c r="T863" s="84" t="str">
        <f t="shared" si="267"/>
        <v>-</v>
      </c>
      <c r="U863" s="8"/>
      <c r="V863" s="8"/>
      <c r="W863" s="8"/>
      <c r="X863" s="8"/>
      <c r="Y863" s="1"/>
      <c r="Z863" s="8"/>
      <c r="AA863" s="8"/>
      <c r="AB863" s="8"/>
      <c r="AC863" s="8"/>
      <c r="AD863" s="8"/>
      <c r="AE863" s="9"/>
      <c r="AF863" s="8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  <c r="BO863" s="3"/>
      <c r="BP863" s="3"/>
      <c r="BQ863" s="3"/>
      <c r="BR863" s="3"/>
      <c r="BS863" s="3"/>
      <c r="BT863" s="3"/>
      <c r="BU863" s="3"/>
      <c r="BV863" s="3"/>
      <c r="BW863" s="3"/>
      <c r="BX863" s="3"/>
      <c r="BY863" s="3"/>
      <c r="BZ863" s="3"/>
      <c r="CA863" s="3"/>
      <c r="CB863" s="3"/>
      <c r="CC863" s="3"/>
      <c r="CD863" s="3"/>
      <c r="CE863" s="3"/>
      <c r="CF863" s="3"/>
      <c r="CG863" s="3"/>
      <c r="CH863" s="3"/>
      <c r="CI863" s="3"/>
      <c r="CJ863" s="3"/>
      <c r="CK863" s="3"/>
      <c r="CL863" s="3"/>
      <c r="CM863" s="3"/>
      <c r="CN863" s="3"/>
      <c r="CO863" s="3"/>
      <c r="CP863" s="3"/>
      <c r="CQ863" s="3"/>
      <c r="CR863" s="3"/>
      <c r="CS863" s="3"/>
      <c r="CT863" s="3"/>
      <c r="CU863" s="3"/>
      <c r="CV863" s="3"/>
      <c r="CW863" s="3"/>
      <c r="CX863" s="3"/>
      <c r="CY863" s="3"/>
      <c r="CZ863" s="3"/>
      <c r="DA863" s="3"/>
      <c r="DB863" s="3"/>
      <c r="DC863" s="3"/>
      <c r="DD863" s="3"/>
      <c r="DE863" s="3"/>
      <c r="DF863" s="3"/>
      <c r="DG863" s="3"/>
      <c r="DH863" s="3"/>
      <c r="DI863" s="3"/>
      <c r="DJ863" s="3"/>
      <c r="DK863" s="3"/>
      <c r="DL863" s="3"/>
      <c r="DM863" s="3"/>
      <c r="DN863" s="3"/>
      <c r="DO863" s="3"/>
      <c r="DP863" s="3"/>
      <c r="DQ863" s="3"/>
      <c r="DR863" s="3"/>
      <c r="DS863" s="3"/>
      <c r="DT863" s="3"/>
      <c r="DU863" s="3"/>
      <c r="DV863" s="3"/>
      <c r="DW863" s="3"/>
      <c r="DX863" s="3"/>
      <c r="DY863" s="3"/>
      <c r="DZ863" s="3"/>
      <c r="EA863" s="3"/>
      <c r="EB863" s="3"/>
      <c r="EC863" s="3"/>
      <c r="ED863" s="3"/>
      <c r="EE863" s="3"/>
      <c r="EF863" s="3"/>
      <c r="EG863" s="3"/>
      <c r="EH863" s="3"/>
      <c r="EI863" s="3"/>
      <c r="EJ863" s="3"/>
      <c r="EK863" s="3"/>
      <c r="EL863" s="3"/>
      <c r="EM863" s="3"/>
      <c r="EN863" s="3"/>
      <c r="EO863" s="3"/>
      <c r="EP863" s="3"/>
      <c r="EQ863" s="3"/>
      <c r="ER863" s="3"/>
      <c r="ES863" s="3"/>
      <c r="ET863" s="3"/>
      <c r="EU863" s="3"/>
      <c r="EV863" s="3"/>
      <c r="EW863" s="3"/>
      <c r="EX863" s="3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</row>
    <row r="864" spans="1:173" x14ac:dyDescent="0.15">
      <c r="A864" s="74">
        <f t="shared" si="268"/>
        <v>44345</v>
      </c>
      <c r="B864" s="75">
        <f t="shared" ca="1" si="255"/>
        <v>81493.482055</v>
      </c>
      <c r="C864" s="78">
        <f t="shared" si="256"/>
        <v>80500</v>
      </c>
      <c r="D864" s="77">
        <f ca="1">IF(A864&lt;$B$1,VLOOKUP(A864,[1]DI!$A$4:$B$15000,2),0)</f>
        <v>0</v>
      </c>
      <c r="E864" s="78">
        <f t="shared" ca="1" si="270"/>
        <v>1</v>
      </c>
      <c r="F864" s="78">
        <f ca="1">(TRUNC(PRODUCT($E$12:$E863),16))</f>
        <v>1.09434211131037</v>
      </c>
      <c r="G864" s="78">
        <f t="shared" ca="1" si="271"/>
        <v>1.0882562919085399</v>
      </c>
      <c r="H864" s="78">
        <f t="shared" ca="1" si="272"/>
        <v>1.00559227</v>
      </c>
      <c r="I864" s="77">
        <f t="shared" si="269"/>
        <v>3.5000000000000003E-2</v>
      </c>
      <c r="J864" s="79">
        <f t="shared" si="257"/>
        <v>44274</v>
      </c>
      <c r="K864" s="80">
        <f t="shared" si="258"/>
        <v>48</v>
      </c>
      <c r="L864" s="81">
        <f t="shared" si="259"/>
        <v>49</v>
      </c>
      <c r="M864" s="82">
        <f t="shared" si="260"/>
        <v>1.006711589</v>
      </c>
      <c r="N864" s="82">
        <f t="shared" ca="1" si="261"/>
        <v>1.012341392</v>
      </c>
      <c r="O864" s="81">
        <f t="shared" si="262"/>
        <v>0</v>
      </c>
      <c r="P864" s="76">
        <f t="shared" ca="1" si="263"/>
        <v>993.48205499999995</v>
      </c>
      <c r="Q864" s="76">
        <f t="shared" si="264"/>
        <v>0</v>
      </c>
      <c r="R864" s="83" t="str">
        <f t="shared" si="265"/>
        <v>A+J=</v>
      </c>
      <c r="S864" s="79">
        <f t="shared" si="266"/>
        <v>44368</v>
      </c>
      <c r="T864" s="84" t="str">
        <f t="shared" si="267"/>
        <v>-</v>
      </c>
      <c r="U864" s="8"/>
      <c r="V864" s="8"/>
      <c r="W864" s="8"/>
      <c r="X864" s="8"/>
      <c r="Y864" s="1"/>
      <c r="Z864" s="8"/>
      <c r="AA864" s="8"/>
      <c r="AB864" s="8"/>
      <c r="AC864" s="8"/>
      <c r="AD864" s="8"/>
      <c r="AE864" s="9"/>
      <c r="AF864" s="8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  <c r="BO864" s="3"/>
      <c r="BP864" s="3"/>
      <c r="BQ864" s="3"/>
      <c r="BR864" s="3"/>
      <c r="BS864" s="3"/>
      <c r="BT864" s="3"/>
      <c r="BU864" s="3"/>
      <c r="BV864" s="3"/>
      <c r="BW864" s="3"/>
      <c r="BX864" s="3"/>
      <c r="BY864" s="3"/>
      <c r="BZ864" s="3"/>
      <c r="CA864" s="3"/>
      <c r="CB864" s="3"/>
      <c r="CC864" s="3"/>
      <c r="CD864" s="3"/>
      <c r="CE864" s="3"/>
      <c r="CF864" s="3"/>
      <c r="CG864" s="3"/>
      <c r="CH864" s="3"/>
      <c r="CI864" s="3"/>
      <c r="CJ864" s="3"/>
      <c r="CK864" s="3"/>
      <c r="CL864" s="3"/>
      <c r="CM864" s="3"/>
      <c r="CN864" s="3"/>
      <c r="CO864" s="3"/>
      <c r="CP864" s="3"/>
      <c r="CQ864" s="3"/>
      <c r="CR864" s="3"/>
      <c r="CS864" s="3"/>
      <c r="CT864" s="3"/>
      <c r="CU864" s="3"/>
      <c r="CV864" s="3"/>
      <c r="CW864" s="3"/>
      <c r="CX864" s="3"/>
      <c r="CY864" s="3"/>
      <c r="CZ864" s="3"/>
      <c r="DA864" s="3"/>
      <c r="DB864" s="3"/>
      <c r="DC864" s="3"/>
      <c r="DD864" s="3"/>
      <c r="DE864" s="3"/>
      <c r="DF864" s="3"/>
      <c r="DG864" s="3"/>
      <c r="DH864" s="3"/>
      <c r="DI864" s="3"/>
      <c r="DJ864" s="3"/>
      <c r="DK864" s="3"/>
      <c r="DL864" s="3"/>
      <c r="DM864" s="3"/>
      <c r="DN864" s="3"/>
      <c r="DO864" s="3"/>
      <c r="DP864" s="3"/>
      <c r="DQ864" s="3"/>
      <c r="DR864" s="3"/>
      <c r="DS864" s="3"/>
      <c r="DT864" s="3"/>
      <c r="DU864" s="3"/>
      <c r="DV864" s="3"/>
      <c r="DW864" s="3"/>
      <c r="DX864" s="3"/>
      <c r="DY864" s="3"/>
      <c r="DZ864" s="3"/>
      <c r="EA864" s="3"/>
      <c r="EB864" s="3"/>
      <c r="EC864" s="3"/>
      <c r="ED864" s="3"/>
      <c r="EE864" s="3"/>
      <c r="EF864" s="3"/>
      <c r="EG864" s="3"/>
      <c r="EH864" s="3"/>
      <c r="EI864" s="3"/>
      <c r="EJ864" s="3"/>
      <c r="EK864" s="3"/>
      <c r="EL864" s="3"/>
      <c r="EM864" s="3"/>
      <c r="EN864" s="3"/>
      <c r="EO864" s="3"/>
      <c r="EP864" s="3"/>
      <c r="EQ864" s="3"/>
      <c r="ER864" s="3"/>
      <c r="ES864" s="3"/>
      <c r="ET864" s="3"/>
      <c r="EU864" s="3"/>
      <c r="EV864" s="3"/>
      <c r="EW864" s="3"/>
      <c r="EX864" s="3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</row>
    <row r="865" spans="1:173" x14ac:dyDescent="0.15">
      <c r="A865" s="74">
        <f t="shared" si="268"/>
        <v>44346</v>
      </c>
      <c r="B865" s="75">
        <f t="shared" ca="1" si="255"/>
        <v>81493.482055</v>
      </c>
      <c r="C865" s="78">
        <f t="shared" si="256"/>
        <v>80500</v>
      </c>
      <c r="D865" s="77">
        <f ca="1">IF(A865&lt;$B$1,VLOOKUP(A865,[1]DI!$A$4:$B$15000,2),0)</f>
        <v>0</v>
      </c>
      <c r="E865" s="78">
        <f t="shared" ca="1" si="270"/>
        <v>1</v>
      </c>
      <c r="F865" s="78">
        <f ca="1">(TRUNC(PRODUCT($E$12:$E864),16))</f>
        <v>1.09434211131037</v>
      </c>
      <c r="G865" s="78">
        <f t="shared" ca="1" si="271"/>
        <v>1.0882562919085399</v>
      </c>
      <c r="H865" s="78">
        <f t="shared" ca="1" si="272"/>
        <v>1.00559227</v>
      </c>
      <c r="I865" s="77">
        <f t="shared" si="269"/>
        <v>3.5000000000000003E-2</v>
      </c>
      <c r="J865" s="79">
        <f t="shared" si="257"/>
        <v>44274</v>
      </c>
      <c r="K865" s="80">
        <f t="shared" si="258"/>
        <v>48</v>
      </c>
      <c r="L865" s="81">
        <f t="shared" si="259"/>
        <v>49</v>
      </c>
      <c r="M865" s="82">
        <f t="shared" si="260"/>
        <v>1.006711589</v>
      </c>
      <c r="N865" s="82">
        <f t="shared" ca="1" si="261"/>
        <v>1.012341392</v>
      </c>
      <c r="O865" s="81">
        <f t="shared" si="262"/>
        <v>0</v>
      </c>
      <c r="P865" s="76">
        <f t="shared" ca="1" si="263"/>
        <v>993.48205499999995</v>
      </c>
      <c r="Q865" s="76">
        <f t="shared" si="264"/>
        <v>0</v>
      </c>
      <c r="R865" s="83" t="str">
        <f t="shared" si="265"/>
        <v>A+J=</v>
      </c>
      <c r="S865" s="79">
        <f t="shared" si="266"/>
        <v>44368</v>
      </c>
      <c r="T865" s="84" t="str">
        <f t="shared" si="267"/>
        <v>-</v>
      </c>
      <c r="U865" s="8"/>
      <c r="V865" s="8"/>
      <c r="W865" s="8"/>
      <c r="X865" s="8"/>
      <c r="Y865" s="1"/>
      <c r="Z865" s="8"/>
      <c r="AA865" s="8"/>
      <c r="AB865" s="8"/>
      <c r="AC865" s="8"/>
      <c r="AD865" s="8"/>
      <c r="AE865" s="9"/>
      <c r="AF865" s="8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  <c r="BO865" s="3"/>
      <c r="BP865" s="3"/>
      <c r="BQ865" s="3"/>
      <c r="BR865" s="3"/>
      <c r="BS865" s="3"/>
      <c r="BT865" s="3"/>
      <c r="BU865" s="3"/>
      <c r="BV865" s="3"/>
      <c r="BW865" s="3"/>
      <c r="BX865" s="3"/>
      <c r="BY865" s="3"/>
      <c r="BZ865" s="3"/>
      <c r="CA865" s="3"/>
      <c r="CB865" s="3"/>
      <c r="CC865" s="3"/>
      <c r="CD865" s="3"/>
      <c r="CE865" s="3"/>
      <c r="CF865" s="3"/>
      <c r="CG865" s="3"/>
      <c r="CH865" s="3"/>
      <c r="CI865" s="3"/>
      <c r="CJ865" s="3"/>
      <c r="CK865" s="3"/>
      <c r="CL865" s="3"/>
      <c r="CM865" s="3"/>
      <c r="CN865" s="3"/>
      <c r="CO865" s="3"/>
      <c r="CP865" s="3"/>
      <c r="CQ865" s="3"/>
      <c r="CR865" s="3"/>
      <c r="CS865" s="3"/>
      <c r="CT865" s="3"/>
      <c r="CU865" s="3"/>
      <c r="CV865" s="3"/>
      <c r="CW865" s="3"/>
      <c r="CX865" s="3"/>
      <c r="CY865" s="3"/>
      <c r="CZ865" s="3"/>
      <c r="DA865" s="3"/>
      <c r="DB865" s="3"/>
      <c r="DC865" s="3"/>
      <c r="DD865" s="3"/>
      <c r="DE865" s="3"/>
      <c r="DF865" s="3"/>
      <c r="DG865" s="3"/>
      <c r="DH865" s="3"/>
      <c r="DI865" s="3"/>
      <c r="DJ865" s="3"/>
      <c r="DK865" s="3"/>
      <c r="DL865" s="3"/>
      <c r="DM865" s="3"/>
      <c r="DN865" s="3"/>
      <c r="DO865" s="3"/>
      <c r="DP865" s="3"/>
      <c r="DQ865" s="3"/>
      <c r="DR865" s="3"/>
      <c r="DS865" s="3"/>
      <c r="DT865" s="3"/>
      <c r="DU865" s="3"/>
      <c r="DV865" s="3"/>
      <c r="DW865" s="3"/>
      <c r="DX865" s="3"/>
      <c r="DY865" s="3"/>
      <c r="DZ865" s="3"/>
      <c r="EA865" s="3"/>
      <c r="EB865" s="3"/>
      <c r="EC865" s="3"/>
      <c r="ED865" s="3"/>
      <c r="EE865" s="3"/>
      <c r="EF865" s="3"/>
      <c r="EG865" s="3"/>
      <c r="EH865" s="3"/>
      <c r="EI865" s="3"/>
      <c r="EJ865" s="3"/>
      <c r="EK865" s="3"/>
      <c r="EL865" s="3"/>
      <c r="EM865" s="3"/>
      <c r="EN865" s="3"/>
      <c r="EO865" s="3"/>
      <c r="EP865" s="3"/>
      <c r="EQ865" s="3"/>
      <c r="ER865" s="3"/>
      <c r="ES865" s="3"/>
      <c r="ET865" s="3"/>
      <c r="EU865" s="3"/>
      <c r="EV865" s="3"/>
      <c r="EW865" s="3"/>
      <c r="EX865" s="3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</row>
    <row r="866" spans="1:173" x14ac:dyDescent="0.15">
      <c r="A866" s="74">
        <f t="shared" si="268"/>
        <v>44347</v>
      </c>
      <c r="B866" s="75">
        <f t="shared" ca="1" si="255"/>
        <v>81493.482055</v>
      </c>
      <c r="C866" s="78">
        <f t="shared" si="256"/>
        <v>80500</v>
      </c>
      <c r="D866" s="77">
        <f ca="1">IF(A866&lt;$B$1,VLOOKUP(A866,[1]DI!$A$4:$B$15000,2),0)</f>
        <v>3.4000000000000002E-2</v>
      </c>
      <c r="E866" s="78">
        <f t="shared" ca="1" si="270"/>
        <v>1.00013269</v>
      </c>
      <c r="F866" s="78">
        <f ca="1">(TRUNC(PRODUCT($E$12:$E865),16))</f>
        <v>1.09434211131037</v>
      </c>
      <c r="G866" s="78">
        <f t="shared" ca="1" si="271"/>
        <v>1.0882562919085399</v>
      </c>
      <c r="H866" s="78">
        <f t="shared" ca="1" si="272"/>
        <v>1.00559227</v>
      </c>
      <c r="I866" s="77">
        <f t="shared" si="269"/>
        <v>3.5000000000000003E-2</v>
      </c>
      <c r="J866" s="79">
        <f t="shared" si="257"/>
        <v>44274</v>
      </c>
      <c r="K866" s="80">
        <f t="shared" si="258"/>
        <v>49</v>
      </c>
      <c r="L866" s="81">
        <f t="shared" si="259"/>
        <v>49</v>
      </c>
      <c r="M866" s="82">
        <f t="shared" si="260"/>
        <v>1.006711589</v>
      </c>
      <c r="N866" s="82">
        <f t="shared" ca="1" si="261"/>
        <v>1.012341392</v>
      </c>
      <c r="O866" s="81">
        <f t="shared" si="262"/>
        <v>0</v>
      </c>
      <c r="P866" s="76">
        <f t="shared" ca="1" si="263"/>
        <v>993.48205499999995</v>
      </c>
      <c r="Q866" s="76">
        <f t="shared" si="264"/>
        <v>0</v>
      </c>
      <c r="R866" s="83" t="str">
        <f t="shared" si="265"/>
        <v>A+J=</v>
      </c>
      <c r="S866" s="79">
        <f t="shared" si="266"/>
        <v>44368</v>
      </c>
      <c r="T866" s="84" t="str">
        <f t="shared" si="267"/>
        <v>-</v>
      </c>
      <c r="U866" s="8"/>
      <c r="V866" s="8"/>
      <c r="W866" s="8"/>
      <c r="X866" s="8"/>
      <c r="Y866" s="1"/>
      <c r="Z866" s="8"/>
      <c r="AA866" s="8"/>
      <c r="AB866" s="8"/>
      <c r="AC866" s="8"/>
      <c r="AD866" s="8"/>
      <c r="AE866" s="9"/>
      <c r="AF866" s="8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  <c r="BO866" s="3"/>
      <c r="BP866" s="3"/>
      <c r="BQ866" s="3"/>
      <c r="BR866" s="3"/>
      <c r="BS866" s="3"/>
      <c r="BT866" s="3"/>
      <c r="BU866" s="3"/>
      <c r="BV866" s="3"/>
      <c r="BW866" s="3"/>
      <c r="BX866" s="3"/>
      <c r="BY866" s="3"/>
      <c r="BZ866" s="3"/>
      <c r="CA866" s="3"/>
      <c r="CB866" s="3"/>
      <c r="CC866" s="3"/>
      <c r="CD866" s="3"/>
      <c r="CE866" s="3"/>
      <c r="CF866" s="3"/>
      <c r="CG866" s="3"/>
      <c r="CH866" s="3"/>
      <c r="CI866" s="3"/>
      <c r="CJ866" s="3"/>
      <c r="CK866" s="3"/>
      <c r="CL866" s="3"/>
      <c r="CM866" s="3"/>
      <c r="CN866" s="3"/>
      <c r="CO866" s="3"/>
      <c r="CP866" s="3"/>
      <c r="CQ866" s="3"/>
      <c r="CR866" s="3"/>
      <c r="CS866" s="3"/>
      <c r="CT866" s="3"/>
      <c r="CU866" s="3"/>
      <c r="CV866" s="3"/>
      <c r="CW866" s="3"/>
      <c r="CX866" s="3"/>
      <c r="CY866" s="3"/>
      <c r="CZ866" s="3"/>
      <c r="DA866" s="3"/>
      <c r="DB866" s="3"/>
      <c r="DC866" s="3"/>
      <c r="DD866" s="3"/>
      <c r="DE866" s="3"/>
      <c r="DF866" s="3"/>
      <c r="DG866" s="3"/>
      <c r="DH866" s="3"/>
      <c r="DI866" s="3"/>
      <c r="DJ866" s="3"/>
      <c r="DK866" s="3"/>
      <c r="DL866" s="3"/>
      <c r="DM866" s="3"/>
      <c r="DN866" s="3"/>
      <c r="DO866" s="3"/>
      <c r="DP866" s="3"/>
      <c r="DQ866" s="3"/>
      <c r="DR866" s="3"/>
      <c r="DS866" s="3"/>
      <c r="DT866" s="3"/>
      <c r="DU866" s="3"/>
      <c r="DV866" s="3"/>
      <c r="DW866" s="3"/>
      <c r="DX866" s="3"/>
      <c r="DY866" s="3"/>
      <c r="DZ866" s="3"/>
      <c r="EA866" s="3"/>
      <c r="EB866" s="3"/>
      <c r="EC866" s="3"/>
      <c r="ED866" s="3"/>
      <c r="EE866" s="3"/>
      <c r="EF866" s="3"/>
      <c r="EG866" s="3"/>
      <c r="EH866" s="3"/>
      <c r="EI866" s="3"/>
      <c r="EJ866" s="3"/>
      <c r="EK866" s="3"/>
      <c r="EL866" s="3"/>
      <c r="EM866" s="3"/>
      <c r="EN866" s="3"/>
      <c r="EO866" s="3"/>
      <c r="EP866" s="3"/>
      <c r="EQ866" s="3"/>
      <c r="ER866" s="3"/>
      <c r="ES866" s="3"/>
      <c r="ET866" s="3"/>
      <c r="EU866" s="3"/>
      <c r="EV866" s="3"/>
      <c r="EW866" s="3"/>
      <c r="EX866" s="3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</row>
    <row r="867" spans="1:173" x14ac:dyDescent="0.15">
      <c r="A867" s="74">
        <f t="shared" si="268"/>
        <v>44348</v>
      </c>
      <c r="B867" s="75">
        <f t="shared" ca="1" si="255"/>
        <v>81515.422411000007</v>
      </c>
      <c r="C867" s="78">
        <f t="shared" si="256"/>
        <v>80500</v>
      </c>
      <c r="D867" s="77">
        <f ca="1">IF(A867&lt;$B$1,VLOOKUP(A867,[1]DI!$A$4:$B$15000,2),0)</f>
        <v>3.4000000000000002E-2</v>
      </c>
      <c r="E867" s="78">
        <f t="shared" ca="1" si="270"/>
        <v>1.00013269</v>
      </c>
      <c r="F867" s="78">
        <f ca="1">(TRUNC(PRODUCT($E$12:$E866),16))</f>
        <v>1.0944873195651199</v>
      </c>
      <c r="G867" s="78">
        <f t="shared" ca="1" si="271"/>
        <v>1.0882562919085399</v>
      </c>
      <c r="H867" s="78">
        <f t="shared" ca="1" si="272"/>
        <v>1.0057256999999999</v>
      </c>
      <c r="I867" s="77">
        <f t="shared" si="269"/>
        <v>3.5000000000000003E-2</v>
      </c>
      <c r="J867" s="79">
        <f t="shared" si="257"/>
        <v>44274</v>
      </c>
      <c r="K867" s="80">
        <f t="shared" si="258"/>
        <v>50</v>
      </c>
      <c r="L867" s="81">
        <f t="shared" si="259"/>
        <v>50</v>
      </c>
      <c r="M867" s="82">
        <f t="shared" si="260"/>
        <v>1.006849028</v>
      </c>
      <c r="N867" s="82">
        <f t="shared" ca="1" si="261"/>
        <v>1.0126139430000001</v>
      </c>
      <c r="O867" s="81">
        <f t="shared" si="262"/>
        <v>0</v>
      </c>
      <c r="P867" s="76">
        <f t="shared" ca="1" si="263"/>
        <v>1015.422411</v>
      </c>
      <c r="Q867" s="76">
        <f t="shared" si="264"/>
        <v>0</v>
      </c>
      <c r="R867" s="83" t="str">
        <f t="shared" si="265"/>
        <v>A+J=</v>
      </c>
      <c r="S867" s="79">
        <f t="shared" si="266"/>
        <v>44368</v>
      </c>
      <c r="T867" s="84" t="str">
        <f t="shared" si="267"/>
        <v>-</v>
      </c>
      <c r="U867" s="8"/>
      <c r="V867" s="8"/>
      <c r="W867" s="8"/>
      <c r="X867" s="8"/>
      <c r="Y867" s="1"/>
      <c r="Z867" s="8"/>
      <c r="AA867" s="8"/>
      <c r="AB867" s="8"/>
      <c r="AC867" s="8"/>
      <c r="AD867" s="8"/>
      <c r="AE867" s="9"/>
      <c r="AF867" s="8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  <c r="BO867" s="3"/>
      <c r="BP867" s="3"/>
      <c r="BQ867" s="3"/>
      <c r="BR867" s="3"/>
      <c r="BS867" s="3"/>
      <c r="BT867" s="3"/>
      <c r="BU867" s="3"/>
      <c r="BV867" s="3"/>
      <c r="BW867" s="3"/>
      <c r="BX867" s="3"/>
      <c r="BY867" s="3"/>
      <c r="BZ867" s="3"/>
      <c r="CA867" s="3"/>
      <c r="CB867" s="3"/>
      <c r="CC867" s="3"/>
      <c r="CD867" s="3"/>
      <c r="CE867" s="3"/>
      <c r="CF867" s="3"/>
      <c r="CG867" s="3"/>
      <c r="CH867" s="3"/>
      <c r="CI867" s="3"/>
      <c r="CJ867" s="3"/>
      <c r="CK867" s="3"/>
      <c r="CL867" s="3"/>
      <c r="CM867" s="3"/>
      <c r="CN867" s="3"/>
      <c r="CO867" s="3"/>
      <c r="CP867" s="3"/>
      <c r="CQ867" s="3"/>
      <c r="CR867" s="3"/>
      <c r="CS867" s="3"/>
      <c r="CT867" s="3"/>
      <c r="CU867" s="3"/>
      <c r="CV867" s="3"/>
      <c r="CW867" s="3"/>
      <c r="CX867" s="3"/>
      <c r="CY867" s="3"/>
      <c r="CZ867" s="3"/>
      <c r="DA867" s="3"/>
      <c r="DB867" s="3"/>
      <c r="DC867" s="3"/>
      <c r="DD867" s="3"/>
      <c r="DE867" s="3"/>
      <c r="DF867" s="3"/>
      <c r="DG867" s="3"/>
      <c r="DH867" s="3"/>
      <c r="DI867" s="3"/>
      <c r="DJ867" s="3"/>
      <c r="DK867" s="3"/>
      <c r="DL867" s="3"/>
      <c r="DM867" s="3"/>
      <c r="DN867" s="3"/>
      <c r="DO867" s="3"/>
      <c r="DP867" s="3"/>
      <c r="DQ867" s="3"/>
      <c r="DR867" s="3"/>
      <c r="DS867" s="3"/>
      <c r="DT867" s="3"/>
      <c r="DU867" s="3"/>
      <c r="DV867" s="3"/>
      <c r="DW867" s="3"/>
      <c r="DX867" s="3"/>
      <c r="DY867" s="3"/>
      <c r="DZ867" s="3"/>
      <c r="EA867" s="3"/>
      <c r="EB867" s="3"/>
      <c r="EC867" s="3"/>
      <c r="ED867" s="3"/>
      <c r="EE867" s="3"/>
      <c r="EF867" s="3"/>
      <c r="EG867" s="3"/>
      <c r="EH867" s="3"/>
      <c r="EI867" s="3"/>
      <c r="EJ867" s="3"/>
      <c r="EK867" s="3"/>
      <c r="EL867" s="3"/>
      <c r="EM867" s="3"/>
      <c r="EN867" s="3"/>
      <c r="EO867" s="3"/>
      <c r="EP867" s="3"/>
      <c r="EQ867" s="3"/>
      <c r="ER867" s="3"/>
      <c r="ES867" s="3"/>
      <c r="ET867" s="3"/>
      <c r="EU867" s="3"/>
      <c r="EV867" s="3"/>
      <c r="EW867" s="3"/>
      <c r="EX867" s="3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</row>
    <row r="868" spans="1:173" x14ac:dyDescent="0.15">
      <c r="A868" s="74">
        <f t="shared" si="268"/>
        <v>44349</v>
      </c>
      <c r="B868" s="75">
        <f t="shared" ca="1" si="255"/>
        <v>81537.368965000001</v>
      </c>
      <c r="C868" s="78">
        <f t="shared" si="256"/>
        <v>80500</v>
      </c>
      <c r="D868" s="77">
        <f ca="1">IF(A868&lt;$B$1,VLOOKUP(A868,[1]DI!$A$4:$B$15000,2),0)</f>
        <v>3.4000000000000002E-2</v>
      </c>
      <c r="E868" s="78">
        <f t="shared" ca="1" si="270"/>
        <v>1.00013269</v>
      </c>
      <c r="F868" s="78">
        <f ca="1">(TRUNC(PRODUCT($E$12:$E867),16))</f>
        <v>1.09463254708755</v>
      </c>
      <c r="G868" s="78">
        <f t="shared" ca="1" si="271"/>
        <v>1.0882562919085399</v>
      </c>
      <c r="H868" s="78">
        <f t="shared" ca="1" si="272"/>
        <v>1.00585915</v>
      </c>
      <c r="I868" s="77">
        <f t="shared" si="269"/>
        <v>3.5000000000000003E-2</v>
      </c>
      <c r="J868" s="79">
        <f t="shared" si="257"/>
        <v>44274</v>
      </c>
      <c r="K868" s="80">
        <f t="shared" si="258"/>
        <v>51</v>
      </c>
      <c r="L868" s="81">
        <f t="shared" si="259"/>
        <v>51</v>
      </c>
      <c r="M868" s="82">
        <f t="shared" si="260"/>
        <v>1.006986486</v>
      </c>
      <c r="N868" s="82">
        <f t="shared" ca="1" si="261"/>
        <v>1.0128865709999999</v>
      </c>
      <c r="O868" s="81">
        <f t="shared" si="262"/>
        <v>0</v>
      </c>
      <c r="P868" s="76">
        <f t="shared" ca="1" si="263"/>
        <v>1037.3689649999999</v>
      </c>
      <c r="Q868" s="76">
        <f t="shared" si="264"/>
        <v>0</v>
      </c>
      <c r="R868" s="83" t="str">
        <f t="shared" si="265"/>
        <v>A+J=</v>
      </c>
      <c r="S868" s="79">
        <f t="shared" si="266"/>
        <v>44368</v>
      </c>
      <c r="T868" s="84" t="str">
        <f t="shared" si="267"/>
        <v>-</v>
      </c>
      <c r="U868" s="8"/>
      <c r="V868" s="8"/>
      <c r="W868" s="8"/>
      <c r="X868" s="8"/>
      <c r="Y868" s="1"/>
      <c r="Z868" s="8"/>
      <c r="AA868" s="8"/>
      <c r="AB868" s="8"/>
      <c r="AC868" s="8"/>
      <c r="AD868" s="8"/>
      <c r="AE868" s="9"/>
      <c r="AF868" s="8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  <c r="BO868" s="3"/>
      <c r="BP868" s="3"/>
      <c r="BQ868" s="3"/>
      <c r="BR868" s="3"/>
      <c r="BS868" s="3"/>
      <c r="BT868" s="3"/>
      <c r="BU868" s="3"/>
      <c r="BV868" s="3"/>
      <c r="BW868" s="3"/>
      <c r="BX868" s="3"/>
      <c r="BY868" s="3"/>
      <c r="BZ868" s="3"/>
      <c r="CA868" s="3"/>
      <c r="CB868" s="3"/>
      <c r="CC868" s="3"/>
      <c r="CD868" s="3"/>
      <c r="CE868" s="3"/>
      <c r="CF868" s="3"/>
      <c r="CG868" s="3"/>
      <c r="CH868" s="3"/>
      <c r="CI868" s="3"/>
      <c r="CJ868" s="3"/>
      <c r="CK868" s="3"/>
      <c r="CL868" s="3"/>
      <c r="CM868" s="3"/>
      <c r="CN868" s="3"/>
      <c r="CO868" s="3"/>
      <c r="CP868" s="3"/>
      <c r="CQ868" s="3"/>
      <c r="CR868" s="3"/>
      <c r="CS868" s="3"/>
      <c r="CT868" s="3"/>
      <c r="CU868" s="3"/>
      <c r="CV868" s="3"/>
      <c r="CW868" s="3"/>
      <c r="CX868" s="3"/>
      <c r="CY868" s="3"/>
      <c r="CZ868" s="3"/>
      <c r="DA868" s="3"/>
      <c r="DB868" s="3"/>
      <c r="DC868" s="3"/>
      <c r="DD868" s="3"/>
      <c r="DE868" s="3"/>
      <c r="DF868" s="3"/>
      <c r="DG868" s="3"/>
      <c r="DH868" s="3"/>
      <c r="DI868" s="3"/>
      <c r="DJ868" s="3"/>
      <c r="DK868" s="3"/>
      <c r="DL868" s="3"/>
      <c r="DM868" s="3"/>
      <c r="DN868" s="3"/>
      <c r="DO868" s="3"/>
      <c r="DP868" s="3"/>
      <c r="DQ868" s="3"/>
      <c r="DR868" s="3"/>
      <c r="DS868" s="3"/>
      <c r="DT868" s="3"/>
      <c r="DU868" s="3"/>
      <c r="DV868" s="3"/>
      <c r="DW868" s="3"/>
      <c r="DX868" s="3"/>
      <c r="DY868" s="3"/>
      <c r="DZ868" s="3"/>
      <c r="EA868" s="3"/>
      <c r="EB868" s="3"/>
      <c r="EC868" s="3"/>
      <c r="ED868" s="3"/>
      <c r="EE868" s="3"/>
      <c r="EF868" s="3"/>
      <c r="EG868" s="3"/>
      <c r="EH868" s="3"/>
      <c r="EI868" s="3"/>
      <c r="EJ868" s="3"/>
      <c r="EK868" s="3"/>
      <c r="EL868" s="3"/>
      <c r="EM868" s="3"/>
      <c r="EN868" s="3"/>
      <c r="EO868" s="3"/>
      <c r="EP868" s="3"/>
      <c r="EQ868" s="3"/>
      <c r="ER868" s="3"/>
      <c r="ES868" s="3"/>
      <c r="ET868" s="3"/>
      <c r="EU868" s="3"/>
      <c r="EV868" s="3"/>
      <c r="EW868" s="3"/>
      <c r="EX868" s="3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</row>
    <row r="869" spans="1:173" x14ac:dyDescent="0.15">
      <c r="A869" s="74">
        <f t="shared" si="268"/>
        <v>44350</v>
      </c>
      <c r="B869" s="75">
        <f t="shared" ca="1" si="255"/>
        <v>81559.321557000003</v>
      </c>
      <c r="C869" s="78">
        <f t="shared" si="256"/>
        <v>80500</v>
      </c>
      <c r="D869" s="77">
        <f ca="1">IF(A869&lt;$B$1,VLOOKUP(A869,[1]DI!$A$4:$B$15000,2),0)</f>
        <v>0</v>
      </c>
      <c r="E869" s="78">
        <f t="shared" ca="1" si="270"/>
        <v>1</v>
      </c>
      <c r="F869" s="78">
        <f ca="1">(TRUNC(PRODUCT($E$12:$E868),16))</f>
        <v>1.0947777938802199</v>
      </c>
      <c r="G869" s="78">
        <f t="shared" ca="1" si="271"/>
        <v>1.0882562919085399</v>
      </c>
      <c r="H869" s="78">
        <f t="shared" ca="1" si="272"/>
        <v>1.00599262</v>
      </c>
      <c r="I869" s="77">
        <f t="shared" si="269"/>
        <v>3.5000000000000003E-2</v>
      </c>
      <c r="J869" s="79">
        <f t="shared" si="257"/>
        <v>44274</v>
      </c>
      <c r="K869" s="80">
        <f t="shared" si="258"/>
        <v>51</v>
      </c>
      <c r="L869" s="81">
        <f t="shared" si="259"/>
        <v>52</v>
      </c>
      <c r="M869" s="82">
        <f t="shared" si="260"/>
        <v>1.007123963</v>
      </c>
      <c r="N869" s="82">
        <f t="shared" ca="1" si="261"/>
        <v>1.0131592739999999</v>
      </c>
      <c r="O869" s="81">
        <f t="shared" si="262"/>
        <v>0</v>
      </c>
      <c r="P869" s="76">
        <f t="shared" ca="1" si="263"/>
        <v>1059.321557</v>
      </c>
      <c r="Q869" s="76">
        <f t="shared" si="264"/>
        <v>0</v>
      </c>
      <c r="R869" s="83" t="str">
        <f t="shared" si="265"/>
        <v>A+J=</v>
      </c>
      <c r="S869" s="79">
        <f t="shared" si="266"/>
        <v>44368</v>
      </c>
      <c r="T869" s="84" t="str">
        <f t="shared" si="267"/>
        <v>-</v>
      </c>
      <c r="U869" s="8"/>
      <c r="V869" s="8"/>
      <c r="W869" s="8"/>
      <c r="X869" s="8"/>
      <c r="Y869" s="1"/>
      <c r="Z869" s="8"/>
      <c r="AA869" s="8"/>
      <c r="AB869" s="8"/>
      <c r="AC869" s="8"/>
      <c r="AD869" s="8"/>
      <c r="AE869" s="9"/>
      <c r="AF869" s="8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  <c r="BO869" s="3"/>
      <c r="BP869" s="3"/>
      <c r="BQ869" s="3"/>
      <c r="BR869" s="3"/>
      <c r="BS869" s="3"/>
      <c r="BT869" s="3"/>
      <c r="BU869" s="3"/>
      <c r="BV869" s="3"/>
      <c r="BW869" s="3"/>
      <c r="BX869" s="3"/>
      <c r="BY869" s="3"/>
      <c r="BZ869" s="3"/>
      <c r="CA869" s="3"/>
      <c r="CB869" s="3"/>
      <c r="CC869" s="3"/>
      <c r="CD869" s="3"/>
      <c r="CE869" s="3"/>
      <c r="CF869" s="3"/>
      <c r="CG869" s="3"/>
      <c r="CH869" s="3"/>
      <c r="CI869" s="3"/>
      <c r="CJ869" s="3"/>
      <c r="CK869" s="3"/>
      <c r="CL869" s="3"/>
      <c r="CM869" s="3"/>
      <c r="CN869" s="3"/>
      <c r="CO869" s="3"/>
      <c r="CP869" s="3"/>
      <c r="CQ869" s="3"/>
      <c r="CR869" s="3"/>
      <c r="CS869" s="3"/>
      <c r="CT869" s="3"/>
      <c r="CU869" s="3"/>
      <c r="CV869" s="3"/>
      <c r="CW869" s="3"/>
      <c r="CX869" s="3"/>
      <c r="CY869" s="3"/>
      <c r="CZ869" s="3"/>
      <c r="DA869" s="3"/>
      <c r="DB869" s="3"/>
      <c r="DC869" s="3"/>
      <c r="DD869" s="3"/>
      <c r="DE869" s="3"/>
      <c r="DF869" s="3"/>
      <c r="DG869" s="3"/>
      <c r="DH869" s="3"/>
      <c r="DI869" s="3"/>
      <c r="DJ869" s="3"/>
      <c r="DK869" s="3"/>
      <c r="DL869" s="3"/>
      <c r="DM869" s="3"/>
      <c r="DN869" s="3"/>
      <c r="DO869" s="3"/>
      <c r="DP869" s="3"/>
      <c r="DQ869" s="3"/>
      <c r="DR869" s="3"/>
      <c r="DS869" s="3"/>
      <c r="DT869" s="3"/>
      <c r="DU869" s="3"/>
      <c r="DV869" s="3"/>
      <c r="DW869" s="3"/>
      <c r="DX869" s="3"/>
      <c r="DY869" s="3"/>
      <c r="DZ869" s="3"/>
      <c r="EA869" s="3"/>
      <c r="EB869" s="3"/>
      <c r="EC869" s="3"/>
      <c r="ED869" s="3"/>
      <c r="EE869" s="3"/>
      <c r="EF869" s="3"/>
      <c r="EG869" s="3"/>
      <c r="EH869" s="3"/>
      <c r="EI869" s="3"/>
      <c r="EJ869" s="3"/>
      <c r="EK869" s="3"/>
      <c r="EL869" s="3"/>
      <c r="EM869" s="3"/>
      <c r="EN869" s="3"/>
      <c r="EO869" s="3"/>
      <c r="EP869" s="3"/>
      <c r="EQ869" s="3"/>
      <c r="ER869" s="3"/>
      <c r="ES869" s="3"/>
      <c r="ET869" s="3"/>
      <c r="EU869" s="3"/>
      <c r="EV869" s="3"/>
      <c r="EW869" s="3"/>
      <c r="EX869" s="3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</row>
    <row r="870" spans="1:173" x14ac:dyDescent="0.15">
      <c r="A870" s="74">
        <f t="shared" si="268"/>
        <v>44351</v>
      </c>
      <c r="B870" s="75">
        <f t="shared" ca="1" si="255"/>
        <v>81559.321557000003</v>
      </c>
      <c r="C870" s="78">
        <f t="shared" si="256"/>
        <v>80500</v>
      </c>
      <c r="D870" s="77">
        <f ca="1">IF(A870&lt;$B$1,VLOOKUP(A870,[1]DI!$A$4:$B$15000,2),0)</f>
        <v>3.4000000000000002E-2</v>
      </c>
      <c r="E870" s="78">
        <f t="shared" ca="1" si="270"/>
        <v>1.00013269</v>
      </c>
      <c r="F870" s="78">
        <f ca="1">(TRUNC(PRODUCT($E$12:$E869),16))</f>
        <v>1.0947777938802199</v>
      </c>
      <c r="G870" s="78">
        <f t="shared" ca="1" si="271"/>
        <v>1.0882562919085399</v>
      </c>
      <c r="H870" s="78">
        <f t="shared" ca="1" si="272"/>
        <v>1.00599262</v>
      </c>
      <c r="I870" s="77">
        <f t="shared" si="269"/>
        <v>3.5000000000000003E-2</v>
      </c>
      <c r="J870" s="79">
        <f t="shared" si="257"/>
        <v>44274</v>
      </c>
      <c r="K870" s="80">
        <f t="shared" si="258"/>
        <v>52</v>
      </c>
      <c r="L870" s="81">
        <f t="shared" si="259"/>
        <v>52</v>
      </c>
      <c r="M870" s="82">
        <f t="shared" si="260"/>
        <v>1.007123963</v>
      </c>
      <c r="N870" s="82">
        <f t="shared" ca="1" si="261"/>
        <v>1.0131592739999999</v>
      </c>
      <c r="O870" s="81">
        <f t="shared" si="262"/>
        <v>0</v>
      </c>
      <c r="P870" s="76">
        <f t="shared" ca="1" si="263"/>
        <v>1059.321557</v>
      </c>
      <c r="Q870" s="76">
        <f t="shared" si="264"/>
        <v>0</v>
      </c>
      <c r="R870" s="83" t="str">
        <f t="shared" si="265"/>
        <v>A+J=</v>
      </c>
      <c r="S870" s="79">
        <f t="shared" si="266"/>
        <v>44368</v>
      </c>
      <c r="T870" s="84" t="str">
        <f t="shared" si="267"/>
        <v>-</v>
      </c>
      <c r="U870" s="8"/>
      <c r="V870" s="8"/>
      <c r="W870" s="8"/>
      <c r="X870" s="8"/>
      <c r="Y870" s="1"/>
      <c r="Z870" s="8"/>
      <c r="AA870" s="8"/>
      <c r="AB870" s="8"/>
      <c r="AC870" s="8"/>
      <c r="AD870" s="8"/>
      <c r="AE870" s="9"/>
      <c r="AF870" s="8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  <c r="BO870" s="3"/>
      <c r="BP870" s="3"/>
      <c r="BQ870" s="3"/>
      <c r="BR870" s="3"/>
      <c r="BS870" s="3"/>
      <c r="BT870" s="3"/>
      <c r="BU870" s="3"/>
      <c r="BV870" s="3"/>
      <c r="BW870" s="3"/>
      <c r="BX870" s="3"/>
      <c r="BY870" s="3"/>
      <c r="BZ870" s="3"/>
      <c r="CA870" s="3"/>
      <c r="CB870" s="3"/>
      <c r="CC870" s="3"/>
      <c r="CD870" s="3"/>
      <c r="CE870" s="3"/>
      <c r="CF870" s="3"/>
      <c r="CG870" s="3"/>
      <c r="CH870" s="3"/>
      <c r="CI870" s="3"/>
      <c r="CJ870" s="3"/>
      <c r="CK870" s="3"/>
      <c r="CL870" s="3"/>
      <c r="CM870" s="3"/>
      <c r="CN870" s="3"/>
      <c r="CO870" s="3"/>
      <c r="CP870" s="3"/>
      <c r="CQ870" s="3"/>
      <c r="CR870" s="3"/>
      <c r="CS870" s="3"/>
      <c r="CT870" s="3"/>
      <c r="CU870" s="3"/>
      <c r="CV870" s="3"/>
      <c r="CW870" s="3"/>
      <c r="CX870" s="3"/>
      <c r="CY870" s="3"/>
      <c r="CZ870" s="3"/>
      <c r="DA870" s="3"/>
      <c r="DB870" s="3"/>
      <c r="DC870" s="3"/>
      <c r="DD870" s="3"/>
      <c r="DE870" s="3"/>
      <c r="DF870" s="3"/>
      <c r="DG870" s="3"/>
      <c r="DH870" s="3"/>
      <c r="DI870" s="3"/>
      <c r="DJ870" s="3"/>
      <c r="DK870" s="3"/>
      <c r="DL870" s="3"/>
      <c r="DM870" s="3"/>
      <c r="DN870" s="3"/>
      <c r="DO870" s="3"/>
      <c r="DP870" s="3"/>
      <c r="DQ870" s="3"/>
      <c r="DR870" s="3"/>
      <c r="DS870" s="3"/>
      <c r="DT870" s="3"/>
      <c r="DU870" s="3"/>
      <c r="DV870" s="3"/>
      <c r="DW870" s="3"/>
      <c r="DX870" s="3"/>
      <c r="DY870" s="3"/>
      <c r="DZ870" s="3"/>
      <c r="EA870" s="3"/>
      <c r="EB870" s="3"/>
      <c r="EC870" s="3"/>
      <c r="ED870" s="3"/>
      <c r="EE870" s="3"/>
      <c r="EF870" s="3"/>
      <c r="EG870" s="3"/>
      <c r="EH870" s="3"/>
      <c r="EI870" s="3"/>
      <c r="EJ870" s="3"/>
      <c r="EK870" s="3"/>
      <c r="EL870" s="3"/>
      <c r="EM870" s="3"/>
      <c r="EN870" s="3"/>
      <c r="EO870" s="3"/>
      <c r="EP870" s="3"/>
      <c r="EQ870" s="3"/>
      <c r="ER870" s="3"/>
      <c r="ES870" s="3"/>
      <c r="ET870" s="3"/>
      <c r="EU870" s="3"/>
      <c r="EV870" s="3"/>
      <c r="EW870" s="3"/>
      <c r="EX870" s="3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</row>
    <row r="871" spans="1:173" x14ac:dyDescent="0.15">
      <c r="A871" s="74">
        <f t="shared" si="268"/>
        <v>44352</v>
      </c>
      <c r="B871" s="75">
        <f t="shared" ca="1" si="255"/>
        <v>81581.279381</v>
      </c>
      <c r="C871" s="78">
        <f t="shared" si="256"/>
        <v>80500</v>
      </c>
      <c r="D871" s="77">
        <f ca="1">IF(A871&lt;$B$1,VLOOKUP(A871,[1]DI!$A$4:$B$15000,2),0)</f>
        <v>0</v>
      </c>
      <c r="E871" s="78">
        <f t="shared" ca="1" si="270"/>
        <v>1</v>
      </c>
      <c r="F871" s="78">
        <f ca="1">(TRUNC(PRODUCT($E$12:$E870),16))</f>
        <v>1.0949230599456901</v>
      </c>
      <c r="G871" s="78">
        <f t="shared" ca="1" si="271"/>
        <v>1.0882562919085399</v>
      </c>
      <c r="H871" s="78">
        <f t="shared" ca="1" si="272"/>
        <v>1.0061260999999999</v>
      </c>
      <c r="I871" s="77">
        <f t="shared" si="269"/>
        <v>3.5000000000000003E-2</v>
      </c>
      <c r="J871" s="79">
        <f t="shared" si="257"/>
        <v>44274</v>
      </c>
      <c r="K871" s="80">
        <f t="shared" si="258"/>
        <v>52</v>
      </c>
      <c r="L871" s="81">
        <f t="shared" si="259"/>
        <v>53</v>
      </c>
      <c r="M871" s="82">
        <f t="shared" si="260"/>
        <v>1.0072614580000001</v>
      </c>
      <c r="N871" s="82">
        <f t="shared" ca="1" si="261"/>
        <v>1.013432042</v>
      </c>
      <c r="O871" s="81">
        <f t="shared" si="262"/>
        <v>0</v>
      </c>
      <c r="P871" s="76">
        <f t="shared" ca="1" si="263"/>
        <v>1081.2793810000001</v>
      </c>
      <c r="Q871" s="76">
        <f t="shared" si="264"/>
        <v>0</v>
      </c>
      <c r="R871" s="83" t="str">
        <f t="shared" si="265"/>
        <v>A+J=</v>
      </c>
      <c r="S871" s="79">
        <f t="shared" si="266"/>
        <v>44368</v>
      </c>
      <c r="T871" s="84" t="str">
        <f t="shared" si="267"/>
        <v>-</v>
      </c>
      <c r="U871" s="8"/>
      <c r="V871" s="8"/>
      <c r="W871" s="8"/>
      <c r="X871" s="8"/>
      <c r="Y871" s="1"/>
      <c r="Z871" s="8"/>
      <c r="AA871" s="8"/>
      <c r="AB871" s="8"/>
      <c r="AC871" s="8"/>
      <c r="AD871" s="8"/>
      <c r="AE871" s="9"/>
      <c r="AF871" s="8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  <c r="BO871" s="3"/>
      <c r="BP871" s="3"/>
      <c r="BQ871" s="3"/>
      <c r="BR871" s="3"/>
      <c r="BS871" s="3"/>
      <c r="BT871" s="3"/>
      <c r="BU871" s="3"/>
      <c r="BV871" s="3"/>
      <c r="BW871" s="3"/>
      <c r="BX871" s="3"/>
      <c r="BY871" s="3"/>
      <c r="BZ871" s="3"/>
      <c r="CA871" s="3"/>
      <c r="CB871" s="3"/>
      <c r="CC871" s="3"/>
      <c r="CD871" s="3"/>
      <c r="CE871" s="3"/>
      <c r="CF871" s="3"/>
      <c r="CG871" s="3"/>
      <c r="CH871" s="3"/>
      <c r="CI871" s="3"/>
      <c r="CJ871" s="3"/>
      <c r="CK871" s="3"/>
      <c r="CL871" s="3"/>
      <c r="CM871" s="3"/>
      <c r="CN871" s="3"/>
      <c r="CO871" s="3"/>
      <c r="CP871" s="3"/>
      <c r="CQ871" s="3"/>
      <c r="CR871" s="3"/>
      <c r="CS871" s="3"/>
      <c r="CT871" s="3"/>
      <c r="CU871" s="3"/>
      <c r="CV871" s="3"/>
      <c r="CW871" s="3"/>
      <c r="CX871" s="3"/>
      <c r="CY871" s="3"/>
      <c r="CZ871" s="3"/>
      <c r="DA871" s="3"/>
      <c r="DB871" s="3"/>
      <c r="DC871" s="3"/>
      <c r="DD871" s="3"/>
      <c r="DE871" s="3"/>
      <c r="DF871" s="3"/>
      <c r="DG871" s="3"/>
      <c r="DH871" s="3"/>
      <c r="DI871" s="3"/>
      <c r="DJ871" s="3"/>
      <c r="DK871" s="3"/>
      <c r="DL871" s="3"/>
      <c r="DM871" s="3"/>
      <c r="DN871" s="3"/>
      <c r="DO871" s="3"/>
      <c r="DP871" s="3"/>
      <c r="DQ871" s="3"/>
      <c r="DR871" s="3"/>
      <c r="DS871" s="3"/>
      <c r="DT871" s="3"/>
      <c r="DU871" s="3"/>
      <c r="DV871" s="3"/>
      <c r="DW871" s="3"/>
      <c r="DX871" s="3"/>
      <c r="DY871" s="3"/>
      <c r="DZ871" s="3"/>
      <c r="EA871" s="3"/>
      <c r="EB871" s="3"/>
      <c r="EC871" s="3"/>
      <c r="ED871" s="3"/>
      <c r="EE871" s="3"/>
      <c r="EF871" s="3"/>
      <c r="EG871" s="3"/>
      <c r="EH871" s="3"/>
      <c r="EI871" s="3"/>
      <c r="EJ871" s="3"/>
      <c r="EK871" s="3"/>
      <c r="EL871" s="3"/>
      <c r="EM871" s="3"/>
      <c r="EN871" s="3"/>
      <c r="EO871" s="3"/>
      <c r="EP871" s="3"/>
      <c r="EQ871" s="3"/>
      <c r="ER871" s="3"/>
      <c r="ES871" s="3"/>
      <c r="ET871" s="3"/>
      <c r="EU871" s="3"/>
      <c r="EV871" s="3"/>
      <c r="EW871" s="3"/>
      <c r="EX871" s="3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</row>
    <row r="872" spans="1:173" x14ac:dyDescent="0.15">
      <c r="A872" s="74">
        <f t="shared" si="268"/>
        <v>44353</v>
      </c>
      <c r="B872" s="75">
        <f t="shared" ca="1" si="255"/>
        <v>81581.279381</v>
      </c>
      <c r="C872" s="78">
        <f t="shared" si="256"/>
        <v>80500</v>
      </c>
      <c r="D872" s="77">
        <f ca="1">IF(A872&lt;$B$1,VLOOKUP(A872,[1]DI!$A$4:$B$15000,2),0)</f>
        <v>0</v>
      </c>
      <c r="E872" s="78">
        <f t="shared" ca="1" si="270"/>
        <v>1</v>
      </c>
      <c r="F872" s="78">
        <f ca="1">(TRUNC(PRODUCT($E$12:$E871),16))</f>
        <v>1.0949230599456901</v>
      </c>
      <c r="G872" s="78">
        <f t="shared" ca="1" si="271"/>
        <v>1.0882562919085399</v>
      </c>
      <c r="H872" s="78">
        <f t="shared" ca="1" si="272"/>
        <v>1.0061260999999999</v>
      </c>
      <c r="I872" s="77">
        <f t="shared" si="269"/>
        <v>3.5000000000000003E-2</v>
      </c>
      <c r="J872" s="79">
        <f t="shared" si="257"/>
        <v>44274</v>
      </c>
      <c r="K872" s="80">
        <f t="shared" si="258"/>
        <v>52</v>
      </c>
      <c r="L872" s="81">
        <f t="shared" si="259"/>
        <v>53</v>
      </c>
      <c r="M872" s="82">
        <f t="shared" si="260"/>
        <v>1.0072614580000001</v>
      </c>
      <c r="N872" s="82">
        <f t="shared" ca="1" si="261"/>
        <v>1.013432042</v>
      </c>
      <c r="O872" s="81">
        <f t="shared" si="262"/>
        <v>0</v>
      </c>
      <c r="P872" s="76">
        <f t="shared" ca="1" si="263"/>
        <v>1081.2793810000001</v>
      </c>
      <c r="Q872" s="76">
        <f t="shared" si="264"/>
        <v>0</v>
      </c>
      <c r="R872" s="83" t="str">
        <f t="shared" si="265"/>
        <v>A+J=</v>
      </c>
      <c r="S872" s="79">
        <f t="shared" si="266"/>
        <v>44368</v>
      </c>
      <c r="T872" s="84" t="str">
        <f t="shared" si="267"/>
        <v>-</v>
      </c>
      <c r="U872" s="8"/>
      <c r="V872" s="8"/>
      <c r="W872" s="8"/>
      <c r="X872" s="8"/>
      <c r="Y872" s="1"/>
      <c r="Z872" s="8"/>
      <c r="AA872" s="8"/>
      <c r="AB872" s="8"/>
      <c r="AC872" s="8"/>
      <c r="AD872" s="8"/>
      <c r="AE872" s="9"/>
      <c r="AF872" s="8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  <c r="BO872" s="3"/>
      <c r="BP872" s="3"/>
      <c r="BQ872" s="3"/>
      <c r="BR872" s="3"/>
      <c r="BS872" s="3"/>
      <c r="BT872" s="3"/>
      <c r="BU872" s="3"/>
      <c r="BV872" s="3"/>
      <c r="BW872" s="3"/>
      <c r="BX872" s="3"/>
      <c r="BY872" s="3"/>
      <c r="BZ872" s="3"/>
      <c r="CA872" s="3"/>
      <c r="CB872" s="3"/>
      <c r="CC872" s="3"/>
      <c r="CD872" s="3"/>
      <c r="CE872" s="3"/>
      <c r="CF872" s="3"/>
      <c r="CG872" s="3"/>
      <c r="CH872" s="3"/>
      <c r="CI872" s="3"/>
      <c r="CJ872" s="3"/>
      <c r="CK872" s="3"/>
      <c r="CL872" s="3"/>
      <c r="CM872" s="3"/>
      <c r="CN872" s="3"/>
      <c r="CO872" s="3"/>
      <c r="CP872" s="3"/>
      <c r="CQ872" s="3"/>
      <c r="CR872" s="3"/>
      <c r="CS872" s="3"/>
      <c r="CT872" s="3"/>
      <c r="CU872" s="3"/>
      <c r="CV872" s="3"/>
      <c r="CW872" s="3"/>
      <c r="CX872" s="3"/>
      <c r="CY872" s="3"/>
      <c r="CZ872" s="3"/>
      <c r="DA872" s="3"/>
      <c r="DB872" s="3"/>
      <c r="DC872" s="3"/>
      <c r="DD872" s="3"/>
      <c r="DE872" s="3"/>
      <c r="DF872" s="3"/>
      <c r="DG872" s="3"/>
      <c r="DH872" s="3"/>
      <c r="DI872" s="3"/>
      <c r="DJ872" s="3"/>
      <c r="DK872" s="3"/>
      <c r="DL872" s="3"/>
      <c r="DM872" s="3"/>
      <c r="DN872" s="3"/>
      <c r="DO872" s="3"/>
      <c r="DP872" s="3"/>
      <c r="DQ872" s="3"/>
      <c r="DR872" s="3"/>
      <c r="DS872" s="3"/>
      <c r="DT872" s="3"/>
      <c r="DU872" s="3"/>
      <c r="DV872" s="3"/>
      <c r="DW872" s="3"/>
      <c r="DX872" s="3"/>
      <c r="DY872" s="3"/>
      <c r="DZ872" s="3"/>
      <c r="EA872" s="3"/>
      <c r="EB872" s="3"/>
      <c r="EC872" s="3"/>
      <c r="ED872" s="3"/>
      <c r="EE872" s="3"/>
      <c r="EF872" s="3"/>
      <c r="EG872" s="3"/>
      <c r="EH872" s="3"/>
      <c r="EI872" s="3"/>
      <c r="EJ872" s="3"/>
      <c r="EK872" s="3"/>
      <c r="EL872" s="3"/>
      <c r="EM872" s="3"/>
      <c r="EN872" s="3"/>
      <c r="EO872" s="3"/>
      <c r="EP872" s="3"/>
      <c r="EQ872" s="3"/>
      <c r="ER872" s="3"/>
      <c r="ES872" s="3"/>
      <c r="ET872" s="3"/>
      <c r="EU872" s="3"/>
      <c r="EV872" s="3"/>
      <c r="EW872" s="3"/>
      <c r="EX872" s="3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</row>
    <row r="873" spans="1:173" x14ac:dyDescent="0.15">
      <c r="A873" s="74">
        <f t="shared" si="268"/>
        <v>44354</v>
      </c>
      <c r="B873" s="75">
        <f t="shared" ca="1" si="255"/>
        <v>81581.279381</v>
      </c>
      <c r="C873" s="78">
        <f t="shared" si="256"/>
        <v>80500</v>
      </c>
      <c r="D873" s="77">
        <f ca="1">IF(A873&lt;$B$1,VLOOKUP(A873,[1]DI!$A$4:$B$15000,2),0)</f>
        <v>3.4000000000000002E-2</v>
      </c>
      <c r="E873" s="78">
        <f t="shared" ca="1" si="270"/>
        <v>1.00013269</v>
      </c>
      <c r="F873" s="78">
        <f ca="1">(TRUNC(PRODUCT($E$12:$E872),16))</f>
        <v>1.0949230599456901</v>
      </c>
      <c r="G873" s="78">
        <f t="shared" ca="1" si="271"/>
        <v>1.0882562919085399</v>
      </c>
      <c r="H873" s="78">
        <f t="shared" ca="1" si="272"/>
        <v>1.0061260999999999</v>
      </c>
      <c r="I873" s="77">
        <f t="shared" si="269"/>
        <v>3.5000000000000003E-2</v>
      </c>
      <c r="J873" s="79">
        <f t="shared" si="257"/>
        <v>44274</v>
      </c>
      <c r="K873" s="80">
        <f t="shared" si="258"/>
        <v>53</v>
      </c>
      <c r="L873" s="81">
        <f t="shared" si="259"/>
        <v>53</v>
      </c>
      <c r="M873" s="82">
        <f t="shared" si="260"/>
        <v>1.0072614580000001</v>
      </c>
      <c r="N873" s="82">
        <f t="shared" ca="1" si="261"/>
        <v>1.013432042</v>
      </c>
      <c r="O873" s="81">
        <f t="shared" si="262"/>
        <v>0</v>
      </c>
      <c r="P873" s="76">
        <f t="shared" ca="1" si="263"/>
        <v>1081.2793810000001</v>
      </c>
      <c r="Q873" s="76">
        <f t="shared" si="264"/>
        <v>0</v>
      </c>
      <c r="R873" s="83" t="str">
        <f t="shared" si="265"/>
        <v>A+J=</v>
      </c>
      <c r="S873" s="79">
        <f t="shared" si="266"/>
        <v>44368</v>
      </c>
      <c r="T873" s="84" t="str">
        <f t="shared" si="267"/>
        <v>-</v>
      </c>
      <c r="U873" s="8"/>
      <c r="V873" s="8"/>
      <c r="W873" s="8"/>
      <c r="X873" s="8"/>
      <c r="Y873" s="1"/>
      <c r="Z873" s="8"/>
      <c r="AA873" s="8"/>
      <c r="AB873" s="8"/>
      <c r="AC873" s="8"/>
      <c r="AD873" s="8"/>
      <c r="AE873" s="9"/>
      <c r="AF873" s="8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  <c r="BO873" s="3"/>
      <c r="BP873" s="3"/>
      <c r="BQ873" s="3"/>
      <c r="BR873" s="3"/>
      <c r="BS873" s="3"/>
      <c r="BT873" s="3"/>
      <c r="BU873" s="3"/>
      <c r="BV873" s="3"/>
      <c r="BW873" s="3"/>
      <c r="BX873" s="3"/>
      <c r="BY873" s="3"/>
      <c r="BZ873" s="3"/>
      <c r="CA873" s="3"/>
      <c r="CB873" s="3"/>
      <c r="CC873" s="3"/>
      <c r="CD873" s="3"/>
      <c r="CE873" s="3"/>
      <c r="CF873" s="3"/>
      <c r="CG873" s="3"/>
      <c r="CH873" s="3"/>
      <c r="CI873" s="3"/>
      <c r="CJ873" s="3"/>
      <c r="CK873" s="3"/>
      <c r="CL873" s="3"/>
      <c r="CM873" s="3"/>
      <c r="CN873" s="3"/>
      <c r="CO873" s="3"/>
      <c r="CP873" s="3"/>
      <c r="CQ873" s="3"/>
      <c r="CR873" s="3"/>
      <c r="CS873" s="3"/>
      <c r="CT873" s="3"/>
      <c r="CU873" s="3"/>
      <c r="CV873" s="3"/>
      <c r="CW873" s="3"/>
      <c r="CX873" s="3"/>
      <c r="CY873" s="3"/>
      <c r="CZ873" s="3"/>
      <c r="DA873" s="3"/>
      <c r="DB873" s="3"/>
      <c r="DC873" s="3"/>
      <c r="DD873" s="3"/>
      <c r="DE873" s="3"/>
      <c r="DF873" s="3"/>
      <c r="DG873" s="3"/>
      <c r="DH873" s="3"/>
      <c r="DI873" s="3"/>
      <c r="DJ873" s="3"/>
      <c r="DK873" s="3"/>
      <c r="DL873" s="3"/>
      <c r="DM873" s="3"/>
      <c r="DN873" s="3"/>
      <c r="DO873" s="3"/>
      <c r="DP873" s="3"/>
      <c r="DQ873" s="3"/>
      <c r="DR873" s="3"/>
      <c r="DS873" s="3"/>
      <c r="DT873" s="3"/>
      <c r="DU873" s="3"/>
      <c r="DV873" s="3"/>
      <c r="DW873" s="3"/>
      <c r="DX873" s="3"/>
      <c r="DY873" s="3"/>
      <c r="DZ873" s="3"/>
      <c r="EA873" s="3"/>
      <c r="EB873" s="3"/>
      <c r="EC873" s="3"/>
      <c r="ED873" s="3"/>
      <c r="EE873" s="3"/>
      <c r="EF873" s="3"/>
      <c r="EG873" s="3"/>
      <c r="EH873" s="3"/>
      <c r="EI873" s="3"/>
      <c r="EJ873" s="3"/>
      <c r="EK873" s="3"/>
      <c r="EL873" s="3"/>
      <c r="EM873" s="3"/>
      <c r="EN873" s="3"/>
      <c r="EO873" s="3"/>
      <c r="EP873" s="3"/>
      <c r="EQ873" s="3"/>
      <c r="ER873" s="3"/>
      <c r="ES873" s="3"/>
      <c r="ET873" s="3"/>
      <c r="EU873" s="3"/>
      <c r="EV873" s="3"/>
      <c r="EW873" s="3"/>
      <c r="EX873" s="3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</row>
    <row r="874" spans="1:173" x14ac:dyDescent="0.15">
      <c r="A874" s="74">
        <f t="shared" si="268"/>
        <v>44355</v>
      </c>
      <c r="B874" s="75">
        <f t="shared" ca="1" si="255"/>
        <v>81603.243403</v>
      </c>
      <c r="C874" s="78">
        <f t="shared" si="256"/>
        <v>80500</v>
      </c>
      <c r="D874" s="77">
        <f ca="1">IF(A874&lt;$B$1,VLOOKUP(A874,[1]DI!$A$4:$B$15000,2),0)</f>
        <v>3.4000000000000002E-2</v>
      </c>
      <c r="E874" s="78">
        <f t="shared" ca="1" si="270"/>
        <v>1.00013269</v>
      </c>
      <c r="F874" s="78">
        <f ca="1">(TRUNC(PRODUCT($E$12:$E873),16))</f>
        <v>1.09506834528652</v>
      </c>
      <c r="G874" s="78">
        <f t="shared" ca="1" si="271"/>
        <v>1.0882562919085399</v>
      </c>
      <c r="H874" s="78">
        <f t="shared" ca="1" si="272"/>
        <v>1.0062595999999999</v>
      </c>
      <c r="I874" s="77">
        <f t="shared" si="269"/>
        <v>3.5000000000000003E-2</v>
      </c>
      <c r="J874" s="79">
        <f t="shared" si="257"/>
        <v>44274</v>
      </c>
      <c r="K874" s="80">
        <f t="shared" si="258"/>
        <v>54</v>
      </c>
      <c r="L874" s="81">
        <f t="shared" si="259"/>
        <v>54</v>
      </c>
      <c r="M874" s="82">
        <f t="shared" si="260"/>
        <v>1.0073989720000001</v>
      </c>
      <c r="N874" s="82">
        <f t="shared" ca="1" si="261"/>
        <v>1.0137048870000001</v>
      </c>
      <c r="O874" s="81">
        <f t="shared" si="262"/>
        <v>0</v>
      </c>
      <c r="P874" s="76">
        <f t="shared" ca="1" si="263"/>
        <v>1103.2434029999999</v>
      </c>
      <c r="Q874" s="76">
        <f t="shared" si="264"/>
        <v>0</v>
      </c>
      <c r="R874" s="83" t="str">
        <f t="shared" si="265"/>
        <v>A+J=</v>
      </c>
      <c r="S874" s="79">
        <f t="shared" si="266"/>
        <v>44368</v>
      </c>
      <c r="T874" s="84" t="str">
        <f t="shared" si="267"/>
        <v>-</v>
      </c>
      <c r="U874" s="8"/>
      <c r="V874" s="8"/>
      <c r="W874" s="8"/>
      <c r="X874" s="8"/>
      <c r="Y874" s="1"/>
      <c r="Z874" s="8"/>
      <c r="AA874" s="8"/>
      <c r="AB874" s="8"/>
      <c r="AC874" s="8"/>
      <c r="AD874" s="8"/>
      <c r="AE874" s="9"/>
      <c r="AF874" s="8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  <c r="BO874" s="3"/>
      <c r="BP874" s="3"/>
      <c r="BQ874" s="3"/>
      <c r="BR874" s="3"/>
      <c r="BS874" s="3"/>
      <c r="BT874" s="3"/>
      <c r="BU874" s="3"/>
      <c r="BV874" s="3"/>
      <c r="BW874" s="3"/>
      <c r="BX874" s="3"/>
      <c r="BY874" s="3"/>
      <c r="BZ874" s="3"/>
      <c r="CA874" s="3"/>
      <c r="CB874" s="3"/>
      <c r="CC874" s="3"/>
      <c r="CD874" s="3"/>
      <c r="CE874" s="3"/>
      <c r="CF874" s="3"/>
      <c r="CG874" s="3"/>
      <c r="CH874" s="3"/>
      <c r="CI874" s="3"/>
      <c r="CJ874" s="3"/>
      <c r="CK874" s="3"/>
      <c r="CL874" s="3"/>
      <c r="CM874" s="3"/>
      <c r="CN874" s="3"/>
      <c r="CO874" s="3"/>
      <c r="CP874" s="3"/>
      <c r="CQ874" s="3"/>
      <c r="CR874" s="3"/>
      <c r="CS874" s="3"/>
      <c r="CT874" s="3"/>
      <c r="CU874" s="3"/>
      <c r="CV874" s="3"/>
      <c r="CW874" s="3"/>
      <c r="CX874" s="3"/>
      <c r="CY874" s="3"/>
      <c r="CZ874" s="3"/>
      <c r="DA874" s="3"/>
      <c r="DB874" s="3"/>
      <c r="DC874" s="3"/>
      <c r="DD874" s="3"/>
      <c r="DE874" s="3"/>
      <c r="DF874" s="3"/>
      <c r="DG874" s="3"/>
      <c r="DH874" s="3"/>
      <c r="DI874" s="3"/>
      <c r="DJ874" s="3"/>
      <c r="DK874" s="3"/>
      <c r="DL874" s="3"/>
      <c r="DM874" s="3"/>
      <c r="DN874" s="3"/>
      <c r="DO874" s="3"/>
      <c r="DP874" s="3"/>
      <c r="DQ874" s="3"/>
      <c r="DR874" s="3"/>
      <c r="DS874" s="3"/>
      <c r="DT874" s="3"/>
      <c r="DU874" s="3"/>
      <c r="DV874" s="3"/>
      <c r="DW874" s="3"/>
      <c r="DX874" s="3"/>
      <c r="DY874" s="3"/>
      <c r="DZ874" s="3"/>
      <c r="EA874" s="3"/>
      <c r="EB874" s="3"/>
      <c r="EC874" s="3"/>
      <c r="ED874" s="3"/>
      <c r="EE874" s="3"/>
      <c r="EF874" s="3"/>
      <c r="EG874" s="3"/>
      <c r="EH874" s="3"/>
      <c r="EI874" s="3"/>
      <c r="EJ874" s="3"/>
      <c r="EK874" s="3"/>
      <c r="EL874" s="3"/>
      <c r="EM874" s="3"/>
      <c r="EN874" s="3"/>
      <c r="EO874" s="3"/>
      <c r="EP874" s="3"/>
      <c r="EQ874" s="3"/>
      <c r="ER874" s="3"/>
      <c r="ES874" s="3"/>
      <c r="ET874" s="3"/>
      <c r="EU874" s="3"/>
      <c r="EV874" s="3"/>
      <c r="EW874" s="3"/>
      <c r="EX874" s="3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</row>
    <row r="875" spans="1:173" x14ac:dyDescent="0.15">
      <c r="A875" s="74">
        <f t="shared" si="268"/>
        <v>44356</v>
      </c>
      <c r="B875" s="75">
        <f t="shared" ca="1" si="255"/>
        <v>81625.213462999993</v>
      </c>
      <c r="C875" s="78">
        <f t="shared" si="256"/>
        <v>80500</v>
      </c>
      <c r="D875" s="77">
        <f ca="1">IF(A875&lt;$B$1,VLOOKUP(A875,[1]DI!$A$4:$B$15000,2),0)</f>
        <v>3.4000000000000002E-2</v>
      </c>
      <c r="E875" s="78">
        <f t="shared" ca="1" si="270"/>
        <v>1.00013269</v>
      </c>
      <c r="F875" s="78">
        <f ca="1">(TRUNC(PRODUCT($E$12:$E874),16))</f>
        <v>1.0952136499052501</v>
      </c>
      <c r="G875" s="78">
        <f t="shared" ca="1" si="271"/>
        <v>1.0882562919085399</v>
      </c>
      <c r="H875" s="78">
        <f t="shared" ca="1" si="272"/>
        <v>1.00639312</v>
      </c>
      <c r="I875" s="77">
        <f t="shared" si="269"/>
        <v>3.5000000000000003E-2</v>
      </c>
      <c r="J875" s="79">
        <f t="shared" si="257"/>
        <v>44274</v>
      </c>
      <c r="K875" s="80">
        <f t="shared" si="258"/>
        <v>55</v>
      </c>
      <c r="L875" s="81">
        <f t="shared" si="259"/>
        <v>55</v>
      </c>
      <c r="M875" s="82">
        <f t="shared" si="260"/>
        <v>1.007536505</v>
      </c>
      <c r="N875" s="82">
        <f t="shared" ca="1" si="261"/>
        <v>1.0139778070000001</v>
      </c>
      <c r="O875" s="81">
        <f t="shared" si="262"/>
        <v>0</v>
      </c>
      <c r="P875" s="76">
        <f t="shared" ca="1" si="263"/>
        <v>1125.213463</v>
      </c>
      <c r="Q875" s="76">
        <f t="shared" si="264"/>
        <v>0</v>
      </c>
      <c r="R875" s="83" t="str">
        <f t="shared" si="265"/>
        <v>A+J=</v>
      </c>
      <c r="S875" s="79">
        <f t="shared" si="266"/>
        <v>44368</v>
      </c>
      <c r="T875" s="84" t="str">
        <f t="shared" si="267"/>
        <v>-</v>
      </c>
      <c r="U875" s="8"/>
      <c r="V875" s="8"/>
      <c r="W875" s="8"/>
      <c r="X875" s="8"/>
      <c r="Y875" s="1"/>
      <c r="Z875" s="8"/>
      <c r="AA875" s="8"/>
      <c r="AB875" s="8"/>
      <c r="AC875" s="8"/>
      <c r="AD875" s="8"/>
      <c r="AE875" s="9"/>
      <c r="AF875" s="8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  <c r="BO875" s="3"/>
      <c r="BP875" s="3"/>
      <c r="BQ875" s="3"/>
      <c r="BR875" s="3"/>
      <c r="BS875" s="3"/>
      <c r="BT875" s="3"/>
      <c r="BU875" s="3"/>
      <c r="BV875" s="3"/>
      <c r="BW875" s="3"/>
      <c r="BX875" s="3"/>
      <c r="BY875" s="3"/>
      <c r="BZ875" s="3"/>
      <c r="CA875" s="3"/>
      <c r="CB875" s="3"/>
      <c r="CC875" s="3"/>
      <c r="CD875" s="3"/>
      <c r="CE875" s="3"/>
      <c r="CF875" s="3"/>
      <c r="CG875" s="3"/>
      <c r="CH875" s="3"/>
      <c r="CI875" s="3"/>
      <c r="CJ875" s="3"/>
      <c r="CK875" s="3"/>
      <c r="CL875" s="3"/>
      <c r="CM875" s="3"/>
      <c r="CN875" s="3"/>
      <c r="CO875" s="3"/>
      <c r="CP875" s="3"/>
      <c r="CQ875" s="3"/>
      <c r="CR875" s="3"/>
      <c r="CS875" s="3"/>
      <c r="CT875" s="3"/>
      <c r="CU875" s="3"/>
      <c r="CV875" s="3"/>
      <c r="CW875" s="3"/>
      <c r="CX875" s="3"/>
      <c r="CY875" s="3"/>
      <c r="CZ875" s="3"/>
      <c r="DA875" s="3"/>
      <c r="DB875" s="3"/>
      <c r="DC875" s="3"/>
      <c r="DD875" s="3"/>
      <c r="DE875" s="3"/>
      <c r="DF875" s="3"/>
      <c r="DG875" s="3"/>
      <c r="DH875" s="3"/>
      <c r="DI875" s="3"/>
      <c r="DJ875" s="3"/>
      <c r="DK875" s="3"/>
      <c r="DL875" s="3"/>
      <c r="DM875" s="3"/>
      <c r="DN875" s="3"/>
      <c r="DO875" s="3"/>
      <c r="DP875" s="3"/>
      <c r="DQ875" s="3"/>
      <c r="DR875" s="3"/>
      <c r="DS875" s="3"/>
      <c r="DT875" s="3"/>
      <c r="DU875" s="3"/>
      <c r="DV875" s="3"/>
      <c r="DW875" s="3"/>
      <c r="DX875" s="3"/>
      <c r="DY875" s="3"/>
      <c r="DZ875" s="3"/>
      <c r="EA875" s="3"/>
      <c r="EB875" s="3"/>
      <c r="EC875" s="3"/>
      <c r="ED875" s="3"/>
      <c r="EE875" s="3"/>
      <c r="EF875" s="3"/>
      <c r="EG875" s="3"/>
      <c r="EH875" s="3"/>
      <c r="EI875" s="3"/>
      <c r="EJ875" s="3"/>
      <c r="EK875" s="3"/>
      <c r="EL875" s="3"/>
      <c r="EM875" s="3"/>
      <c r="EN875" s="3"/>
      <c r="EO875" s="3"/>
      <c r="EP875" s="3"/>
      <c r="EQ875" s="3"/>
      <c r="ER875" s="3"/>
      <c r="ES875" s="3"/>
      <c r="ET875" s="3"/>
      <c r="EU875" s="3"/>
      <c r="EV875" s="3"/>
      <c r="EW875" s="3"/>
      <c r="EX875" s="3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</row>
    <row r="876" spans="1:173" x14ac:dyDescent="0.15">
      <c r="A876" s="74">
        <f t="shared" si="268"/>
        <v>44357</v>
      </c>
      <c r="B876" s="75">
        <f t="shared" ca="1" si="255"/>
        <v>81647.189641000004</v>
      </c>
      <c r="C876" s="78">
        <f t="shared" si="256"/>
        <v>80500</v>
      </c>
      <c r="D876" s="77">
        <f ca="1">IF(A876&lt;$B$1,VLOOKUP(A876,[1]DI!$A$4:$B$15000,2),0)</f>
        <v>3.4000000000000002E-2</v>
      </c>
      <c r="E876" s="78">
        <f t="shared" ca="1" si="270"/>
        <v>1.00013269</v>
      </c>
      <c r="F876" s="78">
        <f ca="1">(TRUNC(PRODUCT($E$12:$E875),16))</f>
        <v>1.09535897380446</v>
      </c>
      <c r="G876" s="78">
        <f t="shared" ca="1" si="271"/>
        <v>1.0882562919085399</v>
      </c>
      <c r="H876" s="78">
        <f t="shared" ca="1" si="272"/>
        <v>1.00652666</v>
      </c>
      <c r="I876" s="77">
        <f t="shared" si="269"/>
        <v>3.5000000000000003E-2</v>
      </c>
      <c r="J876" s="79">
        <f t="shared" si="257"/>
        <v>44274</v>
      </c>
      <c r="K876" s="80">
        <f t="shared" si="258"/>
        <v>56</v>
      </c>
      <c r="L876" s="81">
        <f t="shared" si="259"/>
        <v>56</v>
      </c>
      <c r="M876" s="82">
        <f t="shared" si="260"/>
        <v>1.007674057</v>
      </c>
      <c r="N876" s="82">
        <f t="shared" ca="1" si="261"/>
        <v>1.0142508029999999</v>
      </c>
      <c r="O876" s="81">
        <f t="shared" si="262"/>
        <v>0</v>
      </c>
      <c r="P876" s="76">
        <f t="shared" ca="1" si="263"/>
        <v>1147.1896409999999</v>
      </c>
      <c r="Q876" s="76">
        <f t="shared" si="264"/>
        <v>0</v>
      </c>
      <c r="R876" s="83" t="str">
        <f t="shared" si="265"/>
        <v>A+J=</v>
      </c>
      <c r="S876" s="79">
        <f t="shared" si="266"/>
        <v>44368</v>
      </c>
      <c r="T876" s="84" t="str">
        <f t="shared" si="267"/>
        <v>-</v>
      </c>
      <c r="U876" s="8"/>
      <c r="V876" s="8"/>
      <c r="W876" s="8"/>
      <c r="X876" s="8"/>
      <c r="Y876" s="1"/>
      <c r="Z876" s="8"/>
      <c r="AA876" s="8"/>
      <c r="AB876" s="8"/>
      <c r="AC876" s="8"/>
      <c r="AD876" s="8"/>
      <c r="AE876" s="9"/>
      <c r="AF876" s="8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  <c r="BO876" s="3"/>
      <c r="BP876" s="3"/>
      <c r="BQ876" s="3"/>
      <c r="BR876" s="3"/>
      <c r="BS876" s="3"/>
      <c r="BT876" s="3"/>
      <c r="BU876" s="3"/>
      <c r="BV876" s="3"/>
      <c r="BW876" s="3"/>
      <c r="BX876" s="3"/>
      <c r="BY876" s="3"/>
      <c r="BZ876" s="3"/>
      <c r="CA876" s="3"/>
      <c r="CB876" s="3"/>
      <c r="CC876" s="3"/>
      <c r="CD876" s="3"/>
      <c r="CE876" s="3"/>
      <c r="CF876" s="3"/>
      <c r="CG876" s="3"/>
      <c r="CH876" s="3"/>
      <c r="CI876" s="3"/>
      <c r="CJ876" s="3"/>
      <c r="CK876" s="3"/>
      <c r="CL876" s="3"/>
      <c r="CM876" s="3"/>
      <c r="CN876" s="3"/>
      <c r="CO876" s="3"/>
      <c r="CP876" s="3"/>
      <c r="CQ876" s="3"/>
      <c r="CR876" s="3"/>
      <c r="CS876" s="3"/>
      <c r="CT876" s="3"/>
      <c r="CU876" s="3"/>
      <c r="CV876" s="3"/>
      <c r="CW876" s="3"/>
      <c r="CX876" s="3"/>
      <c r="CY876" s="3"/>
      <c r="CZ876" s="3"/>
      <c r="DA876" s="3"/>
      <c r="DB876" s="3"/>
      <c r="DC876" s="3"/>
      <c r="DD876" s="3"/>
      <c r="DE876" s="3"/>
      <c r="DF876" s="3"/>
      <c r="DG876" s="3"/>
      <c r="DH876" s="3"/>
      <c r="DI876" s="3"/>
      <c r="DJ876" s="3"/>
      <c r="DK876" s="3"/>
      <c r="DL876" s="3"/>
      <c r="DM876" s="3"/>
      <c r="DN876" s="3"/>
      <c r="DO876" s="3"/>
      <c r="DP876" s="3"/>
      <c r="DQ876" s="3"/>
      <c r="DR876" s="3"/>
      <c r="DS876" s="3"/>
      <c r="DT876" s="3"/>
      <c r="DU876" s="3"/>
      <c r="DV876" s="3"/>
      <c r="DW876" s="3"/>
      <c r="DX876" s="3"/>
      <c r="DY876" s="3"/>
      <c r="DZ876" s="3"/>
      <c r="EA876" s="3"/>
      <c r="EB876" s="3"/>
      <c r="EC876" s="3"/>
      <c r="ED876" s="3"/>
      <c r="EE876" s="3"/>
      <c r="EF876" s="3"/>
      <c r="EG876" s="3"/>
      <c r="EH876" s="3"/>
      <c r="EI876" s="3"/>
      <c r="EJ876" s="3"/>
      <c r="EK876" s="3"/>
      <c r="EL876" s="3"/>
      <c r="EM876" s="3"/>
      <c r="EN876" s="3"/>
      <c r="EO876" s="3"/>
      <c r="EP876" s="3"/>
      <c r="EQ876" s="3"/>
      <c r="ER876" s="3"/>
      <c r="ES876" s="3"/>
      <c r="ET876" s="3"/>
      <c r="EU876" s="3"/>
      <c r="EV876" s="3"/>
      <c r="EW876" s="3"/>
      <c r="EX876" s="3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</row>
    <row r="877" spans="1:173" x14ac:dyDescent="0.15">
      <c r="A877" s="74">
        <f t="shared" si="268"/>
        <v>44358</v>
      </c>
      <c r="B877" s="75">
        <f t="shared" ca="1" si="255"/>
        <v>81669.171937000006</v>
      </c>
      <c r="C877" s="78">
        <f t="shared" si="256"/>
        <v>80500</v>
      </c>
      <c r="D877" s="77">
        <f ca="1">IF(A877&lt;$B$1,VLOOKUP(A877,[1]DI!$A$4:$B$15000,2),0)</f>
        <v>3.4000000000000002E-2</v>
      </c>
      <c r="E877" s="78">
        <f t="shared" ca="1" si="270"/>
        <v>1.00013269</v>
      </c>
      <c r="F877" s="78">
        <f ca="1">(TRUNC(PRODUCT($E$12:$E876),16))</f>
        <v>1.09550431698669</v>
      </c>
      <c r="G877" s="78">
        <f t="shared" ca="1" si="271"/>
        <v>1.0882562919085399</v>
      </c>
      <c r="H877" s="78">
        <f t="shared" ca="1" si="272"/>
        <v>1.0066602200000001</v>
      </c>
      <c r="I877" s="77">
        <f t="shared" si="269"/>
        <v>3.5000000000000003E-2</v>
      </c>
      <c r="J877" s="79">
        <f t="shared" si="257"/>
        <v>44274</v>
      </c>
      <c r="K877" s="80">
        <f t="shared" si="258"/>
        <v>57</v>
      </c>
      <c r="L877" s="81">
        <f t="shared" si="259"/>
        <v>57</v>
      </c>
      <c r="M877" s="82">
        <f t="shared" si="260"/>
        <v>1.007811628</v>
      </c>
      <c r="N877" s="82">
        <f t="shared" ca="1" si="261"/>
        <v>1.0145238750000001</v>
      </c>
      <c r="O877" s="81">
        <f t="shared" si="262"/>
        <v>0</v>
      </c>
      <c r="P877" s="76">
        <f t="shared" ca="1" si="263"/>
        <v>1169.1719370000001</v>
      </c>
      <c r="Q877" s="76">
        <f t="shared" si="264"/>
        <v>0</v>
      </c>
      <c r="R877" s="83" t="str">
        <f t="shared" si="265"/>
        <v>A+J=</v>
      </c>
      <c r="S877" s="79">
        <f t="shared" si="266"/>
        <v>44368</v>
      </c>
      <c r="T877" s="84" t="str">
        <f t="shared" si="267"/>
        <v>-</v>
      </c>
      <c r="U877" s="8"/>
      <c r="V877" s="8"/>
      <c r="W877" s="8"/>
      <c r="X877" s="8"/>
      <c r="Y877" s="1"/>
      <c r="Z877" s="8"/>
      <c r="AA877" s="8"/>
      <c r="AB877" s="8"/>
      <c r="AC877" s="8"/>
      <c r="AD877" s="8"/>
      <c r="AE877" s="9"/>
      <c r="AF877" s="8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  <c r="BO877" s="3"/>
      <c r="BP877" s="3"/>
      <c r="BQ877" s="3"/>
      <c r="BR877" s="3"/>
      <c r="BS877" s="3"/>
      <c r="BT877" s="3"/>
      <c r="BU877" s="3"/>
      <c r="BV877" s="3"/>
      <c r="BW877" s="3"/>
      <c r="BX877" s="3"/>
      <c r="BY877" s="3"/>
      <c r="BZ877" s="3"/>
      <c r="CA877" s="3"/>
      <c r="CB877" s="3"/>
      <c r="CC877" s="3"/>
      <c r="CD877" s="3"/>
      <c r="CE877" s="3"/>
      <c r="CF877" s="3"/>
      <c r="CG877" s="3"/>
      <c r="CH877" s="3"/>
      <c r="CI877" s="3"/>
      <c r="CJ877" s="3"/>
      <c r="CK877" s="3"/>
      <c r="CL877" s="3"/>
      <c r="CM877" s="3"/>
      <c r="CN877" s="3"/>
      <c r="CO877" s="3"/>
      <c r="CP877" s="3"/>
      <c r="CQ877" s="3"/>
      <c r="CR877" s="3"/>
      <c r="CS877" s="3"/>
      <c r="CT877" s="3"/>
      <c r="CU877" s="3"/>
      <c r="CV877" s="3"/>
      <c r="CW877" s="3"/>
      <c r="CX877" s="3"/>
      <c r="CY877" s="3"/>
      <c r="CZ877" s="3"/>
      <c r="DA877" s="3"/>
      <c r="DB877" s="3"/>
      <c r="DC877" s="3"/>
      <c r="DD877" s="3"/>
      <c r="DE877" s="3"/>
      <c r="DF877" s="3"/>
      <c r="DG877" s="3"/>
      <c r="DH877" s="3"/>
      <c r="DI877" s="3"/>
      <c r="DJ877" s="3"/>
      <c r="DK877" s="3"/>
      <c r="DL877" s="3"/>
      <c r="DM877" s="3"/>
      <c r="DN877" s="3"/>
      <c r="DO877" s="3"/>
      <c r="DP877" s="3"/>
      <c r="DQ877" s="3"/>
      <c r="DR877" s="3"/>
      <c r="DS877" s="3"/>
      <c r="DT877" s="3"/>
      <c r="DU877" s="3"/>
      <c r="DV877" s="3"/>
      <c r="DW877" s="3"/>
      <c r="DX877" s="3"/>
      <c r="DY877" s="3"/>
      <c r="DZ877" s="3"/>
      <c r="EA877" s="3"/>
      <c r="EB877" s="3"/>
      <c r="EC877" s="3"/>
      <c r="ED877" s="3"/>
      <c r="EE877" s="3"/>
      <c r="EF877" s="3"/>
      <c r="EG877" s="3"/>
      <c r="EH877" s="3"/>
      <c r="EI877" s="3"/>
      <c r="EJ877" s="3"/>
      <c r="EK877" s="3"/>
      <c r="EL877" s="3"/>
      <c r="EM877" s="3"/>
      <c r="EN877" s="3"/>
      <c r="EO877" s="3"/>
      <c r="EP877" s="3"/>
      <c r="EQ877" s="3"/>
      <c r="ER877" s="3"/>
      <c r="ES877" s="3"/>
      <c r="ET877" s="3"/>
      <c r="EU877" s="3"/>
      <c r="EV877" s="3"/>
      <c r="EW877" s="3"/>
      <c r="EX877" s="3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</row>
    <row r="878" spans="1:173" x14ac:dyDescent="0.15">
      <c r="A878" s="74">
        <f t="shared" si="268"/>
        <v>44359</v>
      </c>
      <c r="B878" s="75">
        <f t="shared" ca="1" si="255"/>
        <v>81691.159465999997</v>
      </c>
      <c r="C878" s="78">
        <f t="shared" si="256"/>
        <v>80500</v>
      </c>
      <c r="D878" s="77">
        <f ca="1">IF(A878&lt;$B$1,VLOOKUP(A878,[1]DI!$A$4:$B$15000,2),0)</f>
        <v>0</v>
      </c>
      <c r="E878" s="78">
        <f t="shared" ca="1" si="270"/>
        <v>1</v>
      </c>
      <c r="F878" s="78">
        <f ca="1">(TRUNC(PRODUCT($E$12:$E877),16))</f>
        <v>1.0956496794545101</v>
      </c>
      <c r="G878" s="78">
        <f t="shared" ca="1" si="271"/>
        <v>1.0882562919085399</v>
      </c>
      <c r="H878" s="78">
        <f t="shared" ca="1" si="272"/>
        <v>1.0067937899999999</v>
      </c>
      <c r="I878" s="77">
        <f t="shared" si="269"/>
        <v>3.5000000000000003E-2</v>
      </c>
      <c r="J878" s="79">
        <f t="shared" si="257"/>
        <v>44274</v>
      </c>
      <c r="K878" s="80">
        <f t="shared" si="258"/>
        <v>57</v>
      </c>
      <c r="L878" s="81">
        <f t="shared" si="259"/>
        <v>58</v>
      </c>
      <c r="M878" s="82">
        <f t="shared" si="260"/>
        <v>1.007949217</v>
      </c>
      <c r="N878" s="82">
        <f t="shared" ca="1" si="261"/>
        <v>1.0147970120000001</v>
      </c>
      <c r="O878" s="81">
        <f t="shared" si="262"/>
        <v>0</v>
      </c>
      <c r="P878" s="76">
        <f t="shared" ca="1" si="263"/>
        <v>1191.1594660000001</v>
      </c>
      <c r="Q878" s="76">
        <f t="shared" si="264"/>
        <v>0</v>
      </c>
      <c r="R878" s="83" t="str">
        <f t="shared" si="265"/>
        <v>A+J=</v>
      </c>
      <c r="S878" s="79">
        <f t="shared" si="266"/>
        <v>44368</v>
      </c>
      <c r="T878" s="84" t="str">
        <f t="shared" si="267"/>
        <v>-</v>
      </c>
      <c r="U878" s="8"/>
      <c r="V878" s="8"/>
      <c r="W878" s="8"/>
      <c r="X878" s="8"/>
      <c r="Y878" s="1"/>
      <c r="Z878" s="8"/>
      <c r="AA878" s="8"/>
      <c r="AB878" s="8"/>
      <c r="AC878" s="8"/>
      <c r="AD878" s="8"/>
      <c r="AE878" s="9"/>
      <c r="AF878" s="8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  <c r="BO878" s="3"/>
      <c r="BP878" s="3"/>
      <c r="BQ878" s="3"/>
      <c r="BR878" s="3"/>
      <c r="BS878" s="3"/>
      <c r="BT878" s="3"/>
      <c r="BU878" s="3"/>
      <c r="BV878" s="3"/>
      <c r="BW878" s="3"/>
      <c r="BX878" s="3"/>
      <c r="BY878" s="3"/>
      <c r="BZ878" s="3"/>
      <c r="CA878" s="3"/>
      <c r="CB878" s="3"/>
      <c r="CC878" s="3"/>
      <c r="CD878" s="3"/>
      <c r="CE878" s="3"/>
      <c r="CF878" s="3"/>
      <c r="CG878" s="3"/>
      <c r="CH878" s="3"/>
      <c r="CI878" s="3"/>
      <c r="CJ878" s="3"/>
      <c r="CK878" s="3"/>
      <c r="CL878" s="3"/>
      <c r="CM878" s="3"/>
      <c r="CN878" s="3"/>
      <c r="CO878" s="3"/>
      <c r="CP878" s="3"/>
      <c r="CQ878" s="3"/>
      <c r="CR878" s="3"/>
      <c r="CS878" s="3"/>
      <c r="CT878" s="3"/>
      <c r="CU878" s="3"/>
      <c r="CV878" s="3"/>
      <c r="CW878" s="3"/>
      <c r="CX878" s="3"/>
      <c r="CY878" s="3"/>
      <c r="CZ878" s="3"/>
      <c r="DA878" s="3"/>
      <c r="DB878" s="3"/>
      <c r="DC878" s="3"/>
      <c r="DD878" s="3"/>
      <c r="DE878" s="3"/>
      <c r="DF878" s="3"/>
      <c r="DG878" s="3"/>
      <c r="DH878" s="3"/>
      <c r="DI878" s="3"/>
      <c r="DJ878" s="3"/>
      <c r="DK878" s="3"/>
      <c r="DL878" s="3"/>
      <c r="DM878" s="3"/>
      <c r="DN878" s="3"/>
      <c r="DO878" s="3"/>
      <c r="DP878" s="3"/>
      <c r="DQ878" s="3"/>
      <c r="DR878" s="3"/>
      <c r="DS878" s="3"/>
      <c r="DT878" s="3"/>
      <c r="DU878" s="3"/>
      <c r="DV878" s="3"/>
      <c r="DW878" s="3"/>
      <c r="DX878" s="3"/>
      <c r="DY878" s="3"/>
      <c r="DZ878" s="3"/>
      <c r="EA878" s="3"/>
      <c r="EB878" s="3"/>
      <c r="EC878" s="3"/>
      <c r="ED878" s="3"/>
      <c r="EE878" s="3"/>
      <c r="EF878" s="3"/>
      <c r="EG878" s="3"/>
      <c r="EH878" s="3"/>
      <c r="EI878" s="3"/>
      <c r="EJ878" s="3"/>
      <c r="EK878" s="3"/>
      <c r="EL878" s="3"/>
      <c r="EM878" s="3"/>
      <c r="EN878" s="3"/>
      <c r="EO878" s="3"/>
      <c r="EP878" s="3"/>
      <c r="EQ878" s="3"/>
      <c r="ER878" s="3"/>
      <c r="ES878" s="3"/>
      <c r="ET878" s="3"/>
      <c r="EU878" s="3"/>
      <c r="EV878" s="3"/>
      <c r="EW878" s="3"/>
      <c r="EX878" s="3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</row>
    <row r="879" spans="1:173" x14ac:dyDescent="0.15">
      <c r="A879" s="74">
        <f t="shared" si="268"/>
        <v>44360</v>
      </c>
      <c r="B879" s="75">
        <f t="shared" ca="1" si="255"/>
        <v>81691.159465999997</v>
      </c>
      <c r="C879" s="78">
        <f t="shared" si="256"/>
        <v>80500</v>
      </c>
      <c r="D879" s="77">
        <f ca="1">IF(A879&lt;$B$1,VLOOKUP(A879,[1]DI!$A$4:$B$15000,2),0)</f>
        <v>0</v>
      </c>
      <c r="E879" s="78">
        <f t="shared" ca="1" si="270"/>
        <v>1</v>
      </c>
      <c r="F879" s="78">
        <f ca="1">(TRUNC(PRODUCT($E$12:$E878),16))</f>
        <v>1.0956496794545101</v>
      </c>
      <c r="G879" s="78">
        <f t="shared" ca="1" si="271"/>
        <v>1.0882562919085399</v>
      </c>
      <c r="H879" s="78">
        <f t="shared" ca="1" si="272"/>
        <v>1.0067937899999999</v>
      </c>
      <c r="I879" s="77">
        <f t="shared" si="269"/>
        <v>3.5000000000000003E-2</v>
      </c>
      <c r="J879" s="79">
        <f t="shared" si="257"/>
        <v>44274</v>
      </c>
      <c r="K879" s="80">
        <f t="shared" si="258"/>
        <v>57</v>
      </c>
      <c r="L879" s="81">
        <f t="shared" si="259"/>
        <v>58</v>
      </c>
      <c r="M879" s="82">
        <f t="shared" si="260"/>
        <v>1.007949217</v>
      </c>
      <c r="N879" s="82">
        <f t="shared" ca="1" si="261"/>
        <v>1.0147970120000001</v>
      </c>
      <c r="O879" s="81">
        <f t="shared" si="262"/>
        <v>0</v>
      </c>
      <c r="P879" s="76">
        <f t="shared" ca="1" si="263"/>
        <v>1191.1594660000001</v>
      </c>
      <c r="Q879" s="76">
        <f t="shared" si="264"/>
        <v>0</v>
      </c>
      <c r="R879" s="83" t="str">
        <f t="shared" si="265"/>
        <v>A+J=</v>
      </c>
      <c r="S879" s="79">
        <f t="shared" si="266"/>
        <v>44368</v>
      </c>
      <c r="T879" s="84" t="str">
        <f t="shared" si="267"/>
        <v>-</v>
      </c>
      <c r="U879" s="8"/>
      <c r="V879" s="8"/>
      <c r="W879" s="8"/>
      <c r="X879" s="8"/>
      <c r="Y879" s="1"/>
      <c r="Z879" s="8"/>
      <c r="AA879" s="8"/>
      <c r="AB879" s="8"/>
      <c r="AC879" s="8"/>
      <c r="AD879" s="8"/>
      <c r="AE879" s="9"/>
      <c r="AF879" s="8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  <c r="BO879" s="3"/>
      <c r="BP879" s="3"/>
      <c r="BQ879" s="3"/>
      <c r="BR879" s="3"/>
      <c r="BS879" s="3"/>
      <c r="BT879" s="3"/>
      <c r="BU879" s="3"/>
      <c r="BV879" s="3"/>
      <c r="BW879" s="3"/>
      <c r="BX879" s="3"/>
      <c r="BY879" s="3"/>
      <c r="BZ879" s="3"/>
      <c r="CA879" s="3"/>
      <c r="CB879" s="3"/>
      <c r="CC879" s="3"/>
      <c r="CD879" s="3"/>
      <c r="CE879" s="3"/>
      <c r="CF879" s="3"/>
      <c r="CG879" s="3"/>
      <c r="CH879" s="3"/>
      <c r="CI879" s="3"/>
      <c r="CJ879" s="3"/>
      <c r="CK879" s="3"/>
      <c r="CL879" s="3"/>
      <c r="CM879" s="3"/>
      <c r="CN879" s="3"/>
      <c r="CO879" s="3"/>
      <c r="CP879" s="3"/>
      <c r="CQ879" s="3"/>
      <c r="CR879" s="3"/>
      <c r="CS879" s="3"/>
      <c r="CT879" s="3"/>
      <c r="CU879" s="3"/>
      <c r="CV879" s="3"/>
      <c r="CW879" s="3"/>
      <c r="CX879" s="3"/>
      <c r="CY879" s="3"/>
      <c r="CZ879" s="3"/>
      <c r="DA879" s="3"/>
      <c r="DB879" s="3"/>
      <c r="DC879" s="3"/>
      <c r="DD879" s="3"/>
      <c r="DE879" s="3"/>
      <c r="DF879" s="3"/>
      <c r="DG879" s="3"/>
      <c r="DH879" s="3"/>
      <c r="DI879" s="3"/>
      <c r="DJ879" s="3"/>
      <c r="DK879" s="3"/>
      <c r="DL879" s="3"/>
      <c r="DM879" s="3"/>
      <c r="DN879" s="3"/>
      <c r="DO879" s="3"/>
      <c r="DP879" s="3"/>
      <c r="DQ879" s="3"/>
      <c r="DR879" s="3"/>
      <c r="DS879" s="3"/>
      <c r="DT879" s="3"/>
      <c r="DU879" s="3"/>
      <c r="DV879" s="3"/>
      <c r="DW879" s="3"/>
      <c r="DX879" s="3"/>
      <c r="DY879" s="3"/>
      <c r="DZ879" s="3"/>
      <c r="EA879" s="3"/>
      <c r="EB879" s="3"/>
      <c r="EC879" s="3"/>
      <c r="ED879" s="3"/>
      <c r="EE879" s="3"/>
      <c r="EF879" s="3"/>
      <c r="EG879" s="3"/>
      <c r="EH879" s="3"/>
      <c r="EI879" s="3"/>
      <c r="EJ879" s="3"/>
      <c r="EK879" s="3"/>
      <c r="EL879" s="3"/>
      <c r="EM879" s="3"/>
      <c r="EN879" s="3"/>
      <c r="EO879" s="3"/>
      <c r="EP879" s="3"/>
      <c r="EQ879" s="3"/>
      <c r="ER879" s="3"/>
      <c r="ES879" s="3"/>
      <c r="ET879" s="3"/>
      <c r="EU879" s="3"/>
      <c r="EV879" s="3"/>
      <c r="EW879" s="3"/>
      <c r="EX879" s="3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</row>
    <row r="880" spans="1:173" x14ac:dyDescent="0.15">
      <c r="A880" s="74">
        <f t="shared" si="268"/>
        <v>44361</v>
      </c>
      <c r="B880" s="75">
        <f t="shared" ca="1" si="255"/>
        <v>81691.159465999997</v>
      </c>
      <c r="C880" s="78">
        <f t="shared" si="256"/>
        <v>80500</v>
      </c>
      <c r="D880" s="77">
        <f ca="1">IF(A880&lt;$B$1,VLOOKUP(A880,[1]DI!$A$4:$B$15000,2),0)</f>
        <v>3.4000000000000002E-2</v>
      </c>
      <c r="E880" s="78">
        <f t="shared" ca="1" si="270"/>
        <v>1.00013269</v>
      </c>
      <c r="F880" s="78">
        <f ca="1">(TRUNC(PRODUCT($E$12:$E879),16))</f>
        <v>1.0956496794545101</v>
      </c>
      <c r="G880" s="78">
        <f t="shared" ca="1" si="271"/>
        <v>1.0882562919085399</v>
      </c>
      <c r="H880" s="78">
        <f t="shared" ca="1" si="272"/>
        <v>1.0067937899999999</v>
      </c>
      <c r="I880" s="77">
        <f t="shared" si="269"/>
        <v>3.5000000000000003E-2</v>
      </c>
      <c r="J880" s="79">
        <f t="shared" si="257"/>
        <v>44274</v>
      </c>
      <c r="K880" s="80">
        <f t="shared" si="258"/>
        <v>58</v>
      </c>
      <c r="L880" s="81">
        <f t="shared" si="259"/>
        <v>58</v>
      </c>
      <c r="M880" s="82">
        <f t="shared" si="260"/>
        <v>1.007949217</v>
      </c>
      <c r="N880" s="82">
        <f t="shared" ca="1" si="261"/>
        <v>1.0147970120000001</v>
      </c>
      <c r="O880" s="81">
        <f t="shared" si="262"/>
        <v>0</v>
      </c>
      <c r="P880" s="76">
        <f t="shared" ca="1" si="263"/>
        <v>1191.1594660000001</v>
      </c>
      <c r="Q880" s="76">
        <f t="shared" si="264"/>
        <v>0</v>
      </c>
      <c r="R880" s="83" t="str">
        <f t="shared" si="265"/>
        <v>A+J=</v>
      </c>
      <c r="S880" s="79">
        <f t="shared" si="266"/>
        <v>44368</v>
      </c>
      <c r="T880" s="84" t="str">
        <f t="shared" si="267"/>
        <v>-</v>
      </c>
      <c r="U880" s="8"/>
      <c r="V880" s="8"/>
      <c r="W880" s="8"/>
      <c r="X880" s="8"/>
      <c r="Y880" s="1"/>
      <c r="Z880" s="8"/>
      <c r="AA880" s="8"/>
      <c r="AB880" s="8"/>
      <c r="AC880" s="8"/>
      <c r="AD880" s="8"/>
      <c r="AE880" s="9"/>
      <c r="AF880" s="8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  <c r="BO880" s="3"/>
      <c r="BP880" s="3"/>
      <c r="BQ880" s="3"/>
      <c r="BR880" s="3"/>
      <c r="BS880" s="3"/>
      <c r="BT880" s="3"/>
      <c r="BU880" s="3"/>
      <c r="BV880" s="3"/>
      <c r="BW880" s="3"/>
      <c r="BX880" s="3"/>
      <c r="BY880" s="3"/>
      <c r="BZ880" s="3"/>
      <c r="CA880" s="3"/>
      <c r="CB880" s="3"/>
      <c r="CC880" s="3"/>
      <c r="CD880" s="3"/>
      <c r="CE880" s="3"/>
      <c r="CF880" s="3"/>
      <c r="CG880" s="3"/>
      <c r="CH880" s="3"/>
      <c r="CI880" s="3"/>
      <c r="CJ880" s="3"/>
      <c r="CK880" s="3"/>
      <c r="CL880" s="3"/>
      <c r="CM880" s="3"/>
      <c r="CN880" s="3"/>
      <c r="CO880" s="3"/>
      <c r="CP880" s="3"/>
      <c r="CQ880" s="3"/>
      <c r="CR880" s="3"/>
      <c r="CS880" s="3"/>
      <c r="CT880" s="3"/>
      <c r="CU880" s="3"/>
      <c r="CV880" s="3"/>
      <c r="CW880" s="3"/>
      <c r="CX880" s="3"/>
      <c r="CY880" s="3"/>
      <c r="CZ880" s="3"/>
      <c r="DA880" s="3"/>
      <c r="DB880" s="3"/>
      <c r="DC880" s="3"/>
      <c r="DD880" s="3"/>
      <c r="DE880" s="3"/>
      <c r="DF880" s="3"/>
      <c r="DG880" s="3"/>
      <c r="DH880" s="3"/>
      <c r="DI880" s="3"/>
      <c r="DJ880" s="3"/>
      <c r="DK880" s="3"/>
      <c r="DL880" s="3"/>
      <c r="DM880" s="3"/>
      <c r="DN880" s="3"/>
      <c r="DO880" s="3"/>
      <c r="DP880" s="3"/>
      <c r="DQ880" s="3"/>
      <c r="DR880" s="3"/>
      <c r="DS880" s="3"/>
      <c r="DT880" s="3"/>
      <c r="DU880" s="3"/>
      <c r="DV880" s="3"/>
      <c r="DW880" s="3"/>
      <c r="DX880" s="3"/>
      <c r="DY880" s="3"/>
      <c r="DZ880" s="3"/>
      <c r="EA880" s="3"/>
      <c r="EB880" s="3"/>
      <c r="EC880" s="3"/>
      <c r="ED880" s="3"/>
      <c r="EE880" s="3"/>
      <c r="EF880" s="3"/>
      <c r="EG880" s="3"/>
      <c r="EH880" s="3"/>
      <c r="EI880" s="3"/>
      <c r="EJ880" s="3"/>
      <c r="EK880" s="3"/>
      <c r="EL880" s="3"/>
      <c r="EM880" s="3"/>
      <c r="EN880" s="3"/>
      <c r="EO880" s="3"/>
      <c r="EP880" s="3"/>
      <c r="EQ880" s="3"/>
      <c r="ER880" s="3"/>
      <c r="ES880" s="3"/>
      <c r="ET880" s="3"/>
      <c r="EU880" s="3"/>
      <c r="EV880" s="3"/>
      <c r="EW880" s="3"/>
      <c r="EX880" s="3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</row>
    <row r="881" spans="1:173" x14ac:dyDescent="0.15">
      <c r="A881" s="74">
        <f t="shared" si="268"/>
        <v>44362</v>
      </c>
      <c r="B881" s="75">
        <f t="shared" ca="1" si="255"/>
        <v>81713.153193000006</v>
      </c>
      <c r="C881" s="78">
        <f t="shared" si="256"/>
        <v>80500</v>
      </c>
      <c r="D881" s="77">
        <f ca="1">IF(A881&lt;$B$1,VLOOKUP(A881,[1]DI!$A$4:$B$15000,2),0)</f>
        <v>3.4000000000000002E-2</v>
      </c>
      <c r="E881" s="78">
        <f t="shared" ca="1" si="270"/>
        <v>1.00013269</v>
      </c>
      <c r="F881" s="78">
        <f ca="1">(TRUNC(PRODUCT($E$12:$E880),16))</f>
        <v>1.0957950612104801</v>
      </c>
      <c r="G881" s="78">
        <f t="shared" ca="1" si="271"/>
        <v>1.0882562919085399</v>
      </c>
      <c r="H881" s="78">
        <f t="shared" ca="1" si="272"/>
        <v>1.00692738</v>
      </c>
      <c r="I881" s="77">
        <f t="shared" si="269"/>
        <v>3.5000000000000003E-2</v>
      </c>
      <c r="J881" s="79">
        <f t="shared" si="257"/>
        <v>44274</v>
      </c>
      <c r="K881" s="80">
        <f t="shared" si="258"/>
        <v>59</v>
      </c>
      <c r="L881" s="81">
        <f t="shared" si="259"/>
        <v>59</v>
      </c>
      <c r="M881" s="82">
        <f t="shared" si="260"/>
        <v>1.0080868249999999</v>
      </c>
      <c r="N881" s="82">
        <f t="shared" ca="1" si="261"/>
        <v>1.015070226</v>
      </c>
      <c r="O881" s="81">
        <f t="shared" si="262"/>
        <v>0</v>
      </c>
      <c r="P881" s="76">
        <f t="shared" ca="1" si="263"/>
        <v>1213.1531930000001</v>
      </c>
      <c r="Q881" s="76">
        <f t="shared" si="264"/>
        <v>0</v>
      </c>
      <c r="R881" s="83" t="str">
        <f t="shared" si="265"/>
        <v>A+J=</v>
      </c>
      <c r="S881" s="79">
        <f t="shared" si="266"/>
        <v>44368</v>
      </c>
      <c r="T881" s="84" t="str">
        <f t="shared" si="267"/>
        <v>-</v>
      </c>
      <c r="U881" s="8"/>
      <c r="V881" s="8"/>
      <c r="W881" s="8"/>
      <c r="X881" s="8"/>
      <c r="Y881" s="1"/>
      <c r="Z881" s="8"/>
      <c r="AA881" s="8"/>
      <c r="AB881" s="8"/>
      <c r="AC881" s="8"/>
      <c r="AD881" s="8"/>
      <c r="AE881" s="9"/>
      <c r="AF881" s="8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  <c r="BO881" s="3"/>
      <c r="BP881" s="3"/>
      <c r="BQ881" s="3"/>
      <c r="BR881" s="3"/>
      <c r="BS881" s="3"/>
      <c r="BT881" s="3"/>
      <c r="BU881" s="3"/>
      <c r="BV881" s="3"/>
      <c r="BW881" s="3"/>
      <c r="BX881" s="3"/>
      <c r="BY881" s="3"/>
      <c r="BZ881" s="3"/>
      <c r="CA881" s="3"/>
      <c r="CB881" s="3"/>
      <c r="CC881" s="3"/>
      <c r="CD881" s="3"/>
      <c r="CE881" s="3"/>
      <c r="CF881" s="3"/>
      <c r="CG881" s="3"/>
      <c r="CH881" s="3"/>
      <c r="CI881" s="3"/>
      <c r="CJ881" s="3"/>
      <c r="CK881" s="3"/>
      <c r="CL881" s="3"/>
      <c r="CM881" s="3"/>
      <c r="CN881" s="3"/>
      <c r="CO881" s="3"/>
      <c r="CP881" s="3"/>
      <c r="CQ881" s="3"/>
      <c r="CR881" s="3"/>
      <c r="CS881" s="3"/>
      <c r="CT881" s="3"/>
      <c r="CU881" s="3"/>
      <c r="CV881" s="3"/>
      <c r="CW881" s="3"/>
      <c r="CX881" s="3"/>
      <c r="CY881" s="3"/>
      <c r="CZ881" s="3"/>
      <c r="DA881" s="3"/>
      <c r="DB881" s="3"/>
      <c r="DC881" s="3"/>
      <c r="DD881" s="3"/>
      <c r="DE881" s="3"/>
      <c r="DF881" s="3"/>
      <c r="DG881" s="3"/>
      <c r="DH881" s="3"/>
      <c r="DI881" s="3"/>
      <c r="DJ881" s="3"/>
      <c r="DK881" s="3"/>
      <c r="DL881" s="3"/>
      <c r="DM881" s="3"/>
      <c r="DN881" s="3"/>
      <c r="DO881" s="3"/>
      <c r="DP881" s="3"/>
      <c r="DQ881" s="3"/>
      <c r="DR881" s="3"/>
      <c r="DS881" s="3"/>
      <c r="DT881" s="3"/>
      <c r="DU881" s="3"/>
      <c r="DV881" s="3"/>
      <c r="DW881" s="3"/>
      <c r="DX881" s="3"/>
      <c r="DY881" s="3"/>
      <c r="DZ881" s="3"/>
      <c r="EA881" s="3"/>
      <c r="EB881" s="3"/>
      <c r="EC881" s="3"/>
      <c r="ED881" s="3"/>
      <c r="EE881" s="3"/>
      <c r="EF881" s="3"/>
      <c r="EG881" s="3"/>
      <c r="EH881" s="3"/>
      <c r="EI881" s="3"/>
      <c r="EJ881" s="3"/>
      <c r="EK881" s="3"/>
      <c r="EL881" s="3"/>
      <c r="EM881" s="3"/>
      <c r="EN881" s="3"/>
      <c r="EO881" s="3"/>
      <c r="EP881" s="3"/>
      <c r="EQ881" s="3"/>
      <c r="ER881" s="3"/>
      <c r="ES881" s="3"/>
      <c r="ET881" s="3"/>
      <c r="EU881" s="3"/>
      <c r="EV881" s="3"/>
      <c r="EW881" s="3"/>
      <c r="EX881" s="3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</row>
    <row r="882" spans="1:173" x14ac:dyDescent="0.15">
      <c r="A882" s="74">
        <f t="shared" si="268"/>
        <v>44363</v>
      </c>
      <c r="B882" s="75">
        <f t="shared" ca="1" si="255"/>
        <v>81735.152956999998</v>
      </c>
      <c r="C882" s="78">
        <f t="shared" si="256"/>
        <v>80500</v>
      </c>
      <c r="D882" s="77">
        <f ca="1">IF(A882&lt;$B$1,VLOOKUP(A882,[1]DI!$A$4:$B$15000,2),0)</f>
        <v>3.4000000000000002E-2</v>
      </c>
      <c r="E882" s="78">
        <f t="shared" ca="1" si="270"/>
        <v>1.00013269</v>
      </c>
      <c r="F882" s="78">
        <f ca="1">(TRUNC(PRODUCT($E$12:$E881),16))</f>
        <v>1.09594046225715</v>
      </c>
      <c r="G882" s="78">
        <f t="shared" ca="1" si="271"/>
        <v>1.0882562919085399</v>
      </c>
      <c r="H882" s="78">
        <f t="shared" ca="1" si="272"/>
        <v>1.00706099</v>
      </c>
      <c r="I882" s="77">
        <f t="shared" si="269"/>
        <v>3.5000000000000003E-2</v>
      </c>
      <c r="J882" s="79">
        <f t="shared" si="257"/>
        <v>44274</v>
      </c>
      <c r="K882" s="80">
        <f t="shared" si="258"/>
        <v>60</v>
      </c>
      <c r="L882" s="81">
        <f t="shared" si="259"/>
        <v>60</v>
      </c>
      <c r="M882" s="82">
        <f t="shared" si="260"/>
        <v>1.0082244520000001</v>
      </c>
      <c r="N882" s="82">
        <f t="shared" ca="1" si="261"/>
        <v>1.0153435150000001</v>
      </c>
      <c r="O882" s="81">
        <f t="shared" si="262"/>
        <v>0</v>
      </c>
      <c r="P882" s="76">
        <f t="shared" ca="1" si="263"/>
        <v>1235.152957</v>
      </c>
      <c r="Q882" s="76">
        <f t="shared" si="264"/>
        <v>0</v>
      </c>
      <c r="R882" s="83" t="str">
        <f t="shared" si="265"/>
        <v>A+J=</v>
      </c>
      <c r="S882" s="79">
        <f t="shared" si="266"/>
        <v>44368</v>
      </c>
      <c r="T882" s="84" t="str">
        <f t="shared" si="267"/>
        <v>-</v>
      </c>
      <c r="U882" s="8"/>
      <c r="V882" s="8"/>
      <c r="W882" s="8"/>
      <c r="X882" s="8"/>
      <c r="Y882" s="1"/>
      <c r="Z882" s="8"/>
      <c r="AA882" s="8"/>
      <c r="AB882" s="8"/>
      <c r="AC882" s="8"/>
      <c r="AD882" s="8"/>
      <c r="AE882" s="9"/>
      <c r="AF882" s="8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  <c r="BO882" s="3"/>
      <c r="BP882" s="3"/>
      <c r="BQ882" s="3"/>
      <c r="BR882" s="3"/>
      <c r="BS882" s="3"/>
      <c r="BT882" s="3"/>
      <c r="BU882" s="3"/>
      <c r="BV882" s="3"/>
      <c r="BW882" s="3"/>
      <c r="BX882" s="3"/>
      <c r="BY882" s="3"/>
      <c r="BZ882" s="3"/>
      <c r="CA882" s="3"/>
      <c r="CB882" s="3"/>
      <c r="CC882" s="3"/>
      <c r="CD882" s="3"/>
      <c r="CE882" s="3"/>
      <c r="CF882" s="3"/>
      <c r="CG882" s="3"/>
      <c r="CH882" s="3"/>
      <c r="CI882" s="3"/>
      <c r="CJ882" s="3"/>
      <c r="CK882" s="3"/>
      <c r="CL882" s="3"/>
      <c r="CM882" s="3"/>
      <c r="CN882" s="3"/>
      <c r="CO882" s="3"/>
      <c r="CP882" s="3"/>
      <c r="CQ882" s="3"/>
      <c r="CR882" s="3"/>
      <c r="CS882" s="3"/>
      <c r="CT882" s="3"/>
      <c r="CU882" s="3"/>
      <c r="CV882" s="3"/>
      <c r="CW882" s="3"/>
      <c r="CX882" s="3"/>
      <c r="CY882" s="3"/>
      <c r="CZ882" s="3"/>
      <c r="DA882" s="3"/>
      <c r="DB882" s="3"/>
      <c r="DC882" s="3"/>
      <c r="DD882" s="3"/>
      <c r="DE882" s="3"/>
      <c r="DF882" s="3"/>
      <c r="DG882" s="3"/>
      <c r="DH882" s="3"/>
      <c r="DI882" s="3"/>
      <c r="DJ882" s="3"/>
      <c r="DK882" s="3"/>
      <c r="DL882" s="3"/>
      <c r="DM882" s="3"/>
      <c r="DN882" s="3"/>
      <c r="DO882" s="3"/>
      <c r="DP882" s="3"/>
      <c r="DQ882" s="3"/>
      <c r="DR882" s="3"/>
      <c r="DS882" s="3"/>
      <c r="DT882" s="3"/>
      <c r="DU882" s="3"/>
      <c r="DV882" s="3"/>
      <c r="DW882" s="3"/>
      <c r="DX882" s="3"/>
      <c r="DY882" s="3"/>
      <c r="DZ882" s="3"/>
      <c r="EA882" s="3"/>
      <c r="EB882" s="3"/>
      <c r="EC882" s="3"/>
      <c r="ED882" s="3"/>
      <c r="EE882" s="3"/>
      <c r="EF882" s="3"/>
      <c r="EG882" s="3"/>
      <c r="EH882" s="3"/>
      <c r="EI882" s="3"/>
      <c r="EJ882" s="3"/>
      <c r="EK882" s="3"/>
      <c r="EL882" s="3"/>
      <c r="EM882" s="3"/>
      <c r="EN882" s="3"/>
      <c r="EO882" s="3"/>
      <c r="EP882" s="3"/>
      <c r="EQ882" s="3"/>
      <c r="ER882" s="3"/>
      <c r="ES882" s="3"/>
      <c r="ET882" s="3"/>
      <c r="EU882" s="3"/>
      <c r="EV882" s="3"/>
      <c r="EW882" s="3"/>
      <c r="EX882" s="3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</row>
    <row r="883" spans="1:173" x14ac:dyDescent="0.15">
      <c r="A883" s="74">
        <f t="shared" si="268"/>
        <v>44364</v>
      </c>
      <c r="B883" s="75">
        <f t="shared" ca="1" si="255"/>
        <v>81757.158840000004</v>
      </c>
      <c r="C883" s="78">
        <f t="shared" si="256"/>
        <v>80500</v>
      </c>
      <c r="D883" s="77">
        <f ca="1">IF(A883&lt;$B$1,VLOOKUP(A883,[1]DI!$A$4:$B$15000,2),0)</f>
        <v>4.1500000000000002E-2</v>
      </c>
      <c r="E883" s="78">
        <f t="shared" ca="1" si="270"/>
        <v>1.00016137</v>
      </c>
      <c r="F883" s="78">
        <f ca="1">(TRUNC(PRODUCT($E$12:$E882),16))</f>
        <v>1.0960858825970901</v>
      </c>
      <c r="G883" s="78">
        <f t="shared" ca="1" si="271"/>
        <v>1.0882562919085399</v>
      </c>
      <c r="H883" s="78">
        <f t="shared" ca="1" si="272"/>
        <v>1.0071946199999999</v>
      </c>
      <c r="I883" s="77">
        <f t="shared" si="269"/>
        <v>3.5000000000000003E-2</v>
      </c>
      <c r="J883" s="79">
        <f t="shared" si="257"/>
        <v>44274</v>
      </c>
      <c r="K883" s="80">
        <f t="shared" si="258"/>
        <v>61</v>
      </c>
      <c r="L883" s="81">
        <f t="shared" si="259"/>
        <v>61</v>
      </c>
      <c r="M883" s="82">
        <f t="shared" si="260"/>
        <v>1.0083620980000001</v>
      </c>
      <c r="N883" s="82">
        <f t="shared" ca="1" si="261"/>
        <v>1.0156168800000001</v>
      </c>
      <c r="O883" s="81">
        <f t="shared" si="262"/>
        <v>0</v>
      </c>
      <c r="P883" s="76">
        <f t="shared" ca="1" si="263"/>
        <v>1257.1588400000001</v>
      </c>
      <c r="Q883" s="76">
        <f t="shared" si="264"/>
        <v>0</v>
      </c>
      <c r="R883" s="83" t="str">
        <f t="shared" si="265"/>
        <v>A+J=</v>
      </c>
      <c r="S883" s="79">
        <f t="shared" si="266"/>
        <v>44368</v>
      </c>
      <c r="T883" s="84" t="str">
        <f t="shared" si="267"/>
        <v>-</v>
      </c>
      <c r="U883" s="8"/>
      <c r="V883" s="8"/>
      <c r="W883" s="8"/>
      <c r="X883" s="8"/>
      <c r="Y883" s="1"/>
      <c r="Z883" s="8"/>
      <c r="AA883" s="8"/>
      <c r="AB883" s="8"/>
      <c r="AC883" s="8"/>
      <c r="AD883" s="8"/>
      <c r="AE883" s="9"/>
      <c r="AF883" s="8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  <c r="BO883" s="3"/>
      <c r="BP883" s="3"/>
      <c r="BQ883" s="3"/>
      <c r="BR883" s="3"/>
      <c r="BS883" s="3"/>
      <c r="BT883" s="3"/>
      <c r="BU883" s="3"/>
      <c r="BV883" s="3"/>
      <c r="BW883" s="3"/>
      <c r="BX883" s="3"/>
      <c r="BY883" s="3"/>
      <c r="BZ883" s="3"/>
      <c r="CA883" s="3"/>
      <c r="CB883" s="3"/>
      <c r="CC883" s="3"/>
      <c r="CD883" s="3"/>
      <c r="CE883" s="3"/>
      <c r="CF883" s="3"/>
      <c r="CG883" s="3"/>
      <c r="CH883" s="3"/>
      <c r="CI883" s="3"/>
      <c r="CJ883" s="3"/>
      <c r="CK883" s="3"/>
      <c r="CL883" s="3"/>
      <c r="CM883" s="3"/>
      <c r="CN883" s="3"/>
      <c r="CO883" s="3"/>
      <c r="CP883" s="3"/>
      <c r="CQ883" s="3"/>
      <c r="CR883" s="3"/>
      <c r="CS883" s="3"/>
      <c r="CT883" s="3"/>
      <c r="CU883" s="3"/>
      <c r="CV883" s="3"/>
      <c r="CW883" s="3"/>
      <c r="CX883" s="3"/>
      <c r="CY883" s="3"/>
      <c r="CZ883" s="3"/>
      <c r="DA883" s="3"/>
      <c r="DB883" s="3"/>
      <c r="DC883" s="3"/>
      <c r="DD883" s="3"/>
      <c r="DE883" s="3"/>
      <c r="DF883" s="3"/>
      <c r="DG883" s="3"/>
      <c r="DH883" s="3"/>
      <c r="DI883" s="3"/>
      <c r="DJ883" s="3"/>
      <c r="DK883" s="3"/>
      <c r="DL883" s="3"/>
      <c r="DM883" s="3"/>
      <c r="DN883" s="3"/>
      <c r="DO883" s="3"/>
      <c r="DP883" s="3"/>
      <c r="DQ883" s="3"/>
      <c r="DR883" s="3"/>
      <c r="DS883" s="3"/>
      <c r="DT883" s="3"/>
      <c r="DU883" s="3"/>
      <c r="DV883" s="3"/>
      <c r="DW883" s="3"/>
      <c r="DX883" s="3"/>
      <c r="DY883" s="3"/>
      <c r="DZ883" s="3"/>
      <c r="EA883" s="3"/>
      <c r="EB883" s="3"/>
      <c r="EC883" s="3"/>
      <c r="ED883" s="3"/>
      <c r="EE883" s="3"/>
      <c r="EF883" s="3"/>
      <c r="EG883" s="3"/>
      <c r="EH883" s="3"/>
      <c r="EI883" s="3"/>
      <c r="EJ883" s="3"/>
      <c r="EK883" s="3"/>
      <c r="EL883" s="3"/>
      <c r="EM883" s="3"/>
      <c r="EN883" s="3"/>
      <c r="EO883" s="3"/>
      <c r="EP883" s="3"/>
      <c r="EQ883" s="3"/>
      <c r="ER883" s="3"/>
      <c r="ES883" s="3"/>
      <c r="ET883" s="3"/>
      <c r="EU883" s="3"/>
      <c r="EV883" s="3"/>
      <c r="EW883" s="3"/>
      <c r="EX883" s="3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</row>
    <row r="884" spans="1:173" x14ac:dyDescent="0.15">
      <c r="A884" s="74">
        <f t="shared" si="268"/>
        <v>44365</v>
      </c>
      <c r="B884" s="75">
        <f t="shared" ca="1" si="255"/>
        <v>81781.515482999996</v>
      </c>
      <c r="C884" s="78">
        <f t="shared" si="256"/>
        <v>80500</v>
      </c>
      <c r="D884" s="77">
        <f ca="1">IF(A884&lt;$B$1,VLOOKUP(A884,[1]DI!$A$4:$B$15000,2),0)</f>
        <v>4.1500000000000002E-2</v>
      </c>
      <c r="E884" s="78">
        <f t="shared" ca="1" si="270"/>
        <v>1.00016137</v>
      </c>
      <c r="F884" s="78">
        <f ca="1">(TRUNC(PRODUCT($E$12:$E883),16))</f>
        <v>1.0962627579759601</v>
      </c>
      <c r="G884" s="78">
        <f t="shared" ca="1" si="271"/>
        <v>1.0882562919085399</v>
      </c>
      <c r="H884" s="78">
        <f t="shared" ca="1" si="272"/>
        <v>1.00735715</v>
      </c>
      <c r="I884" s="77">
        <f t="shared" si="269"/>
        <v>3.5000000000000003E-2</v>
      </c>
      <c r="J884" s="79">
        <f t="shared" si="257"/>
        <v>44274</v>
      </c>
      <c r="K884" s="80">
        <f t="shared" si="258"/>
        <v>62</v>
      </c>
      <c r="L884" s="81">
        <f t="shared" si="259"/>
        <v>62</v>
      </c>
      <c r="M884" s="82">
        <f t="shared" si="260"/>
        <v>1.0084997630000001</v>
      </c>
      <c r="N884" s="82">
        <f t="shared" ca="1" si="261"/>
        <v>1.0159194469999999</v>
      </c>
      <c r="O884" s="81">
        <f t="shared" si="262"/>
        <v>0</v>
      </c>
      <c r="P884" s="76">
        <f t="shared" ca="1" si="263"/>
        <v>1281.5154829999999</v>
      </c>
      <c r="Q884" s="76">
        <f t="shared" si="264"/>
        <v>0</v>
      </c>
      <c r="R884" s="83" t="str">
        <f t="shared" si="265"/>
        <v>A+J=</v>
      </c>
      <c r="S884" s="79">
        <f t="shared" si="266"/>
        <v>44368</v>
      </c>
      <c r="T884" s="84" t="str">
        <f t="shared" si="267"/>
        <v>-</v>
      </c>
      <c r="U884" s="8"/>
      <c r="V884" s="8"/>
      <c r="W884" s="8"/>
      <c r="X884" s="8"/>
      <c r="Y884" s="1"/>
      <c r="Z884" s="8"/>
      <c r="AA884" s="8"/>
      <c r="AB884" s="8"/>
      <c r="AC884" s="8"/>
      <c r="AD884" s="8"/>
      <c r="AE884" s="9"/>
      <c r="AF884" s="8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  <c r="BO884" s="3"/>
      <c r="BP884" s="3"/>
      <c r="BQ884" s="3"/>
      <c r="BR884" s="3"/>
      <c r="BS884" s="3"/>
      <c r="BT884" s="3"/>
      <c r="BU884" s="3"/>
      <c r="BV884" s="3"/>
      <c r="BW884" s="3"/>
      <c r="BX884" s="3"/>
      <c r="BY884" s="3"/>
      <c r="BZ884" s="3"/>
      <c r="CA884" s="3"/>
      <c r="CB884" s="3"/>
      <c r="CC884" s="3"/>
      <c r="CD884" s="3"/>
      <c r="CE884" s="3"/>
      <c r="CF884" s="3"/>
      <c r="CG884" s="3"/>
      <c r="CH884" s="3"/>
      <c r="CI884" s="3"/>
      <c r="CJ884" s="3"/>
      <c r="CK884" s="3"/>
      <c r="CL884" s="3"/>
      <c r="CM884" s="3"/>
      <c r="CN884" s="3"/>
      <c r="CO884" s="3"/>
      <c r="CP884" s="3"/>
      <c r="CQ884" s="3"/>
      <c r="CR884" s="3"/>
      <c r="CS884" s="3"/>
      <c r="CT884" s="3"/>
      <c r="CU884" s="3"/>
      <c r="CV884" s="3"/>
      <c r="CW884" s="3"/>
      <c r="CX884" s="3"/>
      <c r="CY884" s="3"/>
      <c r="CZ884" s="3"/>
      <c r="DA884" s="3"/>
      <c r="DB884" s="3"/>
      <c r="DC884" s="3"/>
      <c r="DD884" s="3"/>
      <c r="DE884" s="3"/>
      <c r="DF884" s="3"/>
      <c r="DG884" s="3"/>
      <c r="DH884" s="3"/>
      <c r="DI884" s="3"/>
      <c r="DJ884" s="3"/>
      <c r="DK884" s="3"/>
      <c r="DL884" s="3"/>
      <c r="DM884" s="3"/>
      <c r="DN884" s="3"/>
      <c r="DO884" s="3"/>
      <c r="DP884" s="3"/>
      <c r="DQ884" s="3"/>
      <c r="DR884" s="3"/>
      <c r="DS884" s="3"/>
      <c r="DT884" s="3"/>
      <c r="DU884" s="3"/>
      <c r="DV884" s="3"/>
      <c r="DW884" s="3"/>
      <c r="DX884" s="3"/>
      <c r="DY884" s="3"/>
      <c r="DZ884" s="3"/>
      <c r="EA884" s="3"/>
      <c r="EB884" s="3"/>
      <c r="EC884" s="3"/>
      <c r="ED884" s="3"/>
      <c r="EE884" s="3"/>
      <c r="EF884" s="3"/>
      <c r="EG884" s="3"/>
      <c r="EH884" s="3"/>
      <c r="EI884" s="3"/>
      <c r="EJ884" s="3"/>
      <c r="EK884" s="3"/>
      <c r="EL884" s="3"/>
      <c r="EM884" s="3"/>
      <c r="EN884" s="3"/>
      <c r="EO884" s="3"/>
      <c r="EP884" s="3"/>
      <c r="EQ884" s="3"/>
      <c r="ER884" s="3"/>
      <c r="ES884" s="3"/>
      <c r="ET884" s="3"/>
      <c r="EU884" s="3"/>
      <c r="EV884" s="3"/>
      <c r="EW884" s="3"/>
      <c r="EX884" s="3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</row>
    <row r="885" spans="1:173" x14ac:dyDescent="0.15">
      <c r="A885" s="74">
        <f t="shared" si="268"/>
        <v>44366</v>
      </c>
      <c r="B885" s="75">
        <f t="shared" ca="1" si="255"/>
        <v>81805.879612999997</v>
      </c>
      <c r="C885" s="78">
        <f t="shared" si="256"/>
        <v>80500</v>
      </c>
      <c r="D885" s="77">
        <f ca="1">IF(A885&lt;$B$1,VLOOKUP(A885,[1]DI!$A$4:$B$15000,2),0)</f>
        <v>0</v>
      </c>
      <c r="E885" s="78">
        <f t="shared" ca="1" si="270"/>
        <v>1</v>
      </c>
      <c r="F885" s="78">
        <f ca="1">(TRUNC(PRODUCT($E$12:$E884),16))</f>
        <v>1.0964396618972201</v>
      </c>
      <c r="G885" s="78">
        <f t="shared" ca="1" si="271"/>
        <v>1.0882562919085399</v>
      </c>
      <c r="H885" s="78">
        <f t="shared" ca="1" si="272"/>
        <v>1.00751971</v>
      </c>
      <c r="I885" s="77">
        <f t="shared" si="269"/>
        <v>3.5000000000000003E-2</v>
      </c>
      <c r="J885" s="79">
        <f t="shared" si="257"/>
        <v>44274</v>
      </c>
      <c r="K885" s="80">
        <f t="shared" si="258"/>
        <v>62</v>
      </c>
      <c r="L885" s="81">
        <f t="shared" si="259"/>
        <v>63</v>
      </c>
      <c r="M885" s="82">
        <f t="shared" si="260"/>
        <v>1.008637446</v>
      </c>
      <c r="N885" s="82">
        <f t="shared" ca="1" si="261"/>
        <v>1.0162221069999999</v>
      </c>
      <c r="O885" s="81">
        <f t="shared" si="262"/>
        <v>0</v>
      </c>
      <c r="P885" s="76">
        <f t="shared" ca="1" si="263"/>
        <v>1305.8796130000001</v>
      </c>
      <c r="Q885" s="76">
        <f t="shared" si="264"/>
        <v>0</v>
      </c>
      <c r="R885" s="83" t="str">
        <f t="shared" si="265"/>
        <v>A+J=</v>
      </c>
      <c r="S885" s="79">
        <f t="shared" si="266"/>
        <v>44368</v>
      </c>
      <c r="T885" s="84" t="str">
        <f t="shared" si="267"/>
        <v>-</v>
      </c>
      <c r="U885" s="8"/>
      <c r="V885" s="8"/>
      <c r="W885" s="8"/>
      <c r="X885" s="8"/>
      <c r="Y885" s="1"/>
      <c r="Z885" s="8"/>
      <c r="AA885" s="8"/>
      <c r="AB885" s="8"/>
      <c r="AC885" s="8"/>
      <c r="AD885" s="8"/>
      <c r="AE885" s="9"/>
      <c r="AF885" s="8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  <c r="BO885" s="3"/>
      <c r="BP885" s="3"/>
      <c r="BQ885" s="3"/>
      <c r="BR885" s="3"/>
      <c r="BS885" s="3"/>
      <c r="BT885" s="3"/>
      <c r="BU885" s="3"/>
      <c r="BV885" s="3"/>
      <c r="BW885" s="3"/>
      <c r="BX885" s="3"/>
      <c r="BY885" s="3"/>
      <c r="BZ885" s="3"/>
      <c r="CA885" s="3"/>
      <c r="CB885" s="3"/>
      <c r="CC885" s="3"/>
      <c r="CD885" s="3"/>
      <c r="CE885" s="3"/>
      <c r="CF885" s="3"/>
      <c r="CG885" s="3"/>
      <c r="CH885" s="3"/>
      <c r="CI885" s="3"/>
      <c r="CJ885" s="3"/>
      <c r="CK885" s="3"/>
      <c r="CL885" s="3"/>
      <c r="CM885" s="3"/>
      <c r="CN885" s="3"/>
      <c r="CO885" s="3"/>
      <c r="CP885" s="3"/>
      <c r="CQ885" s="3"/>
      <c r="CR885" s="3"/>
      <c r="CS885" s="3"/>
      <c r="CT885" s="3"/>
      <c r="CU885" s="3"/>
      <c r="CV885" s="3"/>
      <c r="CW885" s="3"/>
      <c r="CX885" s="3"/>
      <c r="CY885" s="3"/>
      <c r="CZ885" s="3"/>
      <c r="DA885" s="3"/>
      <c r="DB885" s="3"/>
      <c r="DC885" s="3"/>
      <c r="DD885" s="3"/>
      <c r="DE885" s="3"/>
      <c r="DF885" s="3"/>
      <c r="DG885" s="3"/>
      <c r="DH885" s="3"/>
      <c r="DI885" s="3"/>
      <c r="DJ885" s="3"/>
      <c r="DK885" s="3"/>
      <c r="DL885" s="3"/>
      <c r="DM885" s="3"/>
      <c r="DN885" s="3"/>
      <c r="DO885" s="3"/>
      <c r="DP885" s="3"/>
      <c r="DQ885" s="3"/>
      <c r="DR885" s="3"/>
      <c r="DS885" s="3"/>
      <c r="DT885" s="3"/>
      <c r="DU885" s="3"/>
      <c r="DV885" s="3"/>
      <c r="DW885" s="3"/>
      <c r="DX885" s="3"/>
      <c r="DY885" s="3"/>
      <c r="DZ885" s="3"/>
      <c r="EA885" s="3"/>
      <c r="EB885" s="3"/>
      <c r="EC885" s="3"/>
      <c r="ED885" s="3"/>
      <c r="EE885" s="3"/>
      <c r="EF885" s="3"/>
      <c r="EG885" s="3"/>
      <c r="EH885" s="3"/>
      <c r="EI885" s="3"/>
      <c r="EJ885" s="3"/>
      <c r="EK885" s="3"/>
      <c r="EL885" s="3"/>
      <c r="EM885" s="3"/>
      <c r="EN885" s="3"/>
      <c r="EO885" s="3"/>
      <c r="EP885" s="3"/>
      <c r="EQ885" s="3"/>
      <c r="ER885" s="3"/>
      <c r="ES885" s="3"/>
      <c r="ET885" s="3"/>
      <c r="EU885" s="3"/>
      <c r="EV885" s="3"/>
      <c r="EW885" s="3"/>
      <c r="EX885" s="3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</row>
    <row r="886" spans="1:173" x14ac:dyDescent="0.15">
      <c r="A886" s="74">
        <f t="shared" si="268"/>
        <v>44367</v>
      </c>
      <c r="B886" s="75">
        <f t="shared" ca="1" si="255"/>
        <v>81805.879612999997</v>
      </c>
      <c r="C886" s="78">
        <f t="shared" si="256"/>
        <v>80500</v>
      </c>
      <c r="D886" s="77">
        <f ca="1">IF(A886&lt;$B$1,VLOOKUP(A886,[1]DI!$A$4:$B$15000,2),0)</f>
        <v>0</v>
      </c>
      <c r="E886" s="78">
        <f t="shared" ca="1" si="270"/>
        <v>1</v>
      </c>
      <c r="F886" s="78">
        <f ca="1">(TRUNC(PRODUCT($E$12:$E885),16))</f>
        <v>1.0964396618972201</v>
      </c>
      <c r="G886" s="78">
        <f t="shared" ca="1" si="271"/>
        <v>1.0882562919085399</v>
      </c>
      <c r="H886" s="78">
        <f t="shared" ca="1" si="272"/>
        <v>1.00751971</v>
      </c>
      <c r="I886" s="77">
        <f t="shared" si="269"/>
        <v>3.5000000000000003E-2</v>
      </c>
      <c r="J886" s="79">
        <f t="shared" si="257"/>
        <v>44274</v>
      </c>
      <c r="K886" s="80">
        <f t="shared" si="258"/>
        <v>62</v>
      </c>
      <c r="L886" s="81">
        <f t="shared" si="259"/>
        <v>63</v>
      </c>
      <c r="M886" s="82">
        <f t="shared" si="260"/>
        <v>1.008637446</v>
      </c>
      <c r="N886" s="82">
        <f t="shared" ca="1" si="261"/>
        <v>1.0162221069999999</v>
      </c>
      <c r="O886" s="81">
        <f t="shared" si="262"/>
        <v>0</v>
      </c>
      <c r="P886" s="76">
        <f t="shared" ca="1" si="263"/>
        <v>1305.8796130000001</v>
      </c>
      <c r="Q886" s="76">
        <f t="shared" si="264"/>
        <v>0</v>
      </c>
      <c r="R886" s="83" t="str">
        <f t="shared" si="265"/>
        <v>A+J=</v>
      </c>
      <c r="S886" s="79">
        <f t="shared" si="266"/>
        <v>44368</v>
      </c>
      <c r="T886" s="84" t="str">
        <f t="shared" si="267"/>
        <v>-</v>
      </c>
      <c r="U886" s="8"/>
      <c r="V886" s="8"/>
      <c r="W886" s="8"/>
      <c r="X886" s="8"/>
      <c r="Y886" s="1"/>
      <c r="Z886" s="8"/>
      <c r="AA886" s="8"/>
      <c r="AB886" s="8"/>
      <c r="AC886" s="8"/>
      <c r="AD886" s="8"/>
      <c r="AE886" s="9"/>
      <c r="AF886" s="8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  <c r="BO886" s="3"/>
      <c r="BP886" s="3"/>
      <c r="BQ886" s="3"/>
      <c r="BR886" s="3"/>
      <c r="BS886" s="3"/>
      <c r="BT886" s="3"/>
      <c r="BU886" s="3"/>
      <c r="BV886" s="3"/>
      <c r="BW886" s="3"/>
      <c r="BX886" s="3"/>
      <c r="BY886" s="3"/>
      <c r="BZ886" s="3"/>
      <c r="CA886" s="3"/>
      <c r="CB886" s="3"/>
      <c r="CC886" s="3"/>
      <c r="CD886" s="3"/>
      <c r="CE886" s="3"/>
      <c r="CF886" s="3"/>
      <c r="CG886" s="3"/>
      <c r="CH886" s="3"/>
      <c r="CI886" s="3"/>
      <c r="CJ886" s="3"/>
      <c r="CK886" s="3"/>
      <c r="CL886" s="3"/>
      <c r="CM886" s="3"/>
      <c r="CN886" s="3"/>
      <c r="CO886" s="3"/>
      <c r="CP886" s="3"/>
      <c r="CQ886" s="3"/>
      <c r="CR886" s="3"/>
      <c r="CS886" s="3"/>
      <c r="CT886" s="3"/>
      <c r="CU886" s="3"/>
      <c r="CV886" s="3"/>
      <c r="CW886" s="3"/>
      <c r="CX886" s="3"/>
      <c r="CY886" s="3"/>
      <c r="CZ886" s="3"/>
      <c r="DA886" s="3"/>
      <c r="DB886" s="3"/>
      <c r="DC886" s="3"/>
      <c r="DD886" s="3"/>
      <c r="DE886" s="3"/>
      <c r="DF886" s="3"/>
      <c r="DG886" s="3"/>
      <c r="DH886" s="3"/>
      <c r="DI886" s="3"/>
      <c r="DJ886" s="3"/>
      <c r="DK886" s="3"/>
      <c r="DL886" s="3"/>
      <c r="DM886" s="3"/>
      <c r="DN886" s="3"/>
      <c r="DO886" s="3"/>
      <c r="DP886" s="3"/>
      <c r="DQ886" s="3"/>
      <c r="DR886" s="3"/>
      <c r="DS886" s="3"/>
      <c r="DT886" s="3"/>
      <c r="DU886" s="3"/>
      <c r="DV886" s="3"/>
      <c r="DW886" s="3"/>
      <c r="DX886" s="3"/>
      <c r="DY886" s="3"/>
      <c r="DZ886" s="3"/>
      <c r="EA886" s="3"/>
      <c r="EB886" s="3"/>
      <c r="EC886" s="3"/>
      <c r="ED886" s="3"/>
      <c r="EE886" s="3"/>
      <c r="EF886" s="3"/>
      <c r="EG886" s="3"/>
      <c r="EH886" s="3"/>
      <c r="EI886" s="3"/>
      <c r="EJ886" s="3"/>
      <c r="EK886" s="3"/>
      <c r="EL886" s="3"/>
      <c r="EM886" s="3"/>
      <c r="EN886" s="3"/>
      <c r="EO886" s="3"/>
      <c r="EP886" s="3"/>
      <c r="EQ886" s="3"/>
      <c r="ER886" s="3"/>
      <c r="ES886" s="3"/>
      <c r="ET886" s="3"/>
      <c r="EU886" s="3"/>
      <c r="EV886" s="3"/>
      <c r="EW886" s="3"/>
      <c r="EX886" s="3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</row>
    <row r="887" spans="1:173" x14ac:dyDescent="0.15">
      <c r="A887" s="74">
        <f t="shared" si="268"/>
        <v>44368</v>
      </c>
      <c r="B887" s="75">
        <f t="shared" ca="1" si="255"/>
        <v>81805.879612999997</v>
      </c>
      <c r="C887" s="78">
        <f t="shared" si="256"/>
        <v>80500</v>
      </c>
      <c r="D887" s="77">
        <f ca="1">IF(A887&lt;$B$1,VLOOKUP(A887,[1]DI!$A$4:$B$15000,2),0)</f>
        <v>4.1500000000000002E-2</v>
      </c>
      <c r="E887" s="78">
        <f t="shared" ca="1" si="270"/>
        <v>1.00016137</v>
      </c>
      <c r="F887" s="78">
        <f ca="1">(TRUNC(PRODUCT($E$12:$E886),16))</f>
        <v>1.0964396618972201</v>
      </c>
      <c r="G887" s="78">
        <f t="shared" ca="1" si="271"/>
        <v>1.0882562919085399</v>
      </c>
      <c r="H887" s="78">
        <f t="shared" ca="1" si="272"/>
        <v>1.00751971</v>
      </c>
      <c r="I887" s="77">
        <f t="shared" si="269"/>
        <v>3.5000000000000003E-2</v>
      </c>
      <c r="J887" s="79">
        <f t="shared" si="257"/>
        <v>44274</v>
      </c>
      <c r="K887" s="80">
        <f t="shared" si="258"/>
        <v>63</v>
      </c>
      <c r="L887" s="81">
        <f t="shared" si="259"/>
        <v>63</v>
      </c>
      <c r="M887" s="82">
        <f t="shared" si="260"/>
        <v>1.008637446</v>
      </c>
      <c r="N887" s="82">
        <f t="shared" ca="1" si="261"/>
        <v>1.0162221069999999</v>
      </c>
      <c r="O887" s="81">
        <f t="shared" si="262"/>
        <v>10</v>
      </c>
      <c r="P887" s="76">
        <f t="shared" ca="1" si="263"/>
        <v>1305.8796130000001</v>
      </c>
      <c r="Q887" s="76">
        <f t="shared" si="264"/>
        <v>4800</v>
      </c>
      <c r="R887" s="83" t="str">
        <f t="shared" si="265"/>
        <v>A+J=</v>
      </c>
      <c r="S887" s="79">
        <f t="shared" si="266"/>
        <v>44368</v>
      </c>
      <c r="T887" s="84">
        <f t="shared" ca="1" si="267"/>
        <v>6105879.6129999999</v>
      </c>
      <c r="U887" s="8"/>
      <c r="V887" s="8"/>
      <c r="W887" s="8"/>
      <c r="X887" s="8"/>
      <c r="Y887" s="1"/>
      <c r="Z887" s="8"/>
      <c r="AA887" s="8"/>
      <c r="AB887" s="8"/>
      <c r="AC887" s="8"/>
      <c r="AD887" s="8"/>
      <c r="AE887" s="9"/>
      <c r="AF887" s="8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  <c r="BO887" s="3"/>
      <c r="BP887" s="3"/>
      <c r="BQ887" s="3"/>
      <c r="BR887" s="3"/>
      <c r="BS887" s="3"/>
      <c r="BT887" s="3"/>
      <c r="BU887" s="3"/>
      <c r="BV887" s="3"/>
      <c r="BW887" s="3"/>
      <c r="BX887" s="3"/>
      <c r="BY887" s="3"/>
      <c r="BZ887" s="3"/>
      <c r="CA887" s="3"/>
      <c r="CB887" s="3"/>
      <c r="CC887" s="3"/>
      <c r="CD887" s="3"/>
      <c r="CE887" s="3"/>
      <c r="CF887" s="3"/>
      <c r="CG887" s="3"/>
      <c r="CH887" s="3"/>
      <c r="CI887" s="3"/>
      <c r="CJ887" s="3"/>
      <c r="CK887" s="3"/>
      <c r="CL887" s="3"/>
      <c r="CM887" s="3"/>
      <c r="CN887" s="3"/>
      <c r="CO887" s="3"/>
      <c r="CP887" s="3"/>
      <c r="CQ887" s="3"/>
      <c r="CR887" s="3"/>
      <c r="CS887" s="3"/>
      <c r="CT887" s="3"/>
      <c r="CU887" s="3"/>
      <c r="CV887" s="3"/>
      <c r="CW887" s="3"/>
      <c r="CX887" s="3"/>
      <c r="CY887" s="3"/>
      <c r="CZ887" s="3"/>
      <c r="DA887" s="3"/>
      <c r="DB887" s="3"/>
      <c r="DC887" s="3"/>
      <c r="DD887" s="3"/>
      <c r="DE887" s="3"/>
      <c r="DF887" s="3"/>
      <c r="DG887" s="3"/>
      <c r="DH887" s="3"/>
      <c r="DI887" s="3"/>
      <c r="DJ887" s="3"/>
      <c r="DK887" s="3"/>
      <c r="DL887" s="3"/>
      <c r="DM887" s="3"/>
      <c r="DN887" s="3"/>
      <c r="DO887" s="3"/>
      <c r="DP887" s="3"/>
      <c r="DQ887" s="3"/>
      <c r="DR887" s="3"/>
      <c r="DS887" s="3"/>
      <c r="DT887" s="3"/>
      <c r="DU887" s="3"/>
      <c r="DV887" s="3"/>
      <c r="DW887" s="3"/>
      <c r="DX887" s="3"/>
      <c r="DY887" s="3"/>
      <c r="DZ887" s="3"/>
      <c r="EA887" s="3"/>
      <c r="EB887" s="3"/>
      <c r="EC887" s="3"/>
      <c r="ED887" s="3"/>
      <c r="EE887" s="3"/>
      <c r="EF887" s="3"/>
      <c r="EG887" s="3"/>
      <c r="EH887" s="3"/>
      <c r="EI887" s="3"/>
      <c r="EJ887" s="3"/>
      <c r="EK887" s="3"/>
      <c r="EL887" s="3"/>
      <c r="EM887" s="3"/>
      <c r="EN887" s="3"/>
      <c r="EO887" s="3"/>
      <c r="EP887" s="3"/>
      <c r="EQ887" s="3"/>
      <c r="ER887" s="3"/>
      <c r="ES887" s="3"/>
      <c r="ET887" s="3"/>
      <c r="EU887" s="3"/>
      <c r="EV887" s="3"/>
      <c r="EW887" s="3"/>
      <c r="EX887" s="3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</row>
    <row r="888" spans="1:173" x14ac:dyDescent="0.15">
      <c r="A888" s="74">
        <f t="shared" si="268"/>
        <v>44369</v>
      </c>
      <c r="B888" s="75">
        <f t="shared" ca="1" si="255"/>
        <v>75722.552165000001</v>
      </c>
      <c r="C888" s="78">
        <f t="shared" si="256"/>
        <v>75700</v>
      </c>
      <c r="D888" s="77">
        <f ca="1">IF(A888&lt;$B$1,VLOOKUP(A888,[1]DI!$A$4:$B$15000,2),0)</f>
        <v>4.1500000000000002E-2</v>
      </c>
      <c r="E888" s="78">
        <f t="shared" ca="1" si="270"/>
        <v>1.00016137</v>
      </c>
      <c r="F888" s="78">
        <f ca="1">(TRUNC(PRODUCT($E$12:$E887),16))</f>
        <v>1.09661659436546</v>
      </c>
      <c r="G888" s="78">
        <f t="shared" ca="1" si="271"/>
        <v>1.0964396618972201</v>
      </c>
      <c r="H888" s="78">
        <f t="shared" ca="1" si="272"/>
        <v>1.00016137</v>
      </c>
      <c r="I888" s="77">
        <f t="shared" si="269"/>
        <v>3.5000000000000003E-2</v>
      </c>
      <c r="J888" s="79">
        <f t="shared" si="257"/>
        <v>44368</v>
      </c>
      <c r="K888" s="80">
        <f t="shared" si="258"/>
        <v>1</v>
      </c>
      <c r="L888" s="81">
        <f t="shared" si="259"/>
        <v>1</v>
      </c>
      <c r="M888" s="82">
        <f t="shared" si="260"/>
        <v>1.0001365230000001</v>
      </c>
      <c r="N888" s="82">
        <f t="shared" ca="1" si="261"/>
        <v>1.000297915</v>
      </c>
      <c r="O888" s="81">
        <f t="shared" si="262"/>
        <v>0</v>
      </c>
      <c r="P888" s="76">
        <f t="shared" ca="1" si="263"/>
        <v>22.552164999999999</v>
      </c>
      <c r="Q888" s="76">
        <f t="shared" si="264"/>
        <v>0</v>
      </c>
      <c r="R888" s="83" t="str">
        <f t="shared" si="265"/>
        <v>A+J=</v>
      </c>
      <c r="S888" s="79">
        <f t="shared" si="266"/>
        <v>44459</v>
      </c>
      <c r="T888" s="84" t="str">
        <f t="shared" si="267"/>
        <v>-</v>
      </c>
      <c r="U888" s="8"/>
      <c r="V888" s="8"/>
      <c r="W888" s="8"/>
      <c r="X888" s="8"/>
      <c r="Y888" s="1"/>
      <c r="Z888" s="8"/>
      <c r="AA888" s="8"/>
      <c r="AB888" s="8"/>
      <c r="AC888" s="8"/>
      <c r="AD888" s="8"/>
      <c r="AE888" s="9"/>
      <c r="AF888" s="8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  <c r="BO888" s="3"/>
      <c r="BP888" s="3"/>
      <c r="BQ888" s="3"/>
      <c r="BR888" s="3"/>
      <c r="BS888" s="3"/>
      <c r="BT888" s="3"/>
      <c r="BU888" s="3"/>
      <c r="BV888" s="3"/>
      <c r="BW888" s="3"/>
      <c r="BX888" s="3"/>
      <c r="BY888" s="3"/>
      <c r="BZ888" s="3"/>
      <c r="CA888" s="3"/>
      <c r="CB888" s="3"/>
      <c r="CC888" s="3"/>
      <c r="CD888" s="3"/>
      <c r="CE888" s="3"/>
      <c r="CF888" s="3"/>
      <c r="CG888" s="3"/>
      <c r="CH888" s="3"/>
      <c r="CI888" s="3"/>
      <c r="CJ888" s="3"/>
      <c r="CK888" s="3"/>
      <c r="CL888" s="3"/>
      <c r="CM888" s="3"/>
      <c r="CN888" s="3"/>
      <c r="CO888" s="3"/>
      <c r="CP888" s="3"/>
      <c r="CQ888" s="3"/>
      <c r="CR888" s="3"/>
      <c r="CS888" s="3"/>
      <c r="CT888" s="3"/>
      <c r="CU888" s="3"/>
      <c r="CV888" s="3"/>
      <c r="CW888" s="3"/>
      <c r="CX888" s="3"/>
      <c r="CY888" s="3"/>
      <c r="CZ888" s="3"/>
      <c r="DA888" s="3"/>
      <c r="DB888" s="3"/>
      <c r="DC888" s="3"/>
      <c r="DD888" s="3"/>
      <c r="DE888" s="3"/>
      <c r="DF888" s="3"/>
      <c r="DG888" s="3"/>
      <c r="DH888" s="3"/>
      <c r="DI888" s="3"/>
      <c r="DJ888" s="3"/>
      <c r="DK888" s="3"/>
      <c r="DL888" s="3"/>
      <c r="DM888" s="3"/>
      <c r="DN888" s="3"/>
      <c r="DO888" s="3"/>
      <c r="DP888" s="3"/>
      <c r="DQ888" s="3"/>
      <c r="DR888" s="3"/>
      <c r="DS888" s="3"/>
      <c r="DT888" s="3"/>
      <c r="DU888" s="3"/>
      <c r="DV888" s="3"/>
      <c r="DW888" s="3"/>
      <c r="DX888" s="3"/>
      <c r="DY888" s="3"/>
      <c r="DZ888" s="3"/>
      <c r="EA888" s="3"/>
      <c r="EB888" s="3"/>
      <c r="EC888" s="3"/>
      <c r="ED888" s="3"/>
      <c r="EE888" s="3"/>
      <c r="EF888" s="3"/>
      <c r="EG888" s="3"/>
      <c r="EH888" s="3"/>
      <c r="EI888" s="3"/>
      <c r="EJ888" s="3"/>
      <c r="EK888" s="3"/>
      <c r="EL888" s="3"/>
      <c r="EM888" s="3"/>
      <c r="EN888" s="3"/>
      <c r="EO888" s="3"/>
      <c r="EP888" s="3"/>
      <c r="EQ888" s="3"/>
      <c r="ER888" s="3"/>
      <c r="ES888" s="3"/>
      <c r="ET888" s="3"/>
      <c r="EU888" s="3"/>
      <c r="EV888" s="3"/>
      <c r="EW888" s="3"/>
      <c r="EX888" s="3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</row>
    <row r="889" spans="1:173" x14ac:dyDescent="0.15">
      <c r="A889" s="74">
        <f t="shared" si="268"/>
        <v>44370</v>
      </c>
      <c r="B889" s="75">
        <f t="shared" ca="1" si="255"/>
        <v>75745.111294999995</v>
      </c>
      <c r="C889" s="78">
        <f t="shared" si="256"/>
        <v>75700</v>
      </c>
      <c r="D889" s="77">
        <f ca="1">IF(A889&lt;$B$1,VLOOKUP(A889,[1]DI!$A$4:$B$15000,2),0)</f>
        <v>4.1500000000000002E-2</v>
      </c>
      <c r="E889" s="78">
        <f t="shared" ca="1" si="270"/>
        <v>1.00016137</v>
      </c>
      <c r="F889" s="78">
        <f ca="1">(TRUNC(PRODUCT($E$12:$E888),16))</f>
        <v>1.0967935553852901</v>
      </c>
      <c r="G889" s="78">
        <f t="shared" ca="1" si="271"/>
        <v>1.0964396618972201</v>
      </c>
      <c r="H889" s="78">
        <f t="shared" ca="1" si="272"/>
        <v>1.0003227699999999</v>
      </c>
      <c r="I889" s="77">
        <f t="shared" si="269"/>
        <v>3.5000000000000003E-2</v>
      </c>
      <c r="J889" s="79">
        <f t="shared" si="257"/>
        <v>44368</v>
      </c>
      <c r="K889" s="80">
        <f t="shared" si="258"/>
        <v>2</v>
      </c>
      <c r="L889" s="81">
        <f t="shared" si="259"/>
        <v>2</v>
      </c>
      <c r="M889" s="82">
        <f t="shared" si="260"/>
        <v>1.0002730639999999</v>
      </c>
      <c r="N889" s="82">
        <f t="shared" ca="1" si="261"/>
        <v>1.000595922</v>
      </c>
      <c r="O889" s="81">
        <f t="shared" si="262"/>
        <v>0</v>
      </c>
      <c r="P889" s="76">
        <f t="shared" ca="1" si="263"/>
        <v>45.111294999999998</v>
      </c>
      <c r="Q889" s="76">
        <f t="shared" si="264"/>
        <v>0</v>
      </c>
      <c r="R889" s="83" t="str">
        <f t="shared" si="265"/>
        <v>A+J=</v>
      </c>
      <c r="S889" s="79">
        <f t="shared" si="266"/>
        <v>44459</v>
      </c>
      <c r="T889" s="84" t="str">
        <f t="shared" si="267"/>
        <v>-</v>
      </c>
      <c r="U889" s="8"/>
      <c r="V889" s="8"/>
      <c r="W889" s="8"/>
      <c r="X889" s="8"/>
      <c r="Y889" s="1"/>
      <c r="Z889" s="8"/>
      <c r="AA889" s="8"/>
      <c r="AB889" s="8"/>
      <c r="AC889" s="8"/>
      <c r="AD889" s="8"/>
      <c r="AE889" s="9"/>
      <c r="AF889" s="8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  <c r="BO889" s="3"/>
      <c r="BP889" s="3"/>
      <c r="BQ889" s="3"/>
      <c r="BR889" s="3"/>
      <c r="BS889" s="3"/>
      <c r="BT889" s="3"/>
      <c r="BU889" s="3"/>
      <c r="BV889" s="3"/>
      <c r="BW889" s="3"/>
      <c r="BX889" s="3"/>
      <c r="BY889" s="3"/>
      <c r="BZ889" s="3"/>
      <c r="CA889" s="3"/>
      <c r="CB889" s="3"/>
      <c r="CC889" s="3"/>
      <c r="CD889" s="3"/>
      <c r="CE889" s="3"/>
      <c r="CF889" s="3"/>
      <c r="CG889" s="3"/>
      <c r="CH889" s="3"/>
      <c r="CI889" s="3"/>
      <c r="CJ889" s="3"/>
      <c r="CK889" s="3"/>
      <c r="CL889" s="3"/>
      <c r="CM889" s="3"/>
      <c r="CN889" s="3"/>
      <c r="CO889" s="3"/>
      <c r="CP889" s="3"/>
      <c r="CQ889" s="3"/>
      <c r="CR889" s="3"/>
      <c r="CS889" s="3"/>
      <c r="CT889" s="3"/>
      <c r="CU889" s="3"/>
      <c r="CV889" s="3"/>
      <c r="CW889" s="3"/>
      <c r="CX889" s="3"/>
      <c r="CY889" s="3"/>
      <c r="CZ889" s="3"/>
      <c r="DA889" s="3"/>
      <c r="DB889" s="3"/>
      <c r="DC889" s="3"/>
      <c r="DD889" s="3"/>
      <c r="DE889" s="3"/>
      <c r="DF889" s="3"/>
      <c r="DG889" s="3"/>
      <c r="DH889" s="3"/>
      <c r="DI889" s="3"/>
      <c r="DJ889" s="3"/>
      <c r="DK889" s="3"/>
      <c r="DL889" s="3"/>
      <c r="DM889" s="3"/>
      <c r="DN889" s="3"/>
      <c r="DO889" s="3"/>
      <c r="DP889" s="3"/>
      <c r="DQ889" s="3"/>
      <c r="DR889" s="3"/>
      <c r="DS889" s="3"/>
      <c r="DT889" s="3"/>
      <c r="DU889" s="3"/>
      <c r="DV889" s="3"/>
      <c r="DW889" s="3"/>
      <c r="DX889" s="3"/>
      <c r="DY889" s="3"/>
      <c r="DZ889" s="3"/>
      <c r="EA889" s="3"/>
      <c r="EB889" s="3"/>
      <c r="EC889" s="3"/>
      <c r="ED889" s="3"/>
      <c r="EE889" s="3"/>
      <c r="EF889" s="3"/>
      <c r="EG889" s="3"/>
      <c r="EH889" s="3"/>
      <c r="EI889" s="3"/>
      <c r="EJ889" s="3"/>
      <c r="EK889" s="3"/>
      <c r="EL889" s="3"/>
      <c r="EM889" s="3"/>
      <c r="EN889" s="3"/>
      <c r="EO889" s="3"/>
      <c r="EP889" s="3"/>
      <c r="EQ889" s="3"/>
      <c r="ER889" s="3"/>
      <c r="ES889" s="3"/>
      <c r="ET889" s="3"/>
      <c r="EU889" s="3"/>
      <c r="EV889" s="3"/>
      <c r="EW889" s="3"/>
      <c r="EX889" s="3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</row>
    <row r="890" spans="1:173" x14ac:dyDescent="0.15">
      <c r="A890" s="74">
        <f t="shared" si="268"/>
        <v>44371</v>
      </c>
      <c r="B890" s="75">
        <f t="shared" ref="B890:B953" ca="1" si="273">IF(A890&lt;=TODAY(),C890+P890,IF(AND(A890&gt;TODAY(),A890&lt;=$B$1),IF(VLOOKUP(TODAY(),$A$10:$D$10000,4,FALSE)=0,"n.d",C890+P890),"n.d"))</f>
        <v>75767.676783999996</v>
      </c>
      <c r="C890" s="78">
        <f t="shared" ref="C890:C953" si="274">(C889-Q889)</f>
        <v>75700</v>
      </c>
      <c r="D890" s="77">
        <f ca="1">IF(A890&lt;$B$1,VLOOKUP(A890,[1]DI!$A$4:$B$15000,2),0)</f>
        <v>4.1500000000000002E-2</v>
      </c>
      <c r="E890" s="78">
        <f t="shared" ca="1" si="270"/>
        <v>1.00016137</v>
      </c>
      <c r="F890" s="78">
        <f ca="1">(TRUNC(PRODUCT($E$12:$E889),16))</f>
        <v>1.0969705449613201</v>
      </c>
      <c r="G890" s="78">
        <f t="shared" ca="1" si="271"/>
        <v>1.0964396618972201</v>
      </c>
      <c r="H890" s="78">
        <f t="shared" ca="1" si="272"/>
        <v>1.0004841900000001</v>
      </c>
      <c r="I890" s="77">
        <f t="shared" si="269"/>
        <v>3.5000000000000003E-2</v>
      </c>
      <c r="J890" s="79">
        <f t="shared" ref="J890:J953" si="275">IF(O889&gt;0,VLOOKUP(O889,V$12:AF$48,2),J889)</f>
        <v>44368</v>
      </c>
      <c r="K890" s="80">
        <f t="shared" ref="K890:K953" si="276">IF(A890&gt;J890,IF(NETWORKDAYS(J890,A890,$V$52:$V$436)-1=0,1,NETWORKDAYS(J890,A890,$V$52:$V$436)-1),0)</f>
        <v>3</v>
      </c>
      <c r="L890" s="81">
        <f t="shared" ref="L890:L953" si="277">IF(AND(K890=1,K889=1),1,IF(K890&gt;0,IF(K890=K889,K890+1,K890),0))</f>
        <v>3</v>
      </c>
      <c r="M890" s="82">
        <f t="shared" ref="M890:M953" si="278">ROUND((I890+1)^(L890/252),9)</f>
        <v>1.0004096250000001</v>
      </c>
      <c r="N890" s="82">
        <f t="shared" ref="N890:N953" ca="1" si="279">ROUND(H890*M890,9)</f>
        <v>1.0008940129999999</v>
      </c>
      <c r="O890" s="81">
        <f t="shared" ref="O890:O953" si="280">IF(VLOOKUP(A890,W$12:AD$48,8)=VLOOKUP(A889,W$12:AD$48,8),0,VLOOKUP(A890,W$12:AD$48,8))</f>
        <v>0</v>
      </c>
      <c r="P890" s="76">
        <f t="shared" ref="P890:P953" ca="1" si="281">TRUNC(((N890-1)*C890),6)</f>
        <v>67.676783999999998</v>
      </c>
      <c r="Q890" s="76">
        <f t="shared" ref="Q890:Q953" si="282">IF(O890&gt;0,VLOOKUP(O890,$V$12:$AA$48,6),0)</f>
        <v>0</v>
      </c>
      <c r="R890" s="83" t="str">
        <f t="shared" ref="R890:R953" si="283">IF(O889&gt;0,VLOOKUP(O889,V$12:AF$48,10),R889)</f>
        <v>A+J=</v>
      </c>
      <c r="S890" s="79">
        <f t="shared" ref="S890:S953" si="284">IF(O889&gt;0,VLOOKUP(O889,V$12:AF$48,11),S889)</f>
        <v>44459</v>
      </c>
      <c r="T890" s="84" t="str">
        <f t="shared" ref="T890:T953" si="285">IF(O890&gt;0,(P890+Q890)*T$9,"-")</f>
        <v>-</v>
      </c>
      <c r="U890" s="8"/>
      <c r="V890" s="8"/>
      <c r="W890" s="8"/>
      <c r="X890" s="8"/>
      <c r="Y890" s="1"/>
      <c r="Z890" s="8"/>
      <c r="AA890" s="8"/>
      <c r="AB890" s="8"/>
      <c r="AC890" s="8"/>
      <c r="AD890" s="8"/>
      <c r="AE890" s="9"/>
      <c r="AF890" s="8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  <c r="BO890" s="3"/>
      <c r="BP890" s="3"/>
      <c r="BQ890" s="3"/>
      <c r="BR890" s="3"/>
      <c r="BS890" s="3"/>
      <c r="BT890" s="3"/>
      <c r="BU890" s="3"/>
      <c r="BV890" s="3"/>
      <c r="BW890" s="3"/>
      <c r="BX890" s="3"/>
      <c r="BY890" s="3"/>
      <c r="BZ890" s="3"/>
      <c r="CA890" s="3"/>
      <c r="CB890" s="3"/>
      <c r="CC890" s="3"/>
      <c r="CD890" s="3"/>
      <c r="CE890" s="3"/>
      <c r="CF890" s="3"/>
      <c r="CG890" s="3"/>
      <c r="CH890" s="3"/>
      <c r="CI890" s="3"/>
      <c r="CJ890" s="3"/>
      <c r="CK890" s="3"/>
      <c r="CL890" s="3"/>
      <c r="CM890" s="3"/>
      <c r="CN890" s="3"/>
      <c r="CO890" s="3"/>
      <c r="CP890" s="3"/>
      <c r="CQ890" s="3"/>
      <c r="CR890" s="3"/>
      <c r="CS890" s="3"/>
      <c r="CT890" s="3"/>
      <c r="CU890" s="3"/>
      <c r="CV890" s="3"/>
      <c r="CW890" s="3"/>
      <c r="CX890" s="3"/>
      <c r="CY890" s="3"/>
      <c r="CZ890" s="3"/>
      <c r="DA890" s="3"/>
      <c r="DB890" s="3"/>
      <c r="DC890" s="3"/>
      <c r="DD890" s="3"/>
      <c r="DE890" s="3"/>
      <c r="DF890" s="3"/>
      <c r="DG890" s="3"/>
      <c r="DH890" s="3"/>
      <c r="DI890" s="3"/>
      <c r="DJ890" s="3"/>
      <c r="DK890" s="3"/>
      <c r="DL890" s="3"/>
      <c r="DM890" s="3"/>
      <c r="DN890" s="3"/>
      <c r="DO890" s="3"/>
      <c r="DP890" s="3"/>
      <c r="DQ890" s="3"/>
      <c r="DR890" s="3"/>
      <c r="DS890" s="3"/>
      <c r="DT890" s="3"/>
      <c r="DU890" s="3"/>
      <c r="DV890" s="3"/>
      <c r="DW890" s="3"/>
      <c r="DX890" s="3"/>
      <c r="DY890" s="3"/>
      <c r="DZ890" s="3"/>
      <c r="EA890" s="3"/>
      <c r="EB890" s="3"/>
      <c r="EC890" s="3"/>
      <c r="ED890" s="3"/>
      <c r="EE890" s="3"/>
      <c r="EF890" s="3"/>
      <c r="EG890" s="3"/>
      <c r="EH890" s="3"/>
      <c r="EI890" s="3"/>
      <c r="EJ890" s="3"/>
      <c r="EK890" s="3"/>
      <c r="EL890" s="3"/>
      <c r="EM890" s="3"/>
      <c r="EN890" s="3"/>
      <c r="EO890" s="3"/>
      <c r="EP890" s="3"/>
      <c r="EQ890" s="3"/>
      <c r="ER890" s="3"/>
      <c r="ES890" s="3"/>
      <c r="ET890" s="3"/>
      <c r="EU890" s="3"/>
      <c r="EV890" s="3"/>
      <c r="EW890" s="3"/>
      <c r="EX890" s="3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</row>
    <row r="891" spans="1:173" x14ac:dyDescent="0.15">
      <c r="A891" s="74">
        <f t="shared" si="268"/>
        <v>44372</v>
      </c>
      <c r="B891" s="75">
        <f t="shared" ca="1" si="273"/>
        <v>75790.249312</v>
      </c>
      <c r="C891" s="78">
        <f t="shared" si="274"/>
        <v>75700</v>
      </c>
      <c r="D891" s="77">
        <f ca="1">IF(A891&lt;$B$1,VLOOKUP(A891,[1]DI!$A$4:$B$15000,2),0)</f>
        <v>4.1500000000000002E-2</v>
      </c>
      <c r="E891" s="78">
        <f t="shared" ca="1" si="270"/>
        <v>1.00016137</v>
      </c>
      <c r="F891" s="78">
        <f ca="1">(TRUNC(PRODUCT($E$12:$E890),16))</f>
        <v>1.09714756309817</v>
      </c>
      <c r="G891" s="78">
        <f t="shared" ca="1" si="271"/>
        <v>1.0964396618972201</v>
      </c>
      <c r="H891" s="78">
        <f t="shared" ca="1" si="272"/>
        <v>1.0006456399999999</v>
      </c>
      <c r="I891" s="77">
        <f t="shared" si="269"/>
        <v>3.5000000000000003E-2</v>
      </c>
      <c r="J891" s="79">
        <f t="shared" si="275"/>
        <v>44368</v>
      </c>
      <c r="K891" s="80">
        <f t="shared" si="276"/>
        <v>4</v>
      </c>
      <c r="L891" s="81">
        <f t="shared" si="277"/>
        <v>4</v>
      </c>
      <c r="M891" s="82">
        <f t="shared" si="278"/>
        <v>1.0005462039999999</v>
      </c>
      <c r="N891" s="82">
        <f t="shared" ca="1" si="279"/>
        <v>1.001192197</v>
      </c>
      <c r="O891" s="81">
        <f t="shared" si="280"/>
        <v>0</v>
      </c>
      <c r="P891" s="76">
        <f t="shared" ca="1" si="281"/>
        <v>90.249312000000003</v>
      </c>
      <c r="Q891" s="76">
        <f t="shared" si="282"/>
        <v>0</v>
      </c>
      <c r="R891" s="83" t="str">
        <f t="shared" si="283"/>
        <v>A+J=</v>
      </c>
      <c r="S891" s="79">
        <f t="shared" si="284"/>
        <v>44459</v>
      </c>
      <c r="T891" s="84" t="str">
        <f t="shared" si="285"/>
        <v>-</v>
      </c>
      <c r="U891" s="8"/>
      <c r="V891" s="8"/>
      <c r="W891" s="8"/>
      <c r="X891" s="8"/>
      <c r="Y891" s="1"/>
      <c r="Z891" s="8"/>
      <c r="AA891" s="8"/>
      <c r="AB891" s="8"/>
      <c r="AC891" s="8"/>
      <c r="AD891" s="8"/>
      <c r="AE891" s="9"/>
      <c r="AF891" s="8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  <c r="BO891" s="3"/>
      <c r="BP891" s="3"/>
      <c r="BQ891" s="3"/>
      <c r="BR891" s="3"/>
      <c r="BS891" s="3"/>
      <c r="BT891" s="3"/>
      <c r="BU891" s="3"/>
      <c r="BV891" s="3"/>
      <c r="BW891" s="3"/>
      <c r="BX891" s="3"/>
      <c r="BY891" s="3"/>
      <c r="BZ891" s="3"/>
      <c r="CA891" s="3"/>
      <c r="CB891" s="3"/>
      <c r="CC891" s="3"/>
      <c r="CD891" s="3"/>
      <c r="CE891" s="3"/>
      <c r="CF891" s="3"/>
      <c r="CG891" s="3"/>
      <c r="CH891" s="3"/>
      <c r="CI891" s="3"/>
      <c r="CJ891" s="3"/>
      <c r="CK891" s="3"/>
      <c r="CL891" s="3"/>
      <c r="CM891" s="3"/>
      <c r="CN891" s="3"/>
      <c r="CO891" s="3"/>
      <c r="CP891" s="3"/>
      <c r="CQ891" s="3"/>
      <c r="CR891" s="3"/>
      <c r="CS891" s="3"/>
      <c r="CT891" s="3"/>
      <c r="CU891" s="3"/>
      <c r="CV891" s="3"/>
      <c r="CW891" s="3"/>
      <c r="CX891" s="3"/>
      <c r="CY891" s="3"/>
      <c r="CZ891" s="3"/>
      <c r="DA891" s="3"/>
      <c r="DB891" s="3"/>
      <c r="DC891" s="3"/>
      <c r="DD891" s="3"/>
      <c r="DE891" s="3"/>
      <c r="DF891" s="3"/>
      <c r="DG891" s="3"/>
      <c r="DH891" s="3"/>
      <c r="DI891" s="3"/>
      <c r="DJ891" s="3"/>
      <c r="DK891" s="3"/>
      <c r="DL891" s="3"/>
      <c r="DM891" s="3"/>
      <c r="DN891" s="3"/>
      <c r="DO891" s="3"/>
      <c r="DP891" s="3"/>
      <c r="DQ891" s="3"/>
      <c r="DR891" s="3"/>
      <c r="DS891" s="3"/>
      <c r="DT891" s="3"/>
      <c r="DU891" s="3"/>
      <c r="DV891" s="3"/>
      <c r="DW891" s="3"/>
      <c r="DX891" s="3"/>
      <c r="DY891" s="3"/>
      <c r="DZ891" s="3"/>
      <c r="EA891" s="3"/>
      <c r="EB891" s="3"/>
      <c r="EC891" s="3"/>
      <c r="ED891" s="3"/>
      <c r="EE891" s="3"/>
      <c r="EF891" s="3"/>
      <c r="EG891" s="3"/>
      <c r="EH891" s="3"/>
      <c r="EI891" s="3"/>
      <c r="EJ891" s="3"/>
      <c r="EK891" s="3"/>
      <c r="EL891" s="3"/>
      <c r="EM891" s="3"/>
      <c r="EN891" s="3"/>
      <c r="EO891" s="3"/>
      <c r="EP891" s="3"/>
      <c r="EQ891" s="3"/>
      <c r="ER891" s="3"/>
      <c r="ES891" s="3"/>
      <c r="ET891" s="3"/>
      <c r="EU891" s="3"/>
      <c r="EV891" s="3"/>
      <c r="EW891" s="3"/>
      <c r="EX891" s="3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</row>
    <row r="892" spans="1:173" x14ac:dyDescent="0.15">
      <c r="A892" s="74">
        <f t="shared" si="268"/>
        <v>44373</v>
      </c>
      <c r="B892" s="75">
        <f t="shared" ca="1" si="273"/>
        <v>75812.827973000007</v>
      </c>
      <c r="C892" s="78">
        <f t="shared" si="274"/>
        <v>75700</v>
      </c>
      <c r="D892" s="77">
        <f ca="1">IF(A892&lt;$B$1,VLOOKUP(A892,[1]DI!$A$4:$B$15000,2),0)</f>
        <v>0</v>
      </c>
      <c r="E892" s="78">
        <f t="shared" ca="1" si="270"/>
        <v>1</v>
      </c>
      <c r="F892" s="78">
        <f ca="1">(TRUNC(PRODUCT($E$12:$E891),16))</f>
        <v>1.0973246098004199</v>
      </c>
      <c r="G892" s="78">
        <f t="shared" ca="1" si="271"/>
        <v>1.0964396618972201</v>
      </c>
      <c r="H892" s="78">
        <f t="shared" ca="1" si="272"/>
        <v>1.00080711</v>
      </c>
      <c r="I892" s="77">
        <f t="shared" si="269"/>
        <v>3.5000000000000003E-2</v>
      </c>
      <c r="J892" s="79">
        <f t="shared" si="275"/>
        <v>44368</v>
      </c>
      <c r="K892" s="80">
        <f t="shared" si="276"/>
        <v>4</v>
      </c>
      <c r="L892" s="81">
        <f t="shared" si="277"/>
        <v>5</v>
      </c>
      <c r="M892" s="82">
        <f t="shared" si="278"/>
        <v>1.000682801</v>
      </c>
      <c r="N892" s="82">
        <f t="shared" ca="1" si="279"/>
        <v>1.001490462</v>
      </c>
      <c r="O892" s="81">
        <f t="shared" si="280"/>
        <v>0</v>
      </c>
      <c r="P892" s="76">
        <f t="shared" ca="1" si="281"/>
        <v>112.827973</v>
      </c>
      <c r="Q892" s="76">
        <f t="shared" si="282"/>
        <v>0</v>
      </c>
      <c r="R892" s="83" t="str">
        <f t="shared" si="283"/>
        <v>A+J=</v>
      </c>
      <c r="S892" s="79">
        <f t="shared" si="284"/>
        <v>44459</v>
      </c>
      <c r="T892" s="84" t="str">
        <f t="shared" si="285"/>
        <v>-</v>
      </c>
      <c r="U892" s="8"/>
      <c r="V892" s="8"/>
      <c r="W892" s="8"/>
      <c r="X892" s="8"/>
      <c r="Y892" s="1"/>
      <c r="Z892" s="8"/>
      <c r="AA892" s="8"/>
      <c r="AB892" s="8"/>
      <c r="AC892" s="8"/>
      <c r="AD892" s="8"/>
      <c r="AE892" s="9"/>
      <c r="AF892" s="8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  <c r="BO892" s="3"/>
      <c r="BP892" s="3"/>
      <c r="BQ892" s="3"/>
      <c r="BR892" s="3"/>
      <c r="BS892" s="3"/>
      <c r="BT892" s="3"/>
      <c r="BU892" s="3"/>
      <c r="BV892" s="3"/>
      <c r="BW892" s="3"/>
      <c r="BX892" s="3"/>
      <c r="BY892" s="3"/>
      <c r="BZ892" s="3"/>
      <c r="CA892" s="3"/>
      <c r="CB892" s="3"/>
      <c r="CC892" s="3"/>
      <c r="CD892" s="3"/>
      <c r="CE892" s="3"/>
      <c r="CF892" s="3"/>
      <c r="CG892" s="3"/>
      <c r="CH892" s="3"/>
      <c r="CI892" s="3"/>
      <c r="CJ892" s="3"/>
      <c r="CK892" s="3"/>
      <c r="CL892" s="3"/>
      <c r="CM892" s="3"/>
      <c r="CN892" s="3"/>
      <c r="CO892" s="3"/>
      <c r="CP892" s="3"/>
      <c r="CQ892" s="3"/>
      <c r="CR892" s="3"/>
      <c r="CS892" s="3"/>
      <c r="CT892" s="3"/>
      <c r="CU892" s="3"/>
      <c r="CV892" s="3"/>
      <c r="CW892" s="3"/>
      <c r="CX892" s="3"/>
      <c r="CY892" s="3"/>
      <c r="CZ892" s="3"/>
      <c r="DA892" s="3"/>
      <c r="DB892" s="3"/>
      <c r="DC892" s="3"/>
      <c r="DD892" s="3"/>
      <c r="DE892" s="3"/>
      <c r="DF892" s="3"/>
      <c r="DG892" s="3"/>
      <c r="DH892" s="3"/>
      <c r="DI892" s="3"/>
      <c r="DJ892" s="3"/>
      <c r="DK892" s="3"/>
      <c r="DL892" s="3"/>
      <c r="DM892" s="3"/>
      <c r="DN892" s="3"/>
      <c r="DO892" s="3"/>
      <c r="DP892" s="3"/>
      <c r="DQ892" s="3"/>
      <c r="DR892" s="3"/>
      <c r="DS892" s="3"/>
      <c r="DT892" s="3"/>
      <c r="DU892" s="3"/>
      <c r="DV892" s="3"/>
      <c r="DW892" s="3"/>
      <c r="DX892" s="3"/>
      <c r="DY892" s="3"/>
      <c r="DZ892" s="3"/>
      <c r="EA892" s="3"/>
      <c r="EB892" s="3"/>
      <c r="EC892" s="3"/>
      <c r="ED892" s="3"/>
      <c r="EE892" s="3"/>
      <c r="EF892" s="3"/>
      <c r="EG892" s="3"/>
      <c r="EH892" s="3"/>
      <c r="EI892" s="3"/>
      <c r="EJ892" s="3"/>
      <c r="EK892" s="3"/>
      <c r="EL892" s="3"/>
      <c r="EM892" s="3"/>
      <c r="EN892" s="3"/>
      <c r="EO892" s="3"/>
      <c r="EP892" s="3"/>
      <c r="EQ892" s="3"/>
      <c r="ER892" s="3"/>
      <c r="ES892" s="3"/>
      <c r="ET892" s="3"/>
      <c r="EU892" s="3"/>
      <c r="EV892" s="3"/>
      <c r="EW892" s="3"/>
      <c r="EX892" s="3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</row>
    <row r="893" spans="1:173" x14ac:dyDescent="0.15">
      <c r="A893" s="74">
        <f t="shared" si="268"/>
        <v>44374</v>
      </c>
      <c r="B893" s="75">
        <f t="shared" ca="1" si="273"/>
        <v>75812.827973000007</v>
      </c>
      <c r="C893" s="78">
        <f t="shared" si="274"/>
        <v>75700</v>
      </c>
      <c r="D893" s="77">
        <f ca="1">IF(A893&lt;$B$1,VLOOKUP(A893,[1]DI!$A$4:$B$15000,2),0)</f>
        <v>0</v>
      </c>
      <c r="E893" s="78">
        <f t="shared" ca="1" si="270"/>
        <v>1</v>
      </c>
      <c r="F893" s="78">
        <f ca="1">(TRUNC(PRODUCT($E$12:$E892),16))</f>
        <v>1.0973246098004199</v>
      </c>
      <c r="G893" s="78">
        <f t="shared" ca="1" si="271"/>
        <v>1.0964396618972201</v>
      </c>
      <c r="H893" s="78">
        <f t="shared" ca="1" si="272"/>
        <v>1.00080711</v>
      </c>
      <c r="I893" s="77">
        <f t="shared" si="269"/>
        <v>3.5000000000000003E-2</v>
      </c>
      <c r="J893" s="79">
        <f t="shared" si="275"/>
        <v>44368</v>
      </c>
      <c r="K893" s="80">
        <f t="shared" si="276"/>
        <v>4</v>
      </c>
      <c r="L893" s="81">
        <f t="shared" si="277"/>
        <v>5</v>
      </c>
      <c r="M893" s="82">
        <f t="shared" si="278"/>
        <v>1.000682801</v>
      </c>
      <c r="N893" s="82">
        <f t="shared" ca="1" si="279"/>
        <v>1.001490462</v>
      </c>
      <c r="O893" s="81">
        <f t="shared" si="280"/>
        <v>0</v>
      </c>
      <c r="P893" s="76">
        <f t="shared" ca="1" si="281"/>
        <v>112.827973</v>
      </c>
      <c r="Q893" s="76">
        <f t="shared" si="282"/>
        <v>0</v>
      </c>
      <c r="R893" s="83" t="str">
        <f t="shared" si="283"/>
        <v>A+J=</v>
      </c>
      <c r="S893" s="79">
        <f t="shared" si="284"/>
        <v>44459</v>
      </c>
      <c r="T893" s="84" t="str">
        <f t="shared" si="285"/>
        <v>-</v>
      </c>
      <c r="U893" s="8"/>
      <c r="V893" s="8"/>
      <c r="W893" s="8"/>
      <c r="X893" s="8"/>
      <c r="Y893" s="1"/>
      <c r="Z893" s="8"/>
      <c r="AA893" s="8"/>
      <c r="AB893" s="8"/>
      <c r="AC893" s="8"/>
      <c r="AD893" s="8"/>
      <c r="AE893" s="9"/>
      <c r="AF893" s="8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  <c r="BO893" s="3"/>
      <c r="BP893" s="3"/>
      <c r="BQ893" s="3"/>
      <c r="BR893" s="3"/>
      <c r="BS893" s="3"/>
      <c r="BT893" s="3"/>
      <c r="BU893" s="3"/>
      <c r="BV893" s="3"/>
      <c r="BW893" s="3"/>
      <c r="BX893" s="3"/>
      <c r="BY893" s="3"/>
      <c r="BZ893" s="3"/>
      <c r="CA893" s="3"/>
      <c r="CB893" s="3"/>
      <c r="CC893" s="3"/>
      <c r="CD893" s="3"/>
      <c r="CE893" s="3"/>
      <c r="CF893" s="3"/>
      <c r="CG893" s="3"/>
      <c r="CH893" s="3"/>
      <c r="CI893" s="3"/>
      <c r="CJ893" s="3"/>
      <c r="CK893" s="3"/>
      <c r="CL893" s="3"/>
      <c r="CM893" s="3"/>
      <c r="CN893" s="3"/>
      <c r="CO893" s="3"/>
      <c r="CP893" s="3"/>
      <c r="CQ893" s="3"/>
      <c r="CR893" s="3"/>
      <c r="CS893" s="3"/>
      <c r="CT893" s="3"/>
      <c r="CU893" s="3"/>
      <c r="CV893" s="3"/>
      <c r="CW893" s="3"/>
      <c r="CX893" s="3"/>
      <c r="CY893" s="3"/>
      <c r="CZ893" s="3"/>
      <c r="DA893" s="3"/>
      <c r="DB893" s="3"/>
      <c r="DC893" s="3"/>
      <c r="DD893" s="3"/>
      <c r="DE893" s="3"/>
      <c r="DF893" s="3"/>
      <c r="DG893" s="3"/>
      <c r="DH893" s="3"/>
      <c r="DI893" s="3"/>
      <c r="DJ893" s="3"/>
      <c r="DK893" s="3"/>
      <c r="DL893" s="3"/>
      <c r="DM893" s="3"/>
      <c r="DN893" s="3"/>
      <c r="DO893" s="3"/>
      <c r="DP893" s="3"/>
      <c r="DQ893" s="3"/>
      <c r="DR893" s="3"/>
      <c r="DS893" s="3"/>
      <c r="DT893" s="3"/>
      <c r="DU893" s="3"/>
      <c r="DV893" s="3"/>
      <c r="DW893" s="3"/>
      <c r="DX893" s="3"/>
      <c r="DY893" s="3"/>
      <c r="DZ893" s="3"/>
      <c r="EA893" s="3"/>
      <c r="EB893" s="3"/>
      <c r="EC893" s="3"/>
      <c r="ED893" s="3"/>
      <c r="EE893" s="3"/>
      <c r="EF893" s="3"/>
      <c r="EG893" s="3"/>
      <c r="EH893" s="3"/>
      <c r="EI893" s="3"/>
      <c r="EJ893" s="3"/>
      <c r="EK893" s="3"/>
      <c r="EL893" s="3"/>
      <c r="EM893" s="3"/>
      <c r="EN893" s="3"/>
      <c r="EO893" s="3"/>
      <c r="EP893" s="3"/>
      <c r="EQ893" s="3"/>
      <c r="ER893" s="3"/>
      <c r="ES893" s="3"/>
      <c r="ET893" s="3"/>
      <c r="EU893" s="3"/>
      <c r="EV893" s="3"/>
      <c r="EW893" s="3"/>
      <c r="EX893" s="3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</row>
    <row r="894" spans="1:173" x14ac:dyDescent="0.15">
      <c r="A894" s="74">
        <f t="shared" si="268"/>
        <v>44375</v>
      </c>
      <c r="B894" s="75">
        <f t="shared" ca="1" si="273"/>
        <v>75812.827973000007</v>
      </c>
      <c r="C894" s="78">
        <f t="shared" si="274"/>
        <v>75700</v>
      </c>
      <c r="D894" s="77">
        <f ca="1">IF(A894&lt;$B$1,VLOOKUP(A894,[1]DI!$A$4:$B$15000,2),0)</f>
        <v>4.1500000000000002E-2</v>
      </c>
      <c r="E894" s="78">
        <f t="shared" ca="1" si="270"/>
        <v>1.00016137</v>
      </c>
      <c r="F894" s="78">
        <f ca="1">(TRUNC(PRODUCT($E$12:$E893),16))</f>
        <v>1.0973246098004199</v>
      </c>
      <c r="G894" s="78">
        <f t="shared" ca="1" si="271"/>
        <v>1.0964396618972201</v>
      </c>
      <c r="H894" s="78">
        <f t="shared" ca="1" si="272"/>
        <v>1.00080711</v>
      </c>
      <c r="I894" s="77">
        <f t="shared" si="269"/>
        <v>3.5000000000000003E-2</v>
      </c>
      <c r="J894" s="79">
        <f t="shared" si="275"/>
        <v>44368</v>
      </c>
      <c r="K894" s="80">
        <f t="shared" si="276"/>
        <v>5</v>
      </c>
      <c r="L894" s="81">
        <f t="shared" si="277"/>
        <v>5</v>
      </c>
      <c r="M894" s="82">
        <f t="shared" si="278"/>
        <v>1.000682801</v>
      </c>
      <c r="N894" s="82">
        <f t="shared" ca="1" si="279"/>
        <v>1.001490462</v>
      </c>
      <c r="O894" s="81">
        <f t="shared" si="280"/>
        <v>0</v>
      </c>
      <c r="P894" s="76">
        <f t="shared" ca="1" si="281"/>
        <v>112.827973</v>
      </c>
      <c r="Q894" s="76">
        <f t="shared" si="282"/>
        <v>0</v>
      </c>
      <c r="R894" s="83" t="str">
        <f t="shared" si="283"/>
        <v>A+J=</v>
      </c>
      <c r="S894" s="79">
        <f t="shared" si="284"/>
        <v>44459</v>
      </c>
      <c r="T894" s="84" t="str">
        <f t="shared" si="285"/>
        <v>-</v>
      </c>
      <c r="U894" s="8"/>
      <c r="V894" s="8"/>
      <c r="W894" s="8"/>
      <c r="X894" s="8"/>
      <c r="Y894" s="1"/>
      <c r="Z894" s="8"/>
      <c r="AA894" s="8"/>
      <c r="AB894" s="8"/>
      <c r="AC894" s="8"/>
      <c r="AD894" s="8"/>
      <c r="AE894" s="9"/>
      <c r="AF894" s="8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  <c r="BO894" s="3"/>
      <c r="BP894" s="3"/>
      <c r="BQ894" s="3"/>
      <c r="BR894" s="3"/>
      <c r="BS894" s="3"/>
      <c r="BT894" s="3"/>
      <c r="BU894" s="3"/>
      <c r="BV894" s="3"/>
      <c r="BW894" s="3"/>
      <c r="BX894" s="3"/>
      <c r="BY894" s="3"/>
      <c r="BZ894" s="3"/>
      <c r="CA894" s="3"/>
      <c r="CB894" s="3"/>
      <c r="CC894" s="3"/>
      <c r="CD894" s="3"/>
      <c r="CE894" s="3"/>
      <c r="CF894" s="3"/>
      <c r="CG894" s="3"/>
      <c r="CH894" s="3"/>
      <c r="CI894" s="3"/>
      <c r="CJ894" s="3"/>
      <c r="CK894" s="3"/>
      <c r="CL894" s="3"/>
      <c r="CM894" s="3"/>
      <c r="CN894" s="3"/>
      <c r="CO894" s="3"/>
      <c r="CP894" s="3"/>
      <c r="CQ894" s="3"/>
      <c r="CR894" s="3"/>
      <c r="CS894" s="3"/>
      <c r="CT894" s="3"/>
      <c r="CU894" s="3"/>
      <c r="CV894" s="3"/>
      <c r="CW894" s="3"/>
      <c r="CX894" s="3"/>
      <c r="CY894" s="3"/>
      <c r="CZ894" s="3"/>
      <c r="DA894" s="3"/>
      <c r="DB894" s="3"/>
      <c r="DC894" s="3"/>
      <c r="DD894" s="3"/>
      <c r="DE894" s="3"/>
      <c r="DF894" s="3"/>
      <c r="DG894" s="3"/>
      <c r="DH894" s="3"/>
      <c r="DI894" s="3"/>
      <c r="DJ894" s="3"/>
      <c r="DK894" s="3"/>
      <c r="DL894" s="3"/>
      <c r="DM894" s="3"/>
      <c r="DN894" s="3"/>
      <c r="DO894" s="3"/>
      <c r="DP894" s="3"/>
      <c r="DQ894" s="3"/>
      <c r="DR894" s="3"/>
      <c r="DS894" s="3"/>
      <c r="DT894" s="3"/>
      <c r="DU894" s="3"/>
      <c r="DV894" s="3"/>
      <c r="DW894" s="3"/>
      <c r="DX894" s="3"/>
      <c r="DY894" s="3"/>
      <c r="DZ894" s="3"/>
      <c r="EA894" s="3"/>
      <c r="EB894" s="3"/>
      <c r="EC894" s="3"/>
      <c r="ED894" s="3"/>
      <c r="EE894" s="3"/>
      <c r="EF894" s="3"/>
      <c r="EG894" s="3"/>
      <c r="EH894" s="3"/>
      <c r="EI894" s="3"/>
      <c r="EJ894" s="3"/>
      <c r="EK894" s="3"/>
      <c r="EL894" s="3"/>
      <c r="EM894" s="3"/>
      <c r="EN894" s="3"/>
      <c r="EO894" s="3"/>
      <c r="EP894" s="3"/>
      <c r="EQ894" s="3"/>
      <c r="ER894" s="3"/>
      <c r="ES894" s="3"/>
      <c r="ET894" s="3"/>
      <c r="EU894" s="3"/>
      <c r="EV894" s="3"/>
      <c r="EW894" s="3"/>
      <c r="EX894" s="3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</row>
    <row r="895" spans="1:173" x14ac:dyDescent="0.15">
      <c r="A895" s="74">
        <f t="shared" si="268"/>
        <v>44376</v>
      </c>
      <c r="B895" s="75">
        <f t="shared" ca="1" si="273"/>
        <v>75835.413748999999</v>
      </c>
      <c r="C895" s="78">
        <f t="shared" si="274"/>
        <v>75700</v>
      </c>
      <c r="D895" s="77">
        <f ca="1">IF(A895&lt;$B$1,VLOOKUP(A895,[1]DI!$A$4:$B$15000,2),0)</f>
        <v>4.1500000000000002E-2</v>
      </c>
      <c r="E895" s="78">
        <f t="shared" ca="1" si="270"/>
        <v>1.00016137</v>
      </c>
      <c r="F895" s="78">
        <f ca="1">(TRUNC(PRODUCT($E$12:$E894),16))</f>
        <v>1.09750168507271</v>
      </c>
      <c r="G895" s="78">
        <f t="shared" ca="1" si="271"/>
        <v>1.0964396618972201</v>
      </c>
      <c r="H895" s="78">
        <f t="shared" ca="1" si="272"/>
        <v>1.0009686099999999</v>
      </c>
      <c r="I895" s="77">
        <f t="shared" si="269"/>
        <v>3.5000000000000003E-2</v>
      </c>
      <c r="J895" s="79">
        <f t="shared" si="275"/>
        <v>44368</v>
      </c>
      <c r="K895" s="80">
        <f t="shared" si="276"/>
        <v>6</v>
      </c>
      <c r="L895" s="81">
        <f t="shared" si="277"/>
        <v>6</v>
      </c>
      <c r="M895" s="82">
        <f t="shared" si="278"/>
        <v>1.000819417</v>
      </c>
      <c r="N895" s="82">
        <f t="shared" ca="1" si="279"/>
        <v>1.0017888210000001</v>
      </c>
      <c r="O895" s="81">
        <f t="shared" si="280"/>
        <v>0</v>
      </c>
      <c r="P895" s="76">
        <f t="shared" ca="1" si="281"/>
        <v>135.413749</v>
      </c>
      <c r="Q895" s="76">
        <f t="shared" si="282"/>
        <v>0</v>
      </c>
      <c r="R895" s="83" t="str">
        <f t="shared" si="283"/>
        <v>A+J=</v>
      </c>
      <c r="S895" s="79">
        <f t="shared" si="284"/>
        <v>44459</v>
      </c>
      <c r="T895" s="84" t="str">
        <f t="shared" si="285"/>
        <v>-</v>
      </c>
      <c r="U895" s="8"/>
      <c r="V895" s="8"/>
      <c r="W895" s="8"/>
      <c r="X895" s="8"/>
      <c r="Y895" s="1"/>
      <c r="Z895" s="8"/>
      <c r="AA895" s="8"/>
      <c r="AB895" s="8"/>
      <c r="AC895" s="8"/>
      <c r="AD895" s="8"/>
      <c r="AE895" s="9"/>
      <c r="AF895" s="8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  <c r="BO895" s="3"/>
      <c r="BP895" s="3"/>
      <c r="BQ895" s="3"/>
      <c r="BR895" s="3"/>
      <c r="BS895" s="3"/>
      <c r="BT895" s="3"/>
      <c r="BU895" s="3"/>
      <c r="BV895" s="3"/>
      <c r="BW895" s="3"/>
      <c r="BX895" s="3"/>
      <c r="BY895" s="3"/>
      <c r="BZ895" s="3"/>
      <c r="CA895" s="3"/>
      <c r="CB895" s="3"/>
      <c r="CC895" s="3"/>
      <c r="CD895" s="3"/>
      <c r="CE895" s="3"/>
      <c r="CF895" s="3"/>
      <c r="CG895" s="3"/>
      <c r="CH895" s="3"/>
      <c r="CI895" s="3"/>
      <c r="CJ895" s="3"/>
      <c r="CK895" s="3"/>
      <c r="CL895" s="3"/>
      <c r="CM895" s="3"/>
      <c r="CN895" s="3"/>
      <c r="CO895" s="3"/>
      <c r="CP895" s="3"/>
      <c r="CQ895" s="3"/>
      <c r="CR895" s="3"/>
      <c r="CS895" s="3"/>
      <c r="CT895" s="3"/>
      <c r="CU895" s="3"/>
      <c r="CV895" s="3"/>
      <c r="CW895" s="3"/>
      <c r="CX895" s="3"/>
      <c r="CY895" s="3"/>
      <c r="CZ895" s="3"/>
      <c r="DA895" s="3"/>
      <c r="DB895" s="3"/>
      <c r="DC895" s="3"/>
      <c r="DD895" s="3"/>
      <c r="DE895" s="3"/>
      <c r="DF895" s="3"/>
      <c r="DG895" s="3"/>
      <c r="DH895" s="3"/>
      <c r="DI895" s="3"/>
      <c r="DJ895" s="3"/>
      <c r="DK895" s="3"/>
      <c r="DL895" s="3"/>
      <c r="DM895" s="3"/>
      <c r="DN895" s="3"/>
      <c r="DO895" s="3"/>
      <c r="DP895" s="3"/>
      <c r="DQ895" s="3"/>
      <c r="DR895" s="3"/>
      <c r="DS895" s="3"/>
      <c r="DT895" s="3"/>
      <c r="DU895" s="3"/>
      <c r="DV895" s="3"/>
      <c r="DW895" s="3"/>
      <c r="DX895" s="3"/>
      <c r="DY895" s="3"/>
      <c r="DZ895" s="3"/>
      <c r="EA895" s="3"/>
      <c r="EB895" s="3"/>
      <c r="EC895" s="3"/>
      <c r="ED895" s="3"/>
      <c r="EE895" s="3"/>
      <c r="EF895" s="3"/>
      <c r="EG895" s="3"/>
      <c r="EH895" s="3"/>
      <c r="EI895" s="3"/>
      <c r="EJ895" s="3"/>
      <c r="EK895" s="3"/>
      <c r="EL895" s="3"/>
      <c r="EM895" s="3"/>
      <c r="EN895" s="3"/>
      <c r="EO895" s="3"/>
      <c r="EP895" s="3"/>
      <c r="EQ895" s="3"/>
      <c r="ER895" s="3"/>
      <c r="ES895" s="3"/>
      <c r="ET895" s="3"/>
      <c r="EU895" s="3"/>
      <c r="EV895" s="3"/>
      <c r="EW895" s="3"/>
      <c r="EX895" s="3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</row>
    <row r="896" spans="1:173" x14ac:dyDescent="0.15">
      <c r="A896" s="74">
        <f t="shared" si="268"/>
        <v>44377</v>
      </c>
      <c r="B896" s="75">
        <f t="shared" ca="1" si="273"/>
        <v>75858.00649</v>
      </c>
      <c r="C896" s="78">
        <f t="shared" si="274"/>
        <v>75700</v>
      </c>
      <c r="D896" s="77">
        <f ca="1">IF(A896&lt;$B$1,VLOOKUP(A896,[1]DI!$A$4:$B$15000,2),0)</f>
        <v>4.1500000000000002E-2</v>
      </c>
      <c r="E896" s="78">
        <f t="shared" ca="1" si="270"/>
        <v>1.00016137</v>
      </c>
      <c r="F896" s="78">
        <f ca="1">(TRUNC(PRODUCT($E$12:$E895),16))</f>
        <v>1.09767878891963</v>
      </c>
      <c r="G896" s="78">
        <f t="shared" ca="1" si="271"/>
        <v>1.0964396618972201</v>
      </c>
      <c r="H896" s="78">
        <f t="shared" ca="1" si="272"/>
        <v>1.0011301399999999</v>
      </c>
      <c r="I896" s="77">
        <f t="shared" si="269"/>
        <v>3.5000000000000003E-2</v>
      </c>
      <c r="J896" s="79">
        <f t="shared" si="275"/>
        <v>44368</v>
      </c>
      <c r="K896" s="80">
        <f t="shared" si="276"/>
        <v>7</v>
      </c>
      <c r="L896" s="81">
        <f t="shared" si="277"/>
        <v>7</v>
      </c>
      <c r="M896" s="82">
        <f t="shared" si="278"/>
        <v>1.000956052</v>
      </c>
      <c r="N896" s="82">
        <f t="shared" ca="1" si="279"/>
        <v>1.002087272</v>
      </c>
      <c r="O896" s="81">
        <f t="shared" si="280"/>
        <v>0</v>
      </c>
      <c r="P896" s="76">
        <f t="shared" ca="1" si="281"/>
        <v>158.00649000000001</v>
      </c>
      <c r="Q896" s="76">
        <f t="shared" si="282"/>
        <v>0</v>
      </c>
      <c r="R896" s="83" t="str">
        <f t="shared" si="283"/>
        <v>A+J=</v>
      </c>
      <c r="S896" s="79">
        <f t="shared" si="284"/>
        <v>44459</v>
      </c>
      <c r="T896" s="84" t="str">
        <f t="shared" si="285"/>
        <v>-</v>
      </c>
      <c r="U896" s="8"/>
      <c r="V896" s="8"/>
      <c r="W896" s="8"/>
      <c r="X896" s="8"/>
      <c r="Y896" s="1"/>
      <c r="Z896" s="8"/>
      <c r="AA896" s="8"/>
      <c r="AB896" s="8"/>
      <c r="AC896" s="8"/>
      <c r="AD896" s="8"/>
      <c r="AE896" s="9"/>
      <c r="AF896" s="8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  <c r="BO896" s="3"/>
      <c r="BP896" s="3"/>
      <c r="BQ896" s="3"/>
      <c r="BR896" s="3"/>
      <c r="BS896" s="3"/>
      <c r="BT896" s="3"/>
      <c r="BU896" s="3"/>
      <c r="BV896" s="3"/>
      <c r="BW896" s="3"/>
      <c r="BX896" s="3"/>
      <c r="BY896" s="3"/>
      <c r="BZ896" s="3"/>
      <c r="CA896" s="3"/>
      <c r="CB896" s="3"/>
      <c r="CC896" s="3"/>
      <c r="CD896" s="3"/>
      <c r="CE896" s="3"/>
      <c r="CF896" s="3"/>
      <c r="CG896" s="3"/>
      <c r="CH896" s="3"/>
      <c r="CI896" s="3"/>
      <c r="CJ896" s="3"/>
      <c r="CK896" s="3"/>
      <c r="CL896" s="3"/>
      <c r="CM896" s="3"/>
      <c r="CN896" s="3"/>
      <c r="CO896" s="3"/>
      <c r="CP896" s="3"/>
      <c r="CQ896" s="3"/>
      <c r="CR896" s="3"/>
      <c r="CS896" s="3"/>
      <c r="CT896" s="3"/>
      <c r="CU896" s="3"/>
      <c r="CV896" s="3"/>
      <c r="CW896" s="3"/>
      <c r="CX896" s="3"/>
      <c r="CY896" s="3"/>
      <c r="CZ896" s="3"/>
      <c r="DA896" s="3"/>
      <c r="DB896" s="3"/>
      <c r="DC896" s="3"/>
      <c r="DD896" s="3"/>
      <c r="DE896" s="3"/>
      <c r="DF896" s="3"/>
      <c r="DG896" s="3"/>
      <c r="DH896" s="3"/>
      <c r="DI896" s="3"/>
      <c r="DJ896" s="3"/>
      <c r="DK896" s="3"/>
      <c r="DL896" s="3"/>
      <c r="DM896" s="3"/>
      <c r="DN896" s="3"/>
      <c r="DO896" s="3"/>
      <c r="DP896" s="3"/>
      <c r="DQ896" s="3"/>
      <c r="DR896" s="3"/>
      <c r="DS896" s="3"/>
      <c r="DT896" s="3"/>
      <c r="DU896" s="3"/>
      <c r="DV896" s="3"/>
      <c r="DW896" s="3"/>
      <c r="DX896" s="3"/>
      <c r="DY896" s="3"/>
      <c r="DZ896" s="3"/>
      <c r="EA896" s="3"/>
      <c r="EB896" s="3"/>
      <c r="EC896" s="3"/>
      <c r="ED896" s="3"/>
      <c r="EE896" s="3"/>
      <c r="EF896" s="3"/>
      <c r="EG896" s="3"/>
      <c r="EH896" s="3"/>
      <c r="EI896" s="3"/>
      <c r="EJ896" s="3"/>
      <c r="EK896" s="3"/>
      <c r="EL896" s="3"/>
      <c r="EM896" s="3"/>
      <c r="EN896" s="3"/>
      <c r="EO896" s="3"/>
      <c r="EP896" s="3"/>
      <c r="EQ896" s="3"/>
      <c r="ER896" s="3"/>
      <c r="ES896" s="3"/>
      <c r="ET896" s="3"/>
      <c r="EU896" s="3"/>
      <c r="EV896" s="3"/>
      <c r="EW896" s="3"/>
      <c r="EX896" s="3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</row>
    <row r="897" spans="1:173" x14ac:dyDescent="0.15">
      <c r="A897" s="74">
        <f t="shared" si="268"/>
        <v>44378</v>
      </c>
      <c r="B897" s="75">
        <f t="shared" ca="1" si="273"/>
        <v>75880.605513999995</v>
      </c>
      <c r="C897" s="78">
        <f t="shared" si="274"/>
        <v>75700</v>
      </c>
      <c r="D897" s="77">
        <f ca="1">IF(A897&lt;$B$1,VLOOKUP(A897,[1]DI!$A$4:$B$15000,2),0)</f>
        <v>4.1500000000000002E-2</v>
      </c>
      <c r="E897" s="78">
        <f t="shared" ca="1" si="270"/>
        <v>1.00016137</v>
      </c>
      <c r="F897" s="78">
        <f ca="1">(TRUNC(PRODUCT($E$12:$E896),16))</f>
        <v>1.0978559213457899</v>
      </c>
      <c r="G897" s="78">
        <f t="shared" ca="1" si="271"/>
        <v>1.0964396618972201</v>
      </c>
      <c r="H897" s="78">
        <f t="shared" ca="1" si="272"/>
        <v>1.00129169</v>
      </c>
      <c r="I897" s="77">
        <f t="shared" si="269"/>
        <v>3.5000000000000003E-2</v>
      </c>
      <c r="J897" s="79">
        <f t="shared" si="275"/>
        <v>44368</v>
      </c>
      <c r="K897" s="80">
        <f t="shared" si="276"/>
        <v>8</v>
      </c>
      <c r="L897" s="81">
        <f t="shared" si="277"/>
        <v>8</v>
      </c>
      <c r="M897" s="82">
        <f t="shared" si="278"/>
        <v>1.001092705</v>
      </c>
      <c r="N897" s="82">
        <f t="shared" ca="1" si="279"/>
        <v>1.0023858059999999</v>
      </c>
      <c r="O897" s="81">
        <f t="shared" si="280"/>
        <v>0</v>
      </c>
      <c r="P897" s="76">
        <f t="shared" ca="1" si="281"/>
        <v>180.605514</v>
      </c>
      <c r="Q897" s="76">
        <f t="shared" si="282"/>
        <v>0</v>
      </c>
      <c r="R897" s="83" t="str">
        <f t="shared" si="283"/>
        <v>A+J=</v>
      </c>
      <c r="S897" s="79">
        <f t="shared" si="284"/>
        <v>44459</v>
      </c>
      <c r="T897" s="84" t="str">
        <f t="shared" si="285"/>
        <v>-</v>
      </c>
      <c r="U897" s="8"/>
      <c r="V897" s="8"/>
      <c r="W897" s="8"/>
      <c r="X897" s="8"/>
      <c r="Y897" s="1"/>
      <c r="Z897" s="8"/>
      <c r="AA897" s="8"/>
      <c r="AB897" s="8"/>
      <c r="AC897" s="8"/>
      <c r="AD897" s="8"/>
      <c r="AE897" s="9"/>
      <c r="AF897" s="8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  <c r="BO897" s="3"/>
      <c r="BP897" s="3"/>
      <c r="BQ897" s="3"/>
      <c r="BR897" s="3"/>
      <c r="BS897" s="3"/>
      <c r="BT897" s="3"/>
      <c r="BU897" s="3"/>
      <c r="BV897" s="3"/>
      <c r="BW897" s="3"/>
      <c r="BX897" s="3"/>
      <c r="BY897" s="3"/>
      <c r="BZ897" s="3"/>
      <c r="CA897" s="3"/>
      <c r="CB897" s="3"/>
      <c r="CC897" s="3"/>
      <c r="CD897" s="3"/>
      <c r="CE897" s="3"/>
      <c r="CF897" s="3"/>
      <c r="CG897" s="3"/>
      <c r="CH897" s="3"/>
      <c r="CI897" s="3"/>
      <c r="CJ897" s="3"/>
      <c r="CK897" s="3"/>
      <c r="CL897" s="3"/>
      <c r="CM897" s="3"/>
      <c r="CN897" s="3"/>
      <c r="CO897" s="3"/>
      <c r="CP897" s="3"/>
      <c r="CQ897" s="3"/>
      <c r="CR897" s="3"/>
      <c r="CS897" s="3"/>
      <c r="CT897" s="3"/>
      <c r="CU897" s="3"/>
      <c r="CV897" s="3"/>
      <c r="CW897" s="3"/>
      <c r="CX897" s="3"/>
      <c r="CY897" s="3"/>
      <c r="CZ897" s="3"/>
      <c r="DA897" s="3"/>
      <c r="DB897" s="3"/>
      <c r="DC897" s="3"/>
      <c r="DD897" s="3"/>
      <c r="DE897" s="3"/>
      <c r="DF897" s="3"/>
      <c r="DG897" s="3"/>
      <c r="DH897" s="3"/>
      <c r="DI897" s="3"/>
      <c r="DJ897" s="3"/>
      <c r="DK897" s="3"/>
      <c r="DL897" s="3"/>
      <c r="DM897" s="3"/>
      <c r="DN897" s="3"/>
      <c r="DO897" s="3"/>
      <c r="DP897" s="3"/>
      <c r="DQ897" s="3"/>
      <c r="DR897" s="3"/>
      <c r="DS897" s="3"/>
      <c r="DT897" s="3"/>
      <c r="DU897" s="3"/>
      <c r="DV897" s="3"/>
      <c r="DW897" s="3"/>
      <c r="DX897" s="3"/>
      <c r="DY897" s="3"/>
      <c r="DZ897" s="3"/>
      <c r="EA897" s="3"/>
      <c r="EB897" s="3"/>
      <c r="EC897" s="3"/>
      <c r="ED897" s="3"/>
      <c r="EE897" s="3"/>
      <c r="EF897" s="3"/>
      <c r="EG897" s="3"/>
      <c r="EH897" s="3"/>
      <c r="EI897" s="3"/>
      <c r="EJ897" s="3"/>
      <c r="EK897" s="3"/>
      <c r="EL897" s="3"/>
      <c r="EM897" s="3"/>
      <c r="EN897" s="3"/>
      <c r="EO897" s="3"/>
      <c r="EP897" s="3"/>
      <c r="EQ897" s="3"/>
      <c r="ER897" s="3"/>
      <c r="ES897" s="3"/>
      <c r="ET897" s="3"/>
      <c r="EU897" s="3"/>
      <c r="EV897" s="3"/>
      <c r="EW897" s="3"/>
      <c r="EX897" s="3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</row>
    <row r="898" spans="1:173" x14ac:dyDescent="0.15">
      <c r="A898" s="74">
        <f t="shared" si="268"/>
        <v>44379</v>
      </c>
      <c r="B898" s="75">
        <f t="shared" ca="1" si="273"/>
        <v>75903.211653000006</v>
      </c>
      <c r="C898" s="78">
        <f t="shared" si="274"/>
        <v>75700</v>
      </c>
      <c r="D898" s="77">
        <f ca="1">IF(A898&lt;$B$1,VLOOKUP(A898,[1]DI!$A$4:$B$15000,2),0)</f>
        <v>4.1500000000000002E-2</v>
      </c>
      <c r="E898" s="78">
        <f t="shared" ca="1" si="270"/>
        <v>1.00016137</v>
      </c>
      <c r="F898" s="78">
        <f ca="1">(TRUNC(PRODUCT($E$12:$E897),16))</f>
        <v>1.09803308235582</v>
      </c>
      <c r="G898" s="78">
        <f t="shared" ca="1" si="271"/>
        <v>1.0964396618972201</v>
      </c>
      <c r="H898" s="78">
        <f t="shared" ca="1" si="272"/>
        <v>1.0014532700000001</v>
      </c>
      <c r="I898" s="77">
        <f t="shared" si="269"/>
        <v>3.5000000000000003E-2</v>
      </c>
      <c r="J898" s="79">
        <f t="shared" si="275"/>
        <v>44368</v>
      </c>
      <c r="K898" s="80">
        <f t="shared" si="276"/>
        <v>9</v>
      </c>
      <c r="L898" s="81">
        <f t="shared" si="277"/>
        <v>9</v>
      </c>
      <c r="M898" s="82">
        <f t="shared" si="278"/>
        <v>1.001229377</v>
      </c>
      <c r="N898" s="82">
        <f t="shared" ca="1" si="279"/>
        <v>1.0026844340000001</v>
      </c>
      <c r="O898" s="81">
        <f t="shared" si="280"/>
        <v>0</v>
      </c>
      <c r="P898" s="76">
        <f t="shared" ca="1" si="281"/>
        <v>203.21165300000001</v>
      </c>
      <c r="Q898" s="76">
        <f t="shared" si="282"/>
        <v>0</v>
      </c>
      <c r="R898" s="83" t="str">
        <f t="shared" si="283"/>
        <v>A+J=</v>
      </c>
      <c r="S898" s="79">
        <f t="shared" si="284"/>
        <v>44459</v>
      </c>
      <c r="T898" s="84" t="str">
        <f t="shared" si="285"/>
        <v>-</v>
      </c>
      <c r="U898" s="8"/>
      <c r="V898" s="8"/>
      <c r="W898" s="8"/>
      <c r="X898" s="8"/>
      <c r="Y898" s="1"/>
      <c r="Z898" s="8"/>
      <c r="AA898" s="8"/>
      <c r="AB898" s="8"/>
      <c r="AC898" s="8"/>
      <c r="AD898" s="8"/>
      <c r="AE898" s="9"/>
      <c r="AF898" s="8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  <c r="BO898" s="3"/>
      <c r="BP898" s="3"/>
      <c r="BQ898" s="3"/>
      <c r="BR898" s="3"/>
      <c r="BS898" s="3"/>
      <c r="BT898" s="3"/>
      <c r="BU898" s="3"/>
      <c r="BV898" s="3"/>
      <c r="BW898" s="3"/>
      <c r="BX898" s="3"/>
      <c r="BY898" s="3"/>
      <c r="BZ898" s="3"/>
      <c r="CA898" s="3"/>
      <c r="CB898" s="3"/>
      <c r="CC898" s="3"/>
      <c r="CD898" s="3"/>
      <c r="CE898" s="3"/>
      <c r="CF898" s="3"/>
      <c r="CG898" s="3"/>
      <c r="CH898" s="3"/>
      <c r="CI898" s="3"/>
      <c r="CJ898" s="3"/>
      <c r="CK898" s="3"/>
      <c r="CL898" s="3"/>
      <c r="CM898" s="3"/>
      <c r="CN898" s="3"/>
      <c r="CO898" s="3"/>
      <c r="CP898" s="3"/>
      <c r="CQ898" s="3"/>
      <c r="CR898" s="3"/>
      <c r="CS898" s="3"/>
      <c r="CT898" s="3"/>
      <c r="CU898" s="3"/>
      <c r="CV898" s="3"/>
      <c r="CW898" s="3"/>
      <c r="CX898" s="3"/>
      <c r="CY898" s="3"/>
      <c r="CZ898" s="3"/>
      <c r="DA898" s="3"/>
      <c r="DB898" s="3"/>
      <c r="DC898" s="3"/>
      <c r="DD898" s="3"/>
      <c r="DE898" s="3"/>
      <c r="DF898" s="3"/>
      <c r="DG898" s="3"/>
      <c r="DH898" s="3"/>
      <c r="DI898" s="3"/>
      <c r="DJ898" s="3"/>
      <c r="DK898" s="3"/>
      <c r="DL898" s="3"/>
      <c r="DM898" s="3"/>
      <c r="DN898" s="3"/>
      <c r="DO898" s="3"/>
      <c r="DP898" s="3"/>
      <c r="DQ898" s="3"/>
      <c r="DR898" s="3"/>
      <c r="DS898" s="3"/>
      <c r="DT898" s="3"/>
      <c r="DU898" s="3"/>
      <c r="DV898" s="3"/>
      <c r="DW898" s="3"/>
      <c r="DX898" s="3"/>
      <c r="DY898" s="3"/>
      <c r="DZ898" s="3"/>
      <c r="EA898" s="3"/>
      <c r="EB898" s="3"/>
      <c r="EC898" s="3"/>
      <c r="ED898" s="3"/>
      <c r="EE898" s="3"/>
      <c r="EF898" s="3"/>
      <c r="EG898" s="3"/>
      <c r="EH898" s="3"/>
      <c r="EI898" s="3"/>
      <c r="EJ898" s="3"/>
      <c r="EK898" s="3"/>
      <c r="EL898" s="3"/>
      <c r="EM898" s="3"/>
      <c r="EN898" s="3"/>
      <c r="EO898" s="3"/>
      <c r="EP898" s="3"/>
      <c r="EQ898" s="3"/>
      <c r="ER898" s="3"/>
      <c r="ES898" s="3"/>
      <c r="ET898" s="3"/>
      <c r="EU898" s="3"/>
      <c r="EV898" s="3"/>
      <c r="EW898" s="3"/>
      <c r="EX898" s="3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</row>
    <row r="899" spans="1:173" x14ac:dyDescent="0.15">
      <c r="A899" s="74">
        <f t="shared" si="268"/>
        <v>44380</v>
      </c>
      <c r="B899" s="75">
        <f t="shared" ca="1" si="273"/>
        <v>75925.823999999993</v>
      </c>
      <c r="C899" s="78">
        <f t="shared" si="274"/>
        <v>75700</v>
      </c>
      <c r="D899" s="77">
        <f ca="1">IF(A899&lt;$B$1,VLOOKUP(A899,[1]DI!$A$4:$B$15000,2),0)</f>
        <v>0</v>
      </c>
      <c r="E899" s="78">
        <f t="shared" ca="1" si="270"/>
        <v>1</v>
      </c>
      <c r="F899" s="78">
        <f ca="1">(TRUNC(PRODUCT($E$12:$E898),16))</f>
        <v>1.0982102719543201</v>
      </c>
      <c r="G899" s="78">
        <f t="shared" ca="1" si="271"/>
        <v>1.0964396618972201</v>
      </c>
      <c r="H899" s="78">
        <f t="shared" ca="1" si="272"/>
        <v>1.00161487</v>
      </c>
      <c r="I899" s="77">
        <f t="shared" si="269"/>
        <v>3.5000000000000003E-2</v>
      </c>
      <c r="J899" s="79">
        <f t="shared" si="275"/>
        <v>44368</v>
      </c>
      <c r="K899" s="80">
        <f t="shared" si="276"/>
        <v>9</v>
      </c>
      <c r="L899" s="81">
        <f t="shared" si="277"/>
        <v>10</v>
      </c>
      <c r="M899" s="82">
        <f t="shared" si="278"/>
        <v>1.0013660680000001</v>
      </c>
      <c r="N899" s="82">
        <f t="shared" ca="1" si="279"/>
        <v>1.0029831440000001</v>
      </c>
      <c r="O899" s="81">
        <f t="shared" si="280"/>
        <v>0</v>
      </c>
      <c r="P899" s="76">
        <f t="shared" ca="1" si="281"/>
        <v>225.82400000000001</v>
      </c>
      <c r="Q899" s="76">
        <f t="shared" si="282"/>
        <v>0</v>
      </c>
      <c r="R899" s="83" t="str">
        <f t="shared" si="283"/>
        <v>A+J=</v>
      </c>
      <c r="S899" s="79">
        <f t="shared" si="284"/>
        <v>44459</v>
      </c>
      <c r="T899" s="84" t="str">
        <f t="shared" si="285"/>
        <v>-</v>
      </c>
      <c r="U899" s="8"/>
      <c r="V899" s="8"/>
      <c r="W899" s="8"/>
      <c r="X899" s="8"/>
      <c r="Y899" s="1"/>
      <c r="Z899" s="8"/>
      <c r="AA899" s="8"/>
      <c r="AB899" s="8"/>
      <c r="AC899" s="8"/>
      <c r="AD899" s="8"/>
      <c r="AE899" s="9"/>
      <c r="AF899" s="8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  <c r="BO899" s="3"/>
      <c r="BP899" s="3"/>
      <c r="BQ899" s="3"/>
      <c r="BR899" s="3"/>
      <c r="BS899" s="3"/>
      <c r="BT899" s="3"/>
      <c r="BU899" s="3"/>
      <c r="BV899" s="3"/>
      <c r="BW899" s="3"/>
      <c r="BX899" s="3"/>
      <c r="BY899" s="3"/>
      <c r="BZ899" s="3"/>
      <c r="CA899" s="3"/>
      <c r="CB899" s="3"/>
      <c r="CC899" s="3"/>
      <c r="CD899" s="3"/>
      <c r="CE899" s="3"/>
      <c r="CF899" s="3"/>
      <c r="CG899" s="3"/>
      <c r="CH899" s="3"/>
      <c r="CI899" s="3"/>
      <c r="CJ899" s="3"/>
      <c r="CK899" s="3"/>
      <c r="CL899" s="3"/>
      <c r="CM899" s="3"/>
      <c r="CN899" s="3"/>
      <c r="CO899" s="3"/>
      <c r="CP899" s="3"/>
      <c r="CQ899" s="3"/>
      <c r="CR899" s="3"/>
      <c r="CS899" s="3"/>
      <c r="CT899" s="3"/>
      <c r="CU899" s="3"/>
      <c r="CV899" s="3"/>
      <c r="CW899" s="3"/>
      <c r="CX899" s="3"/>
      <c r="CY899" s="3"/>
      <c r="CZ899" s="3"/>
      <c r="DA899" s="3"/>
      <c r="DB899" s="3"/>
      <c r="DC899" s="3"/>
      <c r="DD899" s="3"/>
      <c r="DE899" s="3"/>
      <c r="DF899" s="3"/>
      <c r="DG899" s="3"/>
      <c r="DH899" s="3"/>
      <c r="DI899" s="3"/>
      <c r="DJ899" s="3"/>
      <c r="DK899" s="3"/>
      <c r="DL899" s="3"/>
      <c r="DM899" s="3"/>
      <c r="DN899" s="3"/>
      <c r="DO899" s="3"/>
      <c r="DP899" s="3"/>
      <c r="DQ899" s="3"/>
      <c r="DR899" s="3"/>
      <c r="DS899" s="3"/>
      <c r="DT899" s="3"/>
      <c r="DU899" s="3"/>
      <c r="DV899" s="3"/>
      <c r="DW899" s="3"/>
      <c r="DX899" s="3"/>
      <c r="DY899" s="3"/>
      <c r="DZ899" s="3"/>
      <c r="EA899" s="3"/>
      <c r="EB899" s="3"/>
      <c r="EC899" s="3"/>
      <c r="ED899" s="3"/>
      <c r="EE899" s="3"/>
      <c r="EF899" s="3"/>
      <c r="EG899" s="3"/>
      <c r="EH899" s="3"/>
      <c r="EI899" s="3"/>
      <c r="EJ899" s="3"/>
      <c r="EK899" s="3"/>
      <c r="EL899" s="3"/>
      <c r="EM899" s="3"/>
      <c r="EN899" s="3"/>
      <c r="EO899" s="3"/>
      <c r="EP899" s="3"/>
      <c r="EQ899" s="3"/>
      <c r="ER899" s="3"/>
      <c r="ES899" s="3"/>
      <c r="ET899" s="3"/>
      <c r="EU899" s="3"/>
      <c r="EV899" s="3"/>
      <c r="EW899" s="3"/>
      <c r="EX899" s="3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</row>
    <row r="900" spans="1:173" x14ac:dyDescent="0.15">
      <c r="A900" s="74">
        <f t="shared" si="268"/>
        <v>44381</v>
      </c>
      <c r="B900" s="75">
        <f t="shared" ca="1" si="273"/>
        <v>75925.823999999993</v>
      </c>
      <c r="C900" s="78">
        <f t="shared" si="274"/>
        <v>75700</v>
      </c>
      <c r="D900" s="77">
        <f ca="1">IF(A900&lt;$B$1,VLOOKUP(A900,[1]DI!$A$4:$B$15000,2),0)</f>
        <v>0</v>
      </c>
      <c r="E900" s="78">
        <f t="shared" ca="1" si="270"/>
        <v>1</v>
      </c>
      <c r="F900" s="78">
        <f ca="1">(TRUNC(PRODUCT($E$12:$E899),16))</f>
        <v>1.0982102719543201</v>
      </c>
      <c r="G900" s="78">
        <f t="shared" ca="1" si="271"/>
        <v>1.0964396618972201</v>
      </c>
      <c r="H900" s="78">
        <f t="shared" ca="1" si="272"/>
        <v>1.00161487</v>
      </c>
      <c r="I900" s="77">
        <f t="shared" si="269"/>
        <v>3.5000000000000003E-2</v>
      </c>
      <c r="J900" s="79">
        <f t="shared" si="275"/>
        <v>44368</v>
      </c>
      <c r="K900" s="80">
        <f t="shared" si="276"/>
        <v>9</v>
      </c>
      <c r="L900" s="81">
        <f t="shared" si="277"/>
        <v>10</v>
      </c>
      <c r="M900" s="82">
        <f t="shared" si="278"/>
        <v>1.0013660680000001</v>
      </c>
      <c r="N900" s="82">
        <f t="shared" ca="1" si="279"/>
        <v>1.0029831440000001</v>
      </c>
      <c r="O900" s="81">
        <f t="shared" si="280"/>
        <v>0</v>
      </c>
      <c r="P900" s="76">
        <f t="shared" ca="1" si="281"/>
        <v>225.82400000000001</v>
      </c>
      <c r="Q900" s="76">
        <f t="shared" si="282"/>
        <v>0</v>
      </c>
      <c r="R900" s="83" t="str">
        <f t="shared" si="283"/>
        <v>A+J=</v>
      </c>
      <c r="S900" s="79">
        <f t="shared" si="284"/>
        <v>44459</v>
      </c>
      <c r="T900" s="84" t="str">
        <f t="shared" si="285"/>
        <v>-</v>
      </c>
      <c r="U900" s="8"/>
      <c r="V900" s="8"/>
      <c r="W900" s="8"/>
      <c r="X900" s="8"/>
      <c r="Y900" s="1"/>
      <c r="Z900" s="8"/>
      <c r="AA900" s="8"/>
      <c r="AB900" s="8"/>
      <c r="AC900" s="8"/>
      <c r="AD900" s="8"/>
      <c r="AE900" s="9"/>
      <c r="AF900" s="8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  <c r="BO900" s="3"/>
      <c r="BP900" s="3"/>
      <c r="BQ900" s="3"/>
      <c r="BR900" s="3"/>
      <c r="BS900" s="3"/>
      <c r="BT900" s="3"/>
      <c r="BU900" s="3"/>
      <c r="BV900" s="3"/>
      <c r="BW900" s="3"/>
      <c r="BX900" s="3"/>
      <c r="BY900" s="3"/>
      <c r="BZ900" s="3"/>
      <c r="CA900" s="3"/>
      <c r="CB900" s="3"/>
      <c r="CC900" s="3"/>
      <c r="CD900" s="3"/>
      <c r="CE900" s="3"/>
      <c r="CF900" s="3"/>
      <c r="CG900" s="3"/>
      <c r="CH900" s="3"/>
      <c r="CI900" s="3"/>
      <c r="CJ900" s="3"/>
      <c r="CK900" s="3"/>
      <c r="CL900" s="3"/>
      <c r="CM900" s="3"/>
      <c r="CN900" s="3"/>
      <c r="CO900" s="3"/>
      <c r="CP900" s="3"/>
      <c r="CQ900" s="3"/>
      <c r="CR900" s="3"/>
      <c r="CS900" s="3"/>
      <c r="CT900" s="3"/>
      <c r="CU900" s="3"/>
      <c r="CV900" s="3"/>
      <c r="CW900" s="3"/>
      <c r="CX900" s="3"/>
      <c r="CY900" s="3"/>
      <c r="CZ900" s="3"/>
      <c r="DA900" s="3"/>
      <c r="DB900" s="3"/>
      <c r="DC900" s="3"/>
      <c r="DD900" s="3"/>
      <c r="DE900" s="3"/>
      <c r="DF900" s="3"/>
      <c r="DG900" s="3"/>
      <c r="DH900" s="3"/>
      <c r="DI900" s="3"/>
      <c r="DJ900" s="3"/>
      <c r="DK900" s="3"/>
      <c r="DL900" s="3"/>
      <c r="DM900" s="3"/>
      <c r="DN900" s="3"/>
      <c r="DO900" s="3"/>
      <c r="DP900" s="3"/>
      <c r="DQ900" s="3"/>
      <c r="DR900" s="3"/>
      <c r="DS900" s="3"/>
      <c r="DT900" s="3"/>
      <c r="DU900" s="3"/>
      <c r="DV900" s="3"/>
      <c r="DW900" s="3"/>
      <c r="DX900" s="3"/>
      <c r="DY900" s="3"/>
      <c r="DZ900" s="3"/>
      <c r="EA900" s="3"/>
      <c r="EB900" s="3"/>
      <c r="EC900" s="3"/>
      <c r="ED900" s="3"/>
      <c r="EE900" s="3"/>
      <c r="EF900" s="3"/>
      <c r="EG900" s="3"/>
      <c r="EH900" s="3"/>
      <c r="EI900" s="3"/>
      <c r="EJ900" s="3"/>
      <c r="EK900" s="3"/>
      <c r="EL900" s="3"/>
      <c r="EM900" s="3"/>
      <c r="EN900" s="3"/>
      <c r="EO900" s="3"/>
      <c r="EP900" s="3"/>
      <c r="EQ900" s="3"/>
      <c r="ER900" s="3"/>
      <c r="ES900" s="3"/>
      <c r="ET900" s="3"/>
      <c r="EU900" s="3"/>
      <c r="EV900" s="3"/>
      <c r="EW900" s="3"/>
      <c r="EX900" s="3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</row>
    <row r="901" spans="1:173" x14ac:dyDescent="0.15">
      <c r="A901" s="74">
        <f t="shared" si="268"/>
        <v>44382</v>
      </c>
      <c r="B901" s="75">
        <f t="shared" ca="1" si="273"/>
        <v>75925.823999999993</v>
      </c>
      <c r="C901" s="78">
        <f t="shared" si="274"/>
        <v>75700</v>
      </c>
      <c r="D901" s="77">
        <f ca="1">IF(A901&lt;$B$1,VLOOKUP(A901,[1]DI!$A$4:$B$15000,2),0)</f>
        <v>4.1500000000000002E-2</v>
      </c>
      <c r="E901" s="78">
        <f t="shared" ca="1" si="270"/>
        <v>1.00016137</v>
      </c>
      <c r="F901" s="78">
        <f ca="1">(TRUNC(PRODUCT($E$12:$E900),16))</f>
        <v>1.0982102719543201</v>
      </c>
      <c r="G901" s="78">
        <f t="shared" ca="1" si="271"/>
        <v>1.0964396618972201</v>
      </c>
      <c r="H901" s="78">
        <f t="shared" ca="1" si="272"/>
        <v>1.00161487</v>
      </c>
      <c r="I901" s="77">
        <f t="shared" si="269"/>
        <v>3.5000000000000003E-2</v>
      </c>
      <c r="J901" s="79">
        <f t="shared" si="275"/>
        <v>44368</v>
      </c>
      <c r="K901" s="80">
        <f t="shared" si="276"/>
        <v>10</v>
      </c>
      <c r="L901" s="81">
        <f t="shared" si="277"/>
        <v>10</v>
      </c>
      <c r="M901" s="82">
        <f t="shared" si="278"/>
        <v>1.0013660680000001</v>
      </c>
      <c r="N901" s="82">
        <f t="shared" ca="1" si="279"/>
        <v>1.0029831440000001</v>
      </c>
      <c r="O901" s="81">
        <f t="shared" si="280"/>
        <v>0</v>
      </c>
      <c r="P901" s="76">
        <f t="shared" ca="1" si="281"/>
        <v>225.82400000000001</v>
      </c>
      <c r="Q901" s="76">
        <f t="shared" si="282"/>
        <v>0</v>
      </c>
      <c r="R901" s="83" t="str">
        <f t="shared" si="283"/>
        <v>A+J=</v>
      </c>
      <c r="S901" s="79">
        <f t="shared" si="284"/>
        <v>44459</v>
      </c>
      <c r="T901" s="84" t="str">
        <f t="shared" si="285"/>
        <v>-</v>
      </c>
      <c r="U901" s="8"/>
      <c r="V901" s="8"/>
      <c r="W901" s="8"/>
      <c r="X901" s="8"/>
      <c r="Y901" s="1"/>
      <c r="Z901" s="8"/>
      <c r="AA901" s="8"/>
      <c r="AB901" s="8"/>
      <c r="AC901" s="8"/>
      <c r="AD901" s="8"/>
      <c r="AE901" s="9"/>
      <c r="AF901" s="8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  <c r="BO901" s="3"/>
      <c r="BP901" s="3"/>
      <c r="BQ901" s="3"/>
      <c r="BR901" s="3"/>
      <c r="BS901" s="3"/>
      <c r="BT901" s="3"/>
      <c r="BU901" s="3"/>
      <c r="BV901" s="3"/>
      <c r="BW901" s="3"/>
      <c r="BX901" s="3"/>
      <c r="BY901" s="3"/>
      <c r="BZ901" s="3"/>
      <c r="CA901" s="3"/>
      <c r="CB901" s="3"/>
      <c r="CC901" s="3"/>
      <c r="CD901" s="3"/>
      <c r="CE901" s="3"/>
      <c r="CF901" s="3"/>
      <c r="CG901" s="3"/>
      <c r="CH901" s="3"/>
      <c r="CI901" s="3"/>
      <c r="CJ901" s="3"/>
      <c r="CK901" s="3"/>
      <c r="CL901" s="3"/>
      <c r="CM901" s="3"/>
      <c r="CN901" s="3"/>
      <c r="CO901" s="3"/>
      <c r="CP901" s="3"/>
      <c r="CQ901" s="3"/>
      <c r="CR901" s="3"/>
      <c r="CS901" s="3"/>
      <c r="CT901" s="3"/>
      <c r="CU901" s="3"/>
      <c r="CV901" s="3"/>
      <c r="CW901" s="3"/>
      <c r="CX901" s="3"/>
      <c r="CY901" s="3"/>
      <c r="CZ901" s="3"/>
      <c r="DA901" s="3"/>
      <c r="DB901" s="3"/>
      <c r="DC901" s="3"/>
      <c r="DD901" s="3"/>
      <c r="DE901" s="3"/>
      <c r="DF901" s="3"/>
      <c r="DG901" s="3"/>
      <c r="DH901" s="3"/>
      <c r="DI901" s="3"/>
      <c r="DJ901" s="3"/>
      <c r="DK901" s="3"/>
      <c r="DL901" s="3"/>
      <c r="DM901" s="3"/>
      <c r="DN901" s="3"/>
      <c r="DO901" s="3"/>
      <c r="DP901" s="3"/>
      <c r="DQ901" s="3"/>
      <c r="DR901" s="3"/>
      <c r="DS901" s="3"/>
      <c r="DT901" s="3"/>
      <c r="DU901" s="3"/>
      <c r="DV901" s="3"/>
      <c r="DW901" s="3"/>
      <c r="DX901" s="3"/>
      <c r="DY901" s="3"/>
      <c r="DZ901" s="3"/>
      <c r="EA901" s="3"/>
      <c r="EB901" s="3"/>
      <c r="EC901" s="3"/>
      <c r="ED901" s="3"/>
      <c r="EE901" s="3"/>
      <c r="EF901" s="3"/>
      <c r="EG901" s="3"/>
      <c r="EH901" s="3"/>
      <c r="EI901" s="3"/>
      <c r="EJ901" s="3"/>
      <c r="EK901" s="3"/>
      <c r="EL901" s="3"/>
      <c r="EM901" s="3"/>
      <c r="EN901" s="3"/>
      <c r="EO901" s="3"/>
      <c r="EP901" s="3"/>
      <c r="EQ901" s="3"/>
      <c r="ER901" s="3"/>
      <c r="ES901" s="3"/>
      <c r="ET901" s="3"/>
      <c r="EU901" s="3"/>
      <c r="EV901" s="3"/>
      <c r="EW901" s="3"/>
      <c r="EX901" s="3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</row>
    <row r="902" spans="1:173" x14ac:dyDescent="0.15">
      <c r="A902" s="74">
        <f t="shared" si="268"/>
        <v>44383</v>
      </c>
      <c r="B902" s="75">
        <f t="shared" ca="1" si="273"/>
        <v>75948.443463000003</v>
      </c>
      <c r="C902" s="78">
        <f t="shared" si="274"/>
        <v>75700</v>
      </c>
      <c r="D902" s="77">
        <f ca="1">IF(A902&lt;$B$1,VLOOKUP(A902,[1]DI!$A$4:$B$15000,2),0)</f>
        <v>4.1500000000000002E-2</v>
      </c>
      <c r="E902" s="78">
        <f t="shared" ca="1" si="270"/>
        <v>1.00016137</v>
      </c>
      <c r="F902" s="78">
        <f ca="1">(TRUNC(PRODUCT($E$12:$E901),16))</f>
        <v>1.0983874901459101</v>
      </c>
      <c r="G902" s="78">
        <f t="shared" ca="1" si="271"/>
        <v>1.0964396618972201</v>
      </c>
      <c r="H902" s="78">
        <f t="shared" ca="1" si="272"/>
        <v>1.0017765000000001</v>
      </c>
      <c r="I902" s="77">
        <f t="shared" si="269"/>
        <v>3.5000000000000003E-2</v>
      </c>
      <c r="J902" s="79">
        <f t="shared" si="275"/>
        <v>44368</v>
      </c>
      <c r="K902" s="80">
        <f t="shared" si="276"/>
        <v>11</v>
      </c>
      <c r="L902" s="81">
        <f t="shared" si="277"/>
        <v>11</v>
      </c>
      <c r="M902" s="82">
        <f t="shared" si="278"/>
        <v>1.0015027780000001</v>
      </c>
      <c r="N902" s="82">
        <f t="shared" ca="1" si="279"/>
        <v>1.0032819479999999</v>
      </c>
      <c r="O902" s="81">
        <f t="shared" si="280"/>
        <v>0</v>
      </c>
      <c r="P902" s="76">
        <f t="shared" ca="1" si="281"/>
        <v>248.44346300000001</v>
      </c>
      <c r="Q902" s="76">
        <f t="shared" si="282"/>
        <v>0</v>
      </c>
      <c r="R902" s="83" t="str">
        <f t="shared" si="283"/>
        <v>A+J=</v>
      </c>
      <c r="S902" s="79">
        <f t="shared" si="284"/>
        <v>44459</v>
      </c>
      <c r="T902" s="84" t="str">
        <f t="shared" si="285"/>
        <v>-</v>
      </c>
      <c r="U902" s="8"/>
      <c r="V902" s="8"/>
      <c r="W902" s="8"/>
      <c r="X902" s="8"/>
      <c r="Y902" s="1"/>
      <c r="Z902" s="8"/>
      <c r="AA902" s="8"/>
      <c r="AB902" s="8"/>
      <c r="AC902" s="8"/>
      <c r="AD902" s="8"/>
      <c r="AE902" s="9"/>
      <c r="AF902" s="8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  <c r="BO902" s="3"/>
      <c r="BP902" s="3"/>
      <c r="BQ902" s="3"/>
      <c r="BR902" s="3"/>
      <c r="BS902" s="3"/>
      <c r="BT902" s="3"/>
      <c r="BU902" s="3"/>
      <c r="BV902" s="3"/>
      <c r="BW902" s="3"/>
      <c r="BX902" s="3"/>
      <c r="BY902" s="3"/>
      <c r="BZ902" s="3"/>
      <c r="CA902" s="3"/>
      <c r="CB902" s="3"/>
      <c r="CC902" s="3"/>
      <c r="CD902" s="3"/>
      <c r="CE902" s="3"/>
      <c r="CF902" s="3"/>
      <c r="CG902" s="3"/>
      <c r="CH902" s="3"/>
      <c r="CI902" s="3"/>
      <c r="CJ902" s="3"/>
      <c r="CK902" s="3"/>
      <c r="CL902" s="3"/>
      <c r="CM902" s="3"/>
      <c r="CN902" s="3"/>
      <c r="CO902" s="3"/>
      <c r="CP902" s="3"/>
      <c r="CQ902" s="3"/>
      <c r="CR902" s="3"/>
      <c r="CS902" s="3"/>
      <c r="CT902" s="3"/>
      <c r="CU902" s="3"/>
      <c r="CV902" s="3"/>
      <c r="CW902" s="3"/>
      <c r="CX902" s="3"/>
      <c r="CY902" s="3"/>
      <c r="CZ902" s="3"/>
      <c r="DA902" s="3"/>
      <c r="DB902" s="3"/>
      <c r="DC902" s="3"/>
      <c r="DD902" s="3"/>
      <c r="DE902" s="3"/>
      <c r="DF902" s="3"/>
      <c r="DG902" s="3"/>
      <c r="DH902" s="3"/>
      <c r="DI902" s="3"/>
      <c r="DJ902" s="3"/>
      <c r="DK902" s="3"/>
      <c r="DL902" s="3"/>
      <c r="DM902" s="3"/>
      <c r="DN902" s="3"/>
      <c r="DO902" s="3"/>
      <c r="DP902" s="3"/>
      <c r="DQ902" s="3"/>
      <c r="DR902" s="3"/>
      <c r="DS902" s="3"/>
      <c r="DT902" s="3"/>
      <c r="DU902" s="3"/>
      <c r="DV902" s="3"/>
      <c r="DW902" s="3"/>
      <c r="DX902" s="3"/>
      <c r="DY902" s="3"/>
      <c r="DZ902" s="3"/>
      <c r="EA902" s="3"/>
      <c r="EB902" s="3"/>
      <c r="EC902" s="3"/>
      <c r="ED902" s="3"/>
      <c r="EE902" s="3"/>
      <c r="EF902" s="3"/>
      <c r="EG902" s="3"/>
      <c r="EH902" s="3"/>
      <c r="EI902" s="3"/>
      <c r="EJ902" s="3"/>
      <c r="EK902" s="3"/>
      <c r="EL902" s="3"/>
      <c r="EM902" s="3"/>
      <c r="EN902" s="3"/>
      <c r="EO902" s="3"/>
      <c r="EP902" s="3"/>
      <c r="EQ902" s="3"/>
      <c r="ER902" s="3"/>
      <c r="ES902" s="3"/>
      <c r="ET902" s="3"/>
      <c r="EU902" s="3"/>
      <c r="EV902" s="3"/>
      <c r="EW902" s="3"/>
      <c r="EX902" s="3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</row>
    <row r="903" spans="1:173" x14ac:dyDescent="0.15">
      <c r="A903" s="74">
        <f t="shared" si="268"/>
        <v>44384</v>
      </c>
      <c r="B903" s="75">
        <f t="shared" ca="1" si="273"/>
        <v>75971.069889999999</v>
      </c>
      <c r="C903" s="78">
        <f t="shared" si="274"/>
        <v>75700</v>
      </c>
      <c r="D903" s="77">
        <f ca="1">IF(A903&lt;$B$1,VLOOKUP(A903,[1]DI!$A$4:$B$15000,2),0)</f>
        <v>4.1500000000000002E-2</v>
      </c>
      <c r="E903" s="78">
        <f t="shared" ca="1" si="270"/>
        <v>1.00016137</v>
      </c>
      <c r="F903" s="78">
        <f ca="1">(TRUNC(PRODUCT($E$12:$E902),16))</f>
        <v>1.0985647369351901</v>
      </c>
      <c r="G903" s="78">
        <f t="shared" ca="1" si="271"/>
        <v>1.0964396618972201</v>
      </c>
      <c r="H903" s="78">
        <f t="shared" ca="1" si="272"/>
        <v>1.0019381599999999</v>
      </c>
      <c r="I903" s="77">
        <f t="shared" si="269"/>
        <v>3.5000000000000003E-2</v>
      </c>
      <c r="J903" s="79">
        <f t="shared" si="275"/>
        <v>44368</v>
      </c>
      <c r="K903" s="80">
        <f t="shared" si="276"/>
        <v>12</v>
      </c>
      <c r="L903" s="81">
        <f t="shared" si="277"/>
        <v>12</v>
      </c>
      <c r="M903" s="82">
        <f t="shared" si="278"/>
        <v>1.0016395060000001</v>
      </c>
      <c r="N903" s="82">
        <f t="shared" ca="1" si="279"/>
        <v>1.003580844</v>
      </c>
      <c r="O903" s="81">
        <f t="shared" si="280"/>
        <v>0</v>
      </c>
      <c r="P903" s="76">
        <f t="shared" ca="1" si="281"/>
        <v>271.06988999999999</v>
      </c>
      <c r="Q903" s="76">
        <f t="shared" si="282"/>
        <v>0</v>
      </c>
      <c r="R903" s="83" t="str">
        <f t="shared" si="283"/>
        <v>A+J=</v>
      </c>
      <c r="S903" s="79">
        <f t="shared" si="284"/>
        <v>44459</v>
      </c>
      <c r="T903" s="84" t="str">
        <f t="shared" si="285"/>
        <v>-</v>
      </c>
      <c r="U903" s="8"/>
      <c r="V903" s="8"/>
      <c r="W903" s="8"/>
      <c r="X903" s="8"/>
      <c r="Y903" s="1"/>
      <c r="Z903" s="8"/>
      <c r="AA903" s="8"/>
      <c r="AB903" s="8"/>
      <c r="AC903" s="8"/>
      <c r="AD903" s="8"/>
      <c r="AE903" s="9"/>
      <c r="AF903" s="8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  <c r="BO903" s="3"/>
      <c r="BP903" s="3"/>
      <c r="BQ903" s="3"/>
      <c r="BR903" s="3"/>
      <c r="BS903" s="3"/>
      <c r="BT903" s="3"/>
      <c r="BU903" s="3"/>
      <c r="BV903" s="3"/>
      <c r="BW903" s="3"/>
      <c r="BX903" s="3"/>
      <c r="BY903" s="3"/>
      <c r="BZ903" s="3"/>
      <c r="CA903" s="3"/>
      <c r="CB903" s="3"/>
      <c r="CC903" s="3"/>
      <c r="CD903" s="3"/>
      <c r="CE903" s="3"/>
      <c r="CF903" s="3"/>
      <c r="CG903" s="3"/>
      <c r="CH903" s="3"/>
      <c r="CI903" s="3"/>
      <c r="CJ903" s="3"/>
      <c r="CK903" s="3"/>
      <c r="CL903" s="3"/>
      <c r="CM903" s="3"/>
      <c r="CN903" s="3"/>
      <c r="CO903" s="3"/>
      <c r="CP903" s="3"/>
      <c r="CQ903" s="3"/>
      <c r="CR903" s="3"/>
      <c r="CS903" s="3"/>
      <c r="CT903" s="3"/>
      <c r="CU903" s="3"/>
      <c r="CV903" s="3"/>
      <c r="CW903" s="3"/>
      <c r="CX903" s="3"/>
      <c r="CY903" s="3"/>
      <c r="CZ903" s="3"/>
      <c r="DA903" s="3"/>
      <c r="DB903" s="3"/>
      <c r="DC903" s="3"/>
      <c r="DD903" s="3"/>
      <c r="DE903" s="3"/>
      <c r="DF903" s="3"/>
      <c r="DG903" s="3"/>
      <c r="DH903" s="3"/>
      <c r="DI903" s="3"/>
      <c r="DJ903" s="3"/>
      <c r="DK903" s="3"/>
      <c r="DL903" s="3"/>
      <c r="DM903" s="3"/>
      <c r="DN903" s="3"/>
      <c r="DO903" s="3"/>
      <c r="DP903" s="3"/>
      <c r="DQ903" s="3"/>
      <c r="DR903" s="3"/>
      <c r="DS903" s="3"/>
      <c r="DT903" s="3"/>
      <c r="DU903" s="3"/>
      <c r="DV903" s="3"/>
      <c r="DW903" s="3"/>
      <c r="DX903" s="3"/>
      <c r="DY903" s="3"/>
      <c r="DZ903" s="3"/>
      <c r="EA903" s="3"/>
      <c r="EB903" s="3"/>
      <c r="EC903" s="3"/>
      <c r="ED903" s="3"/>
      <c r="EE903" s="3"/>
      <c r="EF903" s="3"/>
      <c r="EG903" s="3"/>
      <c r="EH903" s="3"/>
      <c r="EI903" s="3"/>
      <c r="EJ903" s="3"/>
      <c r="EK903" s="3"/>
      <c r="EL903" s="3"/>
      <c r="EM903" s="3"/>
      <c r="EN903" s="3"/>
      <c r="EO903" s="3"/>
      <c r="EP903" s="3"/>
      <c r="EQ903" s="3"/>
      <c r="ER903" s="3"/>
      <c r="ES903" s="3"/>
      <c r="ET903" s="3"/>
      <c r="EU903" s="3"/>
      <c r="EV903" s="3"/>
      <c r="EW903" s="3"/>
      <c r="EX903" s="3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</row>
    <row r="904" spans="1:173" x14ac:dyDescent="0.15">
      <c r="A904" s="74">
        <f t="shared" si="268"/>
        <v>44385</v>
      </c>
      <c r="B904" s="75">
        <f t="shared" ca="1" si="273"/>
        <v>75993.702525000001</v>
      </c>
      <c r="C904" s="78">
        <f t="shared" si="274"/>
        <v>75700</v>
      </c>
      <c r="D904" s="77">
        <f ca="1">IF(A904&lt;$B$1,VLOOKUP(A904,[1]DI!$A$4:$B$15000,2),0)</f>
        <v>4.1500000000000002E-2</v>
      </c>
      <c r="E904" s="78">
        <f t="shared" ca="1" si="270"/>
        <v>1.00016137</v>
      </c>
      <c r="F904" s="78">
        <f ca="1">(TRUNC(PRODUCT($E$12:$E903),16))</f>
        <v>1.0987420123267899</v>
      </c>
      <c r="G904" s="78">
        <f t="shared" ca="1" si="271"/>
        <v>1.0964396618972201</v>
      </c>
      <c r="H904" s="78">
        <f t="shared" ca="1" si="272"/>
        <v>1.0020998400000001</v>
      </c>
      <c r="I904" s="77">
        <f t="shared" si="269"/>
        <v>3.5000000000000003E-2</v>
      </c>
      <c r="J904" s="79">
        <f t="shared" si="275"/>
        <v>44368</v>
      </c>
      <c r="K904" s="80">
        <f t="shared" si="276"/>
        <v>13</v>
      </c>
      <c r="L904" s="81">
        <f t="shared" si="277"/>
        <v>13</v>
      </c>
      <c r="M904" s="82">
        <f t="shared" si="278"/>
        <v>1.001776252</v>
      </c>
      <c r="N904" s="82">
        <f t="shared" ca="1" si="279"/>
        <v>1.003879822</v>
      </c>
      <c r="O904" s="81">
        <f t="shared" si="280"/>
        <v>0</v>
      </c>
      <c r="P904" s="76">
        <f t="shared" ca="1" si="281"/>
        <v>293.70252499999998</v>
      </c>
      <c r="Q904" s="76">
        <f t="shared" si="282"/>
        <v>0</v>
      </c>
      <c r="R904" s="83" t="str">
        <f t="shared" si="283"/>
        <v>A+J=</v>
      </c>
      <c r="S904" s="79">
        <f t="shared" si="284"/>
        <v>44459</v>
      </c>
      <c r="T904" s="84" t="str">
        <f t="shared" si="285"/>
        <v>-</v>
      </c>
      <c r="U904" s="8"/>
      <c r="V904" s="8"/>
      <c r="W904" s="8"/>
      <c r="X904" s="8"/>
      <c r="Y904" s="1"/>
      <c r="Z904" s="8"/>
      <c r="AA904" s="8"/>
      <c r="AB904" s="8"/>
      <c r="AC904" s="8"/>
      <c r="AD904" s="8"/>
      <c r="AE904" s="9"/>
      <c r="AF904" s="8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  <c r="BO904" s="3"/>
      <c r="BP904" s="3"/>
      <c r="BQ904" s="3"/>
      <c r="BR904" s="3"/>
      <c r="BS904" s="3"/>
      <c r="BT904" s="3"/>
      <c r="BU904" s="3"/>
      <c r="BV904" s="3"/>
      <c r="BW904" s="3"/>
      <c r="BX904" s="3"/>
      <c r="BY904" s="3"/>
      <c r="BZ904" s="3"/>
      <c r="CA904" s="3"/>
      <c r="CB904" s="3"/>
      <c r="CC904" s="3"/>
      <c r="CD904" s="3"/>
      <c r="CE904" s="3"/>
      <c r="CF904" s="3"/>
      <c r="CG904" s="3"/>
      <c r="CH904" s="3"/>
      <c r="CI904" s="3"/>
      <c r="CJ904" s="3"/>
      <c r="CK904" s="3"/>
      <c r="CL904" s="3"/>
      <c r="CM904" s="3"/>
      <c r="CN904" s="3"/>
      <c r="CO904" s="3"/>
      <c r="CP904" s="3"/>
      <c r="CQ904" s="3"/>
      <c r="CR904" s="3"/>
      <c r="CS904" s="3"/>
      <c r="CT904" s="3"/>
      <c r="CU904" s="3"/>
      <c r="CV904" s="3"/>
      <c r="CW904" s="3"/>
      <c r="CX904" s="3"/>
      <c r="CY904" s="3"/>
      <c r="CZ904" s="3"/>
      <c r="DA904" s="3"/>
      <c r="DB904" s="3"/>
      <c r="DC904" s="3"/>
      <c r="DD904" s="3"/>
      <c r="DE904" s="3"/>
      <c r="DF904" s="3"/>
      <c r="DG904" s="3"/>
      <c r="DH904" s="3"/>
      <c r="DI904" s="3"/>
      <c r="DJ904" s="3"/>
      <c r="DK904" s="3"/>
      <c r="DL904" s="3"/>
      <c r="DM904" s="3"/>
      <c r="DN904" s="3"/>
      <c r="DO904" s="3"/>
      <c r="DP904" s="3"/>
      <c r="DQ904" s="3"/>
      <c r="DR904" s="3"/>
      <c r="DS904" s="3"/>
      <c r="DT904" s="3"/>
      <c r="DU904" s="3"/>
      <c r="DV904" s="3"/>
      <c r="DW904" s="3"/>
      <c r="DX904" s="3"/>
      <c r="DY904" s="3"/>
      <c r="DZ904" s="3"/>
      <c r="EA904" s="3"/>
      <c r="EB904" s="3"/>
      <c r="EC904" s="3"/>
      <c r="ED904" s="3"/>
      <c r="EE904" s="3"/>
      <c r="EF904" s="3"/>
      <c r="EG904" s="3"/>
      <c r="EH904" s="3"/>
      <c r="EI904" s="3"/>
      <c r="EJ904" s="3"/>
      <c r="EK904" s="3"/>
      <c r="EL904" s="3"/>
      <c r="EM904" s="3"/>
      <c r="EN904" s="3"/>
      <c r="EO904" s="3"/>
      <c r="EP904" s="3"/>
      <c r="EQ904" s="3"/>
      <c r="ER904" s="3"/>
      <c r="ES904" s="3"/>
      <c r="ET904" s="3"/>
      <c r="EU904" s="3"/>
      <c r="EV904" s="3"/>
      <c r="EW904" s="3"/>
      <c r="EX904" s="3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</row>
    <row r="905" spans="1:173" x14ac:dyDescent="0.15">
      <c r="A905" s="74">
        <f t="shared" si="268"/>
        <v>44386</v>
      </c>
      <c r="B905" s="75">
        <f t="shared" ca="1" si="273"/>
        <v>76016.342275000003</v>
      </c>
      <c r="C905" s="78">
        <f t="shared" si="274"/>
        <v>75700</v>
      </c>
      <c r="D905" s="77">
        <f ca="1">IF(A905&lt;$B$1,VLOOKUP(A905,[1]DI!$A$4:$B$15000,2),0)</f>
        <v>4.1500000000000002E-2</v>
      </c>
      <c r="E905" s="78">
        <f t="shared" ca="1" si="270"/>
        <v>1.00016137</v>
      </c>
      <c r="F905" s="78">
        <f ca="1">(TRUNC(PRODUCT($E$12:$E904),16))</f>
        <v>1.0989193163253199</v>
      </c>
      <c r="G905" s="78">
        <f t="shared" ca="1" si="271"/>
        <v>1.0964396618972201</v>
      </c>
      <c r="H905" s="78">
        <f t="shared" ca="1" si="272"/>
        <v>1.0022615500000001</v>
      </c>
      <c r="I905" s="77">
        <f t="shared" si="269"/>
        <v>3.5000000000000003E-2</v>
      </c>
      <c r="J905" s="79">
        <f t="shared" si="275"/>
        <v>44368</v>
      </c>
      <c r="K905" s="80">
        <f t="shared" si="276"/>
        <v>14</v>
      </c>
      <c r="L905" s="81">
        <f t="shared" si="277"/>
        <v>14</v>
      </c>
      <c r="M905" s="82">
        <f t="shared" si="278"/>
        <v>1.001913018</v>
      </c>
      <c r="N905" s="82">
        <f t="shared" ca="1" si="279"/>
        <v>1.004178894</v>
      </c>
      <c r="O905" s="81">
        <f t="shared" si="280"/>
        <v>0</v>
      </c>
      <c r="P905" s="76">
        <f t="shared" ca="1" si="281"/>
        <v>316.34227499999997</v>
      </c>
      <c r="Q905" s="76">
        <f t="shared" si="282"/>
        <v>0</v>
      </c>
      <c r="R905" s="83" t="str">
        <f t="shared" si="283"/>
        <v>A+J=</v>
      </c>
      <c r="S905" s="79">
        <f t="shared" si="284"/>
        <v>44459</v>
      </c>
      <c r="T905" s="84" t="str">
        <f t="shared" si="285"/>
        <v>-</v>
      </c>
      <c r="U905" s="8"/>
      <c r="V905" s="8"/>
      <c r="W905" s="8"/>
      <c r="X905" s="8"/>
      <c r="Y905" s="1"/>
      <c r="Z905" s="8"/>
      <c r="AA905" s="8"/>
      <c r="AB905" s="8"/>
      <c r="AC905" s="8"/>
      <c r="AD905" s="8"/>
      <c r="AE905" s="9"/>
      <c r="AF905" s="8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  <c r="BO905" s="3"/>
      <c r="BP905" s="3"/>
      <c r="BQ905" s="3"/>
      <c r="BR905" s="3"/>
      <c r="BS905" s="3"/>
      <c r="BT905" s="3"/>
      <c r="BU905" s="3"/>
      <c r="BV905" s="3"/>
      <c r="BW905" s="3"/>
      <c r="BX905" s="3"/>
      <c r="BY905" s="3"/>
      <c r="BZ905" s="3"/>
      <c r="CA905" s="3"/>
      <c r="CB905" s="3"/>
      <c r="CC905" s="3"/>
      <c r="CD905" s="3"/>
      <c r="CE905" s="3"/>
      <c r="CF905" s="3"/>
      <c r="CG905" s="3"/>
      <c r="CH905" s="3"/>
      <c r="CI905" s="3"/>
      <c r="CJ905" s="3"/>
      <c r="CK905" s="3"/>
      <c r="CL905" s="3"/>
      <c r="CM905" s="3"/>
      <c r="CN905" s="3"/>
      <c r="CO905" s="3"/>
      <c r="CP905" s="3"/>
      <c r="CQ905" s="3"/>
      <c r="CR905" s="3"/>
      <c r="CS905" s="3"/>
      <c r="CT905" s="3"/>
      <c r="CU905" s="3"/>
      <c r="CV905" s="3"/>
      <c r="CW905" s="3"/>
      <c r="CX905" s="3"/>
      <c r="CY905" s="3"/>
      <c r="CZ905" s="3"/>
      <c r="DA905" s="3"/>
      <c r="DB905" s="3"/>
      <c r="DC905" s="3"/>
      <c r="DD905" s="3"/>
      <c r="DE905" s="3"/>
      <c r="DF905" s="3"/>
      <c r="DG905" s="3"/>
      <c r="DH905" s="3"/>
      <c r="DI905" s="3"/>
      <c r="DJ905" s="3"/>
      <c r="DK905" s="3"/>
      <c r="DL905" s="3"/>
      <c r="DM905" s="3"/>
      <c r="DN905" s="3"/>
      <c r="DO905" s="3"/>
      <c r="DP905" s="3"/>
      <c r="DQ905" s="3"/>
      <c r="DR905" s="3"/>
      <c r="DS905" s="3"/>
      <c r="DT905" s="3"/>
      <c r="DU905" s="3"/>
      <c r="DV905" s="3"/>
      <c r="DW905" s="3"/>
      <c r="DX905" s="3"/>
      <c r="DY905" s="3"/>
      <c r="DZ905" s="3"/>
      <c r="EA905" s="3"/>
      <c r="EB905" s="3"/>
      <c r="EC905" s="3"/>
      <c r="ED905" s="3"/>
      <c r="EE905" s="3"/>
      <c r="EF905" s="3"/>
      <c r="EG905" s="3"/>
      <c r="EH905" s="3"/>
      <c r="EI905" s="3"/>
      <c r="EJ905" s="3"/>
      <c r="EK905" s="3"/>
      <c r="EL905" s="3"/>
      <c r="EM905" s="3"/>
      <c r="EN905" s="3"/>
      <c r="EO905" s="3"/>
      <c r="EP905" s="3"/>
      <c r="EQ905" s="3"/>
      <c r="ER905" s="3"/>
      <c r="ES905" s="3"/>
      <c r="ET905" s="3"/>
      <c r="EU905" s="3"/>
      <c r="EV905" s="3"/>
      <c r="EW905" s="3"/>
      <c r="EX905" s="3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</row>
    <row r="906" spans="1:173" x14ac:dyDescent="0.15">
      <c r="A906" s="74">
        <f t="shared" si="268"/>
        <v>44387</v>
      </c>
      <c r="B906" s="75">
        <f t="shared" ca="1" si="273"/>
        <v>76038.989065999995</v>
      </c>
      <c r="C906" s="78">
        <f t="shared" si="274"/>
        <v>75700</v>
      </c>
      <c r="D906" s="77">
        <f ca="1">IF(A906&lt;$B$1,VLOOKUP(A906,[1]DI!$A$4:$B$15000,2),0)</f>
        <v>0</v>
      </c>
      <c r="E906" s="78">
        <f t="shared" ca="1" si="270"/>
        <v>1</v>
      </c>
      <c r="F906" s="78">
        <f ca="1">(TRUNC(PRODUCT($E$12:$E905),16))</f>
        <v>1.0990966489353999</v>
      </c>
      <c r="G906" s="78">
        <f t="shared" ca="1" si="271"/>
        <v>1.0964396618972201</v>
      </c>
      <c r="H906" s="78">
        <f t="shared" ca="1" si="272"/>
        <v>1.0024232900000001</v>
      </c>
      <c r="I906" s="77">
        <f t="shared" si="269"/>
        <v>3.5000000000000003E-2</v>
      </c>
      <c r="J906" s="79">
        <f t="shared" si="275"/>
        <v>44368</v>
      </c>
      <c r="K906" s="80">
        <f t="shared" si="276"/>
        <v>14</v>
      </c>
      <c r="L906" s="81">
        <f t="shared" si="277"/>
        <v>15</v>
      </c>
      <c r="M906" s="82">
        <f t="shared" si="278"/>
        <v>1.0020498019999999</v>
      </c>
      <c r="N906" s="82">
        <f t="shared" ca="1" si="279"/>
        <v>1.004478059</v>
      </c>
      <c r="O906" s="81">
        <f t="shared" si="280"/>
        <v>0</v>
      </c>
      <c r="P906" s="76">
        <f t="shared" ca="1" si="281"/>
        <v>338.98906599999998</v>
      </c>
      <c r="Q906" s="76">
        <f t="shared" si="282"/>
        <v>0</v>
      </c>
      <c r="R906" s="83" t="str">
        <f t="shared" si="283"/>
        <v>A+J=</v>
      </c>
      <c r="S906" s="79">
        <f t="shared" si="284"/>
        <v>44459</v>
      </c>
      <c r="T906" s="84" t="str">
        <f t="shared" si="285"/>
        <v>-</v>
      </c>
      <c r="U906" s="8"/>
      <c r="V906" s="8"/>
      <c r="W906" s="8"/>
      <c r="X906" s="8"/>
      <c r="Y906" s="1"/>
      <c r="Z906" s="8"/>
      <c r="AA906" s="8"/>
      <c r="AB906" s="8"/>
      <c r="AC906" s="8"/>
      <c r="AD906" s="8"/>
      <c r="AE906" s="9"/>
      <c r="AF906" s="8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  <c r="BO906" s="3"/>
      <c r="BP906" s="3"/>
      <c r="BQ906" s="3"/>
      <c r="BR906" s="3"/>
      <c r="BS906" s="3"/>
      <c r="BT906" s="3"/>
      <c r="BU906" s="3"/>
      <c r="BV906" s="3"/>
      <c r="BW906" s="3"/>
      <c r="BX906" s="3"/>
      <c r="BY906" s="3"/>
      <c r="BZ906" s="3"/>
      <c r="CA906" s="3"/>
      <c r="CB906" s="3"/>
      <c r="CC906" s="3"/>
      <c r="CD906" s="3"/>
      <c r="CE906" s="3"/>
      <c r="CF906" s="3"/>
      <c r="CG906" s="3"/>
      <c r="CH906" s="3"/>
      <c r="CI906" s="3"/>
      <c r="CJ906" s="3"/>
      <c r="CK906" s="3"/>
      <c r="CL906" s="3"/>
      <c r="CM906" s="3"/>
      <c r="CN906" s="3"/>
      <c r="CO906" s="3"/>
      <c r="CP906" s="3"/>
      <c r="CQ906" s="3"/>
      <c r="CR906" s="3"/>
      <c r="CS906" s="3"/>
      <c r="CT906" s="3"/>
      <c r="CU906" s="3"/>
      <c r="CV906" s="3"/>
      <c r="CW906" s="3"/>
      <c r="CX906" s="3"/>
      <c r="CY906" s="3"/>
      <c r="CZ906" s="3"/>
      <c r="DA906" s="3"/>
      <c r="DB906" s="3"/>
      <c r="DC906" s="3"/>
      <c r="DD906" s="3"/>
      <c r="DE906" s="3"/>
      <c r="DF906" s="3"/>
      <c r="DG906" s="3"/>
      <c r="DH906" s="3"/>
      <c r="DI906" s="3"/>
      <c r="DJ906" s="3"/>
      <c r="DK906" s="3"/>
      <c r="DL906" s="3"/>
      <c r="DM906" s="3"/>
      <c r="DN906" s="3"/>
      <c r="DO906" s="3"/>
      <c r="DP906" s="3"/>
      <c r="DQ906" s="3"/>
      <c r="DR906" s="3"/>
      <c r="DS906" s="3"/>
      <c r="DT906" s="3"/>
      <c r="DU906" s="3"/>
      <c r="DV906" s="3"/>
      <c r="DW906" s="3"/>
      <c r="DX906" s="3"/>
      <c r="DY906" s="3"/>
      <c r="DZ906" s="3"/>
      <c r="EA906" s="3"/>
      <c r="EB906" s="3"/>
      <c r="EC906" s="3"/>
      <c r="ED906" s="3"/>
      <c r="EE906" s="3"/>
      <c r="EF906" s="3"/>
      <c r="EG906" s="3"/>
      <c r="EH906" s="3"/>
      <c r="EI906" s="3"/>
      <c r="EJ906" s="3"/>
      <c r="EK906" s="3"/>
      <c r="EL906" s="3"/>
      <c r="EM906" s="3"/>
      <c r="EN906" s="3"/>
      <c r="EO906" s="3"/>
      <c r="EP906" s="3"/>
      <c r="EQ906" s="3"/>
      <c r="ER906" s="3"/>
      <c r="ES906" s="3"/>
      <c r="ET906" s="3"/>
      <c r="EU906" s="3"/>
      <c r="EV906" s="3"/>
      <c r="EW906" s="3"/>
      <c r="EX906" s="3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</row>
    <row r="907" spans="1:173" x14ac:dyDescent="0.15">
      <c r="A907" s="74">
        <f t="shared" si="268"/>
        <v>44388</v>
      </c>
      <c r="B907" s="75">
        <f t="shared" ca="1" si="273"/>
        <v>76038.989065999995</v>
      </c>
      <c r="C907" s="78">
        <f t="shared" si="274"/>
        <v>75700</v>
      </c>
      <c r="D907" s="77">
        <f ca="1">IF(A907&lt;$B$1,VLOOKUP(A907,[1]DI!$A$4:$B$15000,2),0)</f>
        <v>0</v>
      </c>
      <c r="E907" s="78">
        <f t="shared" ca="1" si="270"/>
        <v>1</v>
      </c>
      <c r="F907" s="78">
        <f ca="1">(TRUNC(PRODUCT($E$12:$E906),16))</f>
        <v>1.0990966489353999</v>
      </c>
      <c r="G907" s="78">
        <f t="shared" ca="1" si="271"/>
        <v>1.0964396618972201</v>
      </c>
      <c r="H907" s="78">
        <f t="shared" ca="1" si="272"/>
        <v>1.0024232900000001</v>
      </c>
      <c r="I907" s="77">
        <f t="shared" si="269"/>
        <v>3.5000000000000003E-2</v>
      </c>
      <c r="J907" s="79">
        <f t="shared" si="275"/>
        <v>44368</v>
      </c>
      <c r="K907" s="80">
        <f t="shared" si="276"/>
        <v>14</v>
      </c>
      <c r="L907" s="81">
        <f t="shared" si="277"/>
        <v>15</v>
      </c>
      <c r="M907" s="82">
        <f t="shared" si="278"/>
        <v>1.0020498019999999</v>
      </c>
      <c r="N907" s="82">
        <f t="shared" ca="1" si="279"/>
        <v>1.004478059</v>
      </c>
      <c r="O907" s="81">
        <f t="shared" si="280"/>
        <v>0</v>
      </c>
      <c r="P907" s="76">
        <f t="shared" ca="1" si="281"/>
        <v>338.98906599999998</v>
      </c>
      <c r="Q907" s="76">
        <f t="shared" si="282"/>
        <v>0</v>
      </c>
      <c r="R907" s="83" t="str">
        <f t="shared" si="283"/>
        <v>A+J=</v>
      </c>
      <c r="S907" s="79">
        <f t="shared" si="284"/>
        <v>44459</v>
      </c>
      <c r="T907" s="84" t="str">
        <f t="shared" si="285"/>
        <v>-</v>
      </c>
      <c r="U907" s="8"/>
      <c r="V907" s="8"/>
      <c r="W907" s="8"/>
      <c r="X907" s="8"/>
      <c r="Y907" s="1"/>
      <c r="Z907" s="8"/>
      <c r="AA907" s="8"/>
      <c r="AB907" s="8"/>
      <c r="AC907" s="8"/>
      <c r="AD907" s="8"/>
      <c r="AE907" s="9"/>
      <c r="AF907" s="8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  <c r="BO907" s="3"/>
      <c r="BP907" s="3"/>
      <c r="BQ907" s="3"/>
      <c r="BR907" s="3"/>
      <c r="BS907" s="3"/>
      <c r="BT907" s="3"/>
      <c r="BU907" s="3"/>
      <c r="BV907" s="3"/>
      <c r="BW907" s="3"/>
      <c r="BX907" s="3"/>
      <c r="BY907" s="3"/>
      <c r="BZ907" s="3"/>
      <c r="CA907" s="3"/>
      <c r="CB907" s="3"/>
      <c r="CC907" s="3"/>
      <c r="CD907" s="3"/>
      <c r="CE907" s="3"/>
      <c r="CF907" s="3"/>
      <c r="CG907" s="3"/>
      <c r="CH907" s="3"/>
      <c r="CI907" s="3"/>
      <c r="CJ907" s="3"/>
      <c r="CK907" s="3"/>
      <c r="CL907" s="3"/>
      <c r="CM907" s="3"/>
      <c r="CN907" s="3"/>
      <c r="CO907" s="3"/>
      <c r="CP907" s="3"/>
      <c r="CQ907" s="3"/>
      <c r="CR907" s="3"/>
      <c r="CS907" s="3"/>
      <c r="CT907" s="3"/>
      <c r="CU907" s="3"/>
      <c r="CV907" s="3"/>
      <c r="CW907" s="3"/>
      <c r="CX907" s="3"/>
      <c r="CY907" s="3"/>
      <c r="CZ907" s="3"/>
      <c r="DA907" s="3"/>
      <c r="DB907" s="3"/>
      <c r="DC907" s="3"/>
      <c r="DD907" s="3"/>
      <c r="DE907" s="3"/>
      <c r="DF907" s="3"/>
      <c r="DG907" s="3"/>
      <c r="DH907" s="3"/>
      <c r="DI907" s="3"/>
      <c r="DJ907" s="3"/>
      <c r="DK907" s="3"/>
      <c r="DL907" s="3"/>
      <c r="DM907" s="3"/>
      <c r="DN907" s="3"/>
      <c r="DO907" s="3"/>
      <c r="DP907" s="3"/>
      <c r="DQ907" s="3"/>
      <c r="DR907" s="3"/>
      <c r="DS907" s="3"/>
      <c r="DT907" s="3"/>
      <c r="DU907" s="3"/>
      <c r="DV907" s="3"/>
      <c r="DW907" s="3"/>
      <c r="DX907" s="3"/>
      <c r="DY907" s="3"/>
      <c r="DZ907" s="3"/>
      <c r="EA907" s="3"/>
      <c r="EB907" s="3"/>
      <c r="EC907" s="3"/>
      <c r="ED907" s="3"/>
      <c r="EE907" s="3"/>
      <c r="EF907" s="3"/>
      <c r="EG907" s="3"/>
      <c r="EH907" s="3"/>
      <c r="EI907" s="3"/>
      <c r="EJ907" s="3"/>
      <c r="EK907" s="3"/>
      <c r="EL907" s="3"/>
      <c r="EM907" s="3"/>
      <c r="EN907" s="3"/>
      <c r="EO907" s="3"/>
      <c r="EP907" s="3"/>
      <c r="EQ907" s="3"/>
      <c r="ER907" s="3"/>
      <c r="ES907" s="3"/>
      <c r="ET907" s="3"/>
      <c r="EU907" s="3"/>
      <c r="EV907" s="3"/>
      <c r="EW907" s="3"/>
      <c r="EX907" s="3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</row>
    <row r="908" spans="1:173" x14ac:dyDescent="0.15">
      <c r="A908" s="74">
        <f t="shared" si="268"/>
        <v>44389</v>
      </c>
      <c r="B908" s="75">
        <f t="shared" ca="1" si="273"/>
        <v>76038.989065999995</v>
      </c>
      <c r="C908" s="78">
        <f t="shared" si="274"/>
        <v>75700</v>
      </c>
      <c r="D908" s="77">
        <f ca="1">IF(A908&lt;$B$1,VLOOKUP(A908,[1]DI!$A$4:$B$15000,2),0)</f>
        <v>4.1500000000000002E-2</v>
      </c>
      <c r="E908" s="78">
        <f t="shared" ca="1" si="270"/>
        <v>1.00016137</v>
      </c>
      <c r="F908" s="78">
        <f ca="1">(TRUNC(PRODUCT($E$12:$E907),16))</f>
        <v>1.0990966489353999</v>
      </c>
      <c r="G908" s="78">
        <f t="shared" ca="1" si="271"/>
        <v>1.0964396618972201</v>
      </c>
      <c r="H908" s="78">
        <f t="shared" ca="1" si="272"/>
        <v>1.0024232900000001</v>
      </c>
      <c r="I908" s="77">
        <f t="shared" si="269"/>
        <v>3.5000000000000003E-2</v>
      </c>
      <c r="J908" s="79">
        <f t="shared" si="275"/>
        <v>44368</v>
      </c>
      <c r="K908" s="80">
        <f t="shared" si="276"/>
        <v>15</v>
      </c>
      <c r="L908" s="81">
        <f t="shared" si="277"/>
        <v>15</v>
      </c>
      <c r="M908" s="82">
        <f t="shared" si="278"/>
        <v>1.0020498019999999</v>
      </c>
      <c r="N908" s="82">
        <f t="shared" ca="1" si="279"/>
        <v>1.004478059</v>
      </c>
      <c r="O908" s="81">
        <f t="shared" si="280"/>
        <v>0</v>
      </c>
      <c r="P908" s="76">
        <f t="shared" ca="1" si="281"/>
        <v>338.98906599999998</v>
      </c>
      <c r="Q908" s="76">
        <f t="shared" si="282"/>
        <v>0</v>
      </c>
      <c r="R908" s="83" t="str">
        <f t="shared" si="283"/>
        <v>A+J=</v>
      </c>
      <c r="S908" s="79">
        <f t="shared" si="284"/>
        <v>44459</v>
      </c>
      <c r="T908" s="84" t="str">
        <f t="shared" si="285"/>
        <v>-</v>
      </c>
      <c r="U908" s="8"/>
      <c r="V908" s="8"/>
      <c r="W908" s="8"/>
      <c r="X908" s="8"/>
      <c r="Y908" s="1"/>
      <c r="Z908" s="8"/>
      <c r="AA908" s="8"/>
      <c r="AB908" s="8"/>
      <c r="AC908" s="8"/>
      <c r="AD908" s="8"/>
      <c r="AE908" s="9"/>
      <c r="AF908" s="8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  <c r="BO908" s="3"/>
      <c r="BP908" s="3"/>
      <c r="BQ908" s="3"/>
      <c r="BR908" s="3"/>
      <c r="BS908" s="3"/>
      <c r="BT908" s="3"/>
      <c r="BU908" s="3"/>
      <c r="BV908" s="3"/>
      <c r="BW908" s="3"/>
      <c r="BX908" s="3"/>
      <c r="BY908" s="3"/>
      <c r="BZ908" s="3"/>
      <c r="CA908" s="3"/>
      <c r="CB908" s="3"/>
      <c r="CC908" s="3"/>
      <c r="CD908" s="3"/>
      <c r="CE908" s="3"/>
      <c r="CF908" s="3"/>
      <c r="CG908" s="3"/>
      <c r="CH908" s="3"/>
      <c r="CI908" s="3"/>
      <c r="CJ908" s="3"/>
      <c r="CK908" s="3"/>
      <c r="CL908" s="3"/>
      <c r="CM908" s="3"/>
      <c r="CN908" s="3"/>
      <c r="CO908" s="3"/>
      <c r="CP908" s="3"/>
      <c r="CQ908" s="3"/>
      <c r="CR908" s="3"/>
      <c r="CS908" s="3"/>
      <c r="CT908" s="3"/>
      <c r="CU908" s="3"/>
      <c r="CV908" s="3"/>
      <c r="CW908" s="3"/>
      <c r="CX908" s="3"/>
      <c r="CY908" s="3"/>
      <c r="CZ908" s="3"/>
      <c r="DA908" s="3"/>
      <c r="DB908" s="3"/>
      <c r="DC908" s="3"/>
      <c r="DD908" s="3"/>
      <c r="DE908" s="3"/>
      <c r="DF908" s="3"/>
      <c r="DG908" s="3"/>
      <c r="DH908" s="3"/>
      <c r="DI908" s="3"/>
      <c r="DJ908" s="3"/>
      <c r="DK908" s="3"/>
      <c r="DL908" s="3"/>
      <c r="DM908" s="3"/>
      <c r="DN908" s="3"/>
      <c r="DO908" s="3"/>
      <c r="DP908" s="3"/>
      <c r="DQ908" s="3"/>
      <c r="DR908" s="3"/>
      <c r="DS908" s="3"/>
      <c r="DT908" s="3"/>
      <c r="DU908" s="3"/>
      <c r="DV908" s="3"/>
      <c r="DW908" s="3"/>
      <c r="DX908" s="3"/>
      <c r="DY908" s="3"/>
      <c r="DZ908" s="3"/>
      <c r="EA908" s="3"/>
      <c r="EB908" s="3"/>
      <c r="EC908" s="3"/>
      <c r="ED908" s="3"/>
      <c r="EE908" s="3"/>
      <c r="EF908" s="3"/>
      <c r="EG908" s="3"/>
      <c r="EH908" s="3"/>
      <c r="EI908" s="3"/>
      <c r="EJ908" s="3"/>
      <c r="EK908" s="3"/>
      <c r="EL908" s="3"/>
      <c r="EM908" s="3"/>
      <c r="EN908" s="3"/>
      <c r="EO908" s="3"/>
      <c r="EP908" s="3"/>
      <c r="EQ908" s="3"/>
      <c r="ER908" s="3"/>
      <c r="ES908" s="3"/>
      <c r="ET908" s="3"/>
      <c r="EU908" s="3"/>
      <c r="EV908" s="3"/>
      <c r="EW908" s="3"/>
      <c r="EX908" s="3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</row>
    <row r="909" spans="1:173" x14ac:dyDescent="0.15">
      <c r="A909" s="74">
        <f t="shared" ref="A909:A972" si="286">(A908+1)</f>
        <v>44390</v>
      </c>
      <c r="B909" s="75">
        <f t="shared" ca="1" si="273"/>
        <v>76061.642139000003</v>
      </c>
      <c r="C909" s="78">
        <f t="shared" si="274"/>
        <v>75700</v>
      </c>
      <c r="D909" s="77">
        <f ca="1">IF(A909&lt;$B$1,VLOOKUP(A909,[1]DI!$A$4:$B$15000,2),0)</f>
        <v>4.1500000000000002E-2</v>
      </c>
      <c r="E909" s="78">
        <f t="shared" ca="1" si="270"/>
        <v>1.00016137</v>
      </c>
      <c r="F909" s="78">
        <f ca="1">(TRUNC(PRODUCT($E$12:$E908),16))</f>
        <v>1.0992740101616401</v>
      </c>
      <c r="G909" s="78">
        <f t="shared" ca="1" si="271"/>
        <v>1.0964396618972201</v>
      </c>
      <c r="H909" s="78">
        <f t="shared" ca="1" si="272"/>
        <v>1.00258505</v>
      </c>
      <c r="I909" s="77">
        <f t="shared" ref="I909:I972" si="287">I908</f>
        <v>3.5000000000000003E-2</v>
      </c>
      <c r="J909" s="79">
        <f t="shared" si="275"/>
        <v>44368</v>
      </c>
      <c r="K909" s="80">
        <f t="shared" si="276"/>
        <v>16</v>
      </c>
      <c r="L909" s="81">
        <f t="shared" si="277"/>
        <v>16</v>
      </c>
      <c r="M909" s="82">
        <f t="shared" si="278"/>
        <v>1.0021866049999999</v>
      </c>
      <c r="N909" s="82">
        <f t="shared" ca="1" si="279"/>
        <v>1.0047773069999999</v>
      </c>
      <c r="O909" s="81">
        <f t="shared" si="280"/>
        <v>0</v>
      </c>
      <c r="P909" s="76">
        <f t="shared" ca="1" si="281"/>
        <v>361.64213899999999</v>
      </c>
      <c r="Q909" s="76">
        <f t="shared" si="282"/>
        <v>0</v>
      </c>
      <c r="R909" s="83" t="str">
        <f t="shared" si="283"/>
        <v>A+J=</v>
      </c>
      <c r="S909" s="79">
        <f t="shared" si="284"/>
        <v>44459</v>
      </c>
      <c r="T909" s="84" t="str">
        <f t="shared" si="285"/>
        <v>-</v>
      </c>
      <c r="U909" s="8"/>
      <c r="V909" s="8"/>
      <c r="W909" s="8"/>
      <c r="X909" s="8"/>
      <c r="Y909" s="1"/>
      <c r="Z909" s="8"/>
      <c r="AA909" s="8"/>
      <c r="AB909" s="8"/>
      <c r="AC909" s="8"/>
      <c r="AD909" s="8"/>
      <c r="AE909" s="9"/>
      <c r="AF909" s="8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  <c r="BO909" s="3"/>
      <c r="BP909" s="3"/>
      <c r="BQ909" s="3"/>
      <c r="BR909" s="3"/>
      <c r="BS909" s="3"/>
      <c r="BT909" s="3"/>
      <c r="BU909" s="3"/>
      <c r="BV909" s="3"/>
      <c r="BW909" s="3"/>
      <c r="BX909" s="3"/>
      <c r="BY909" s="3"/>
      <c r="BZ909" s="3"/>
      <c r="CA909" s="3"/>
      <c r="CB909" s="3"/>
      <c r="CC909" s="3"/>
      <c r="CD909" s="3"/>
      <c r="CE909" s="3"/>
      <c r="CF909" s="3"/>
      <c r="CG909" s="3"/>
      <c r="CH909" s="3"/>
      <c r="CI909" s="3"/>
      <c r="CJ909" s="3"/>
      <c r="CK909" s="3"/>
      <c r="CL909" s="3"/>
      <c r="CM909" s="3"/>
      <c r="CN909" s="3"/>
      <c r="CO909" s="3"/>
      <c r="CP909" s="3"/>
      <c r="CQ909" s="3"/>
      <c r="CR909" s="3"/>
      <c r="CS909" s="3"/>
      <c r="CT909" s="3"/>
      <c r="CU909" s="3"/>
      <c r="CV909" s="3"/>
      <c r="CW909" s="3"/>
      <c r="CX909" s="3"/>
      <c r="CY909" s="3"/>
      <c r="CZ909" s="3"/>
      <c r="DA909" s="3"/>
      <c r="DB909" s="3"/>
      <c r="DC909" s="3"/>
      <c r="DD909" s="3"/>
      <c r="DE909" s="3"/>
      <c r="DF909" s="3"/>
      <c r="DG909" s="3"/>
      <c r="DH909" s="3"/>
      <c r="DI909" s="3"/>
      <c r="DJ909" s="3"/>
      <c r="DK909" s="3"/>
      <c r="DL909" s="3"/>
      <c r="DM909" s="3"/>
      <c r="DN909" s="3"/>
      <c r="DO909" s="3"/>
      <c r="DP909" s="3"/>
      <c r="DQ909" s="3"/>
      <c r="DR909" s="3"/>
      <c r="DS909" s="3"/>
      <c r="DT909" s="3"/>
      <c r="DU909" s="3"/>
      <c r="DV909" s="3"/>
      <c r="DW909" s="3"/>
      <c r="DX909" s="3"/>
      <c r="DY909" s="3"/>
      <c r="DZ909" s="3"/>
      <c r="EA909" s="3"/>
      <c r="EB909" s="3"/>
      <c r="EC909" s="3"/>
      <c r="ED909" s="3"/>
      <c r="EE909" s="3"/>
      <c r="EF909" s="3"/>
      <c r="EG909" s="3"/>
      <c r="EH909" s="3"/>
      <c r="EI909" s="3"/>
      <c r="EJ909" s="3"/>
      <c r="EK909" s="3"/>
      <c r="EL909" s="3"/>
      <c r="EM909" s="3"/>
      <c r="EN909" s="3"/>
      <c r="EO909" s="3"/>
      <c r="EP909" s="3"/>
      <c r="EQ909" s="3"/>
      <c r="ER909" s="3"/>
      <c r="ES909" s="3"/>
      <c r="ET909" s="3"/>
      <c r="EU909" s="3"/>
      <c r="EV909" s="3"/>
      <c r="EW909" s="3"/>
      <c r="EX909" s="3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</row>
    <row r="910" spans="1:173" x14ac:dyDescent="0.15">
      <c r="A910" s="74">
        <f t="shared" si="286"/>
        <v>44391</v>
      </c>
      <c r="B910" s="75">
        <f t="shared" ca="1" si="273"/>
        <v>76084.301496</v>
      </c>
      <c r="C910" s="78">
        <f t="shared" si="274"/>
        <v>75700</v>
      </c>
      <c r="D910" s="77">
        <f ca="1">IF(A910&lt;$B$1,VLOOKUP(A910,[1]DI!$A$4:$B$15000,2),0)</f>
        <v>4.1500000000000002E-2</v>
      </c>
      <c r="E910" s="78">
        <f t="shared" ref="E910:E973" ca="1" si="288">IF(A910&lt;A$10,1,ROUND(((1+D910)^(1/252)),8))</f>
        <v>1.00016137</v>
      </c>
      <c r="F910" s="78">
        <f ca="1">(TRUNC(PRODUCT($E$12:$E909),16))</f>
        <v>1.0994514000086599</v>
      </c>
      <c r="G910" s="78">
        <f t="shared" ref="G910:G973" ca="1" si="289">IF(O909&gt;0,F909,G909)</f>
        <v>1.0964396618972201</v>
      </c>
      <c r="H910" s="78">
        <f t="shared" ref="H910:H973" ca="1" si="290">ROUND(F910/G910,8)</f>
        <v>1.00274683</v>
      </c>
      <c r="I910" s="77">
        <f t="shared" si="287"/>
        <v>3.5000000000000003E-2</v>
      </c>
      <c r="J910" s="79">
        <f t="shared" si="275"/>
        <v>44368</v>
      </c>
      <c r="K910" s="80">
        <f t="shared" si="276"/>
        <v>17</v>
      </c>
      <c r="L910" s="81">
        <f t="shared" si="277"/>
        <v>17</v>
      </c>
      <c r="M910" s="82">
        <f t="shared" si="278"/>
        <v>1.002323426</v>
      </c>
      <c r="N910" s="82">
        <f t="shared" ca="1" si="279"/>
        <v>1.005076638</v>
      </c>
      <c r="O910" s="81">
        <f t="shared" si="280"/>
        <v>0</v>
      </c>
      <c r="P910" s="76">
        <f t="shared" ca="1" si="281"/>
        <v>384.30149599999999</v>
      </c>
      <c r="Q910" s="76">
        <f t="shared" si="282"/>
        <v>0</v>
      </c>
      <c r="R910" s="83" t="str">
        <f t="shared" si="283"/>
        <v>A+J=</v>
      </c>
      <c r="S910" s="79">
        <f t="shared" si="284"/>
        <v>44459</v>
      </c>
      <c r="T910" s="84" t="str">
        <f t="shared" si="285"/>
        <v>-</v>
      </c>
      <c r="U910" s="8"/>
      <c r="V910" s="8"/>
      <c r="W910" s="8"/>
      <c r="X910" s="8"/>
      <c r="Y910" s="1"/>
      <c r="Z910" s="8"/>
      <c r="AA910" s="8"/>
      <c r="AB910" s="8"/>
      <c r="AC910" s="8"/>
      <c r="AD910" s="8"/>
      <c r="AE910" s="9"/>
      <c r="AF910" s="8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  <c r="BO910" s="3"/>
      <c r="BP910" s="3"/>
      <c r="BQ910" s="3"/>
      <c r="BR910" s="3"/>
      <c r="BS910" s="3"/>
      <c r="BT910" s="3"/>
      <c r="BU910" s="3"/>
      <c r="BV910" s="3"/>
      <c r="BW910" s="3"/>
      <c r="BX910" s="3"/>
      <c r="BY910" s="3"/>
      <c r="BZ910" s="3"/>
      <c r="CA910" s="3"/>
      <c r="CB910" s="3"/>
      <c r="CC910" s="3"/>
      <c r="CD910" s="3"/>
      <c r="CE910" s="3"/>
      <c r="CF910" s="3"/>
      <c r="CG910" s="3"/>
      <c r="CH910" s="3"/>
      <c r="CI910" s="3"/>
      <c r="CJ910" s="3"/>
      <c r="CK910" s="3"/>
      <c r="CL910" s="3"/>
      <c r="CM910" s="3"/>
      <c r="CN910" s="3"/>
      <c r="CO910" s="3"/>
      <c r="CP910" s="3"/>
      <c r="CQ910" s="3"/>
      <c r="CR910" s="3"/>
      <c r="CS910" s="3"/>
      <c r="CT910" s="3"/>
      <c r="CU910" s="3"/>
      <c r="CV910" s="3"/>
      <c r="CW910" s="3"/>
      <c r="CX910" s="3"/>
      <c r="CY910" s="3"/>
      <c r="CZ910" s="3"/>
      <c r="DA910" s="3"/>
      <c r="DB910" s="3"/>
      <c r="DC910" s="3"/>
      <c r="DD910" s="3"/>
      <c r="DE910" s="3"/>
      <c r="DF910" s="3"/>
      <c r="DG910" s="3"/>
      <c r="DH910" s="3"/>
      <c r="DI910" s="3"/>
      <c r="DJ910" s="3"/>
      <c r="DK910" s="3"/>
      <c r="DL910" s="3"/>
      <c r="DM910" s="3"/>
      <c r="DN910" s="3"/>
      <c r="DO910" s="3"/>
      <c r="DP910" s="3"/>
      <c r="DQ910" s="3"/>
      <c r="DR910" s="3"/>
      <c r="DS910" s="3"/>
      <c r="DT910" s="3"/>
      <c r="DU910" s="3"/>
      <c r="DV910" s="3"/>
      <c r="DW910" s="3"/>
      <c r="DX910" s="3"/>
      <c r="DY910" s="3"/>
      <c r="DZ910" s="3"/>
      <c r="EA910" s="3"/>
      <c r="EB910" s="3"/>
      <c r="EC910" s="3"/>
      <c r="ED910" s="3"/>
      <c r="EE910" s="3"/>
      <c r="EF910" s="3"/>
      <c r="EG910" s="3"/>
      <c r="EH910" s="3"/>
      <c r="EI910" s="3"/>
      <c r="EJ910" s="3"/>
      <c r="EK910" s="3"/>
      <c r="EL910" s="3"/>
      <c r="EM910" s="3"/>
      <c r="EN910" s="3"/>
      <c r="EO910" s="3"/>
      <c r="EP910" s="3"/>
      <c r="EQ910" s="3"/>
      <c r="ER910" s="3"/>
      <c r="ES910" s="3"/>
      <c r="ET910" s="3"/>
      <c r="EU910" s="3"/>
      <c r="EV910" s="3"/>
      <c r="EW910" s="3"/>
      <c r="EX910" s="3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</row>
    <row r="911" spans="1:173" x14ac:dyDescent="0.15">
      <c r="A911" s="74">
        <f t="shared" si="286"/>
        <v>44392</v>
      </c>
      <c r="B911" s="75">
        <f t="shared" ca="1" si="273"/>
        <v>76106.968649999995</v>
      </c>
      <c r="C911" s="78">
        <f t="shared" si="274"/>
        <v>75700</v>
      </c>
      <c r="D911" s="77">
        <f ca="1">IF(A911&lt;$B$1,VLOOKUP(A911,[1]DI!$A$4:$B$15000,2),0)</f>
        <v>4.1500000000000002E-2</v>
      </c>
      <c r="E911" s="78">
        <f t="shared" ca="1" si="288"/>
        <v>1.00016137</v>
      </c>
      <c r="F911" s="78">
        <f ca="1">(TRUNC(PRODUCT($E$12:$E910),16))</f>
        <v>1.0996288184810701</v>
      </c>
      <c r="G911" s="78">
        <f t="shared" ca="1" si="289"/>
        <v>1.0964396618972201</v>
      </c>
      <c r="H911" s="78">
        <f t="shared" ca="1" si="290"/>
        <v>1.00290865</v>
      </c>
      <c r="I911" s="77">
        <f t="shared" si="287"/>
        <v>3.5000000000000003E-2</v>
      </c>
      <c r="J911" s="79">
        <f t="shared" si="275"/>
        <v>44368</v>
      </c>
      <c r="K911" s="80">
        <f t="shared" si="276"/>
        <v>18</v>
      </c>
      <c r="L911" s="81">
        <f t="shared" si="277"/>
        <v>18</v>
      </c>
      <c r="M911" s="82">
        <f t="shared" si="278"/>
        <v>1.0024602659999999</v>
      </c>
      <c r="N911" s="82">
        <f t="shared" ca="1" si="279"/>
        <v>1.005376072</v>
      </c>
      <c r="O911" s="81">
        <f t="shared" si="280"/>
        <v>0</v>
      </c>
      <c r="P911" s="76">
        <f t="shared" ca="1" si="281"/>
        <v>406.96865000000003</v>
      </c>
      <c r="Q911" s="76">
        <f t="shared" si="282"/>
        <v>0</v>
      </c>
      <c r="R911" s="83" t="str">
        <f t="shared" si="283"/>
        <v>A+J=</v>
      </c>
      <c r="S911" s="79">
        <f t="shared" si="284"/>
        <v>44459</v>
      </c>
      <c r="T911" s="84" t="str">
        <f t="shared" si="285"/>
        <v>-</v>
      </c>
      <c r="U911" s="8"/>
      <c r="V911" s="8"/>
      <c r="W911" s="8"/>
      <c r="X911" s="8"/>
      <c r="Y911" s="1"/>
      <c r="Z911" s="8"/>
      <c r="AA911" s="8"/>
      <c r="AB911" s="8"/>
      <c r="AC911" s="8"/>
      <c r="AD911" s="8"/>
      <c r="AE911" s="9"/>
      <c r="AF911" s="8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  <c r="BO911" s="3"/>
      <c r="BP911" s="3"/>
      <c r="BQ911" s="3"/>
      <c r="BR911" s="3"/>
      <c r="BS911" s="3"/>
      <c r="BT911" s="3"/>
      <c r="BU911" s="3"/>
      <c r="BV911" s="3"/>
      <c r="BW911" s="3"/>
      <c r="BX911" s="3"/>
      <c r="BY911" s="3"/>
      <c r="BZ911" s="3"/>
      <c r="CA911" s="3"/>
      <c r="CB911" s="3"/>
      <c r="CC911" s="3"/>
      <c r="CD911" s="3"/>
      <c r="CE911" s="3"/>
      <c r="CF911" s="3"/>
      <c r="CG911" s="3"/>
      <c r="CH911" s="3"/>
      <c r="CI911" s="3"/>
      <c r="CJ911" s="3"/>
      <c r="CK911" s="3"/>
      <c r="CL911" s="3"/>
      <c r="CM911" s="3"/>
      <c r="CN911" s="3"/>
      <c r="CO911" s="3"/>
      <c r="CP911" s="3"/>
      <c r="CQ911" s="3"/>
      <c r="CR911" s="3"/>
      <c r="CS911" s="3"/>
      <c r="CT911" s="3"/>
      <c r="CU911" s="3"/>
      <c r="CV911" s="3"/>
      <c r="CW911" s="3"/>
      <c r="CX911" s="3"/>
      <c r="CY911" s="3"/>
      <c r="CZ911" s="3"/>
      <c r="DA911" s="3"/>
      <c r="DB911" s="3"/>
      <c r="DC911" s="3"/>
      <c r="DD911" s="3"/>
      <c r="DE911" s="3"/>
      <c r="DF911" s="3"/>
      <c r="DG911" s="3"/>
      <c r="DH911" s="3"/>
      <c r="DI911" s="3"/>
      <c r="DJ911" s="3"/>
      <c r="DK911" s="3"/>
      <c r="DL911" s="3"/>
      <c r="DM911" s="3"/>
      <c r="DN911" s="3"/>
      <c r="DO911" s="3"/>
      <c r="DP911" s="3"/>
      <c r="DQ911" s="3"/>
      <c r="DR911" s="3"/>
      <c r="DS911" s="3"/>
      <c r="DT911" s="3"/>
      <c r="DU911" s="3"/>
      <c r="DV911" s="3"/>
      <c r="DW911" s="3"/>
      <c r="DX911" s="3"/>
      <c r="DY911" s="3"/>
      <c r="DZ911" s="3"/>
      <c r="EA911" s="3"/>
      <c r="EB911" s="3"/>
      <c r="EC911" s="3"/>
      <c r="ED911" s="3"/>
      <c r="EE911" s="3"/>
      <c r="EF911" s="3"/>
      <c r="EG911" s="3"/>
      <c r="EH911" s="3"/>
      <c r="EI911" s="3"/>
      <c r="EJ911" s="3"/>
      <c r="EK911" s="3"/>
      <c r="EL911" s="3"/>
      <c r="EM911" s="3"/>
      <c r="EN911" s="3"/>
      <c r="EO911" s="3"/>
      <c r="EP911" s="3"/>
      <c r="EQ911" s="3"/>
      <c r="ER911" s="3"/>
      <c r="ES911" s="3"/>
      <c r="ET911" s="3"/>
      <c r="EU911" s="3"/>
      <c r="EV911" s="3"/>
      <c r="EW911" s="3"/>
      <c r="EX911" s="3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</row>
    <row r="912" spans="1:173" x14ac:dyDescent="0.15">
      <c r="A912" s="74">
        <f t="shared" si="286"/>
        <v>44393</v>
      </c>
      <c r="B912" s="75">
        <f t="shared" ca="1" si="273"/>
        <v>76129.642087</v>
      </c>
      <c r="C912" s="78">
        <f t="shared" si="274"/>
        <v>75700</v>
      </c>
      <c r="D912" s="77">
        <f ca="1">IF(A912&lt;$B$1,VLOOKUP(A912,[1]DI!$A$4:$B$15000,2),0)</f>
        <v>4.1500000000000002E-2</v>
      </c>
      <c r="E912" s="78">
        <f t="shared" ca="1" si="288"/>
        <v>1.00016137</v>
      </c>
      <c r="F912" s="78">
        <f ca="1">(TRUNC(PRODUCT($E$12:$E911),16))</f>
        <v>1.0998062655835099</v>
      </c>
      <c r="G912" s="78">
        <f t="shared" ca="1" si="289"/>
        <v>1.0964396618972201</v>
      </c>
      <c r="H912" s="78">
        <f t="shared" ca="1" si="290"/>
        <v>1.00307049</v>
      </c>
      <c r="I912" s="77">
        <f t="shared" si="287"/>
        <v>3.5000000000000003E-2</v>
      </c>
      <c r="J912" s="79">
        <f t="shared" si="275"/>
        <v>44368</v>
      </c>
      <c r="K912" s="80">
        <f t="shared" si="276"/>
        <v>19</v>
      </c>
      <c r="L912" s="81">
        <f t="shared" si="277"/>
        <v>19</v>
      </c>
      <c r="M912" s="82">
        <f t="shared" si="278"/>
        <v>1.0025971250000001</v>
      </c>
      <c r="N912" s="82">
        <f t="shared" ca="1" si="279"/>
        <v>1.005675589</v>
      </c>
      <c r="O912" s="81">
        <f t="shared" si="280"/>
        <v>0</v>
      </c>
      <c r="P912" s="76">
        <f t="shared" ca="1" si="281"/>
        <v>429.642087</v>
      </c>
      <c r="Q912" s="76">
        <f t="shared" si="282"/>
        <v>0</v>
      </c>
      <c r="R912" s="83" t="str">
        <f t="shared" si="283"/>
        <v>A+J=</v>
      </c>
      <c r="S912" s="79">
        <f t="shared" si="284"/>
        <v>44459</v>
      </c>
      <c r="T912" s="84" t="str">
        <f t="shared" si="285"/>
        <v>-</v>
      </c>
      <c r="U912" s="8"/>
      <c r="V912" s="8"/>
      <c r="W912" s="8"/>
      <c r="X912" s="8"/>
      <c r="Y912" s="1"/>
      <c r="Z912" s="8"/>
      <c r="AA912" s="8"/>
      <c r="AB912" s="8"/>
      <c r="AC912" s="8"/>
      <c r="AD912" s="8"/>
      <c r="AE912" s="9"/>
      <c r="AF912" s="8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  <c r="BO912" s="3"/>
      <c r="BP912" s="3"/>
      <c r="BQ912" s="3"/>
      <c r="BR912" s="3"/>
      <c r="BS912" s="3"/>
      <c r="BT912" s="3"/>
      <c r="BU912" s="3"/>
      <c r="BV912" s="3"/>
      <c r="BW912" s="3"/>
      <c r="BX912" s="3"/>
      <c r="BY912" s="3"/>
      <c r="BZ912" s="3"/>
      <c r="CA912" s="3"/>
      <c r="CB912" s="3"/>
      <c r="CC912" s="3"/>
      <c r="CD912" s="3"/>
      <c r="CE912" s="3"/>
      <c r="CF912" s="3"/>
      <c r="CG912" s="3"/>
      <c r="CH912" s="3"/>
      <c r="CI912" s="3"/>
      <c r="CJ912" s="3"/>
      <c r="CK912" s="3"/>
      <c r="CL912" s="3"/>
      <c r="CM912" s="3"/>
      <c r="CN912" s="3"/>
      <c r="CO912" s="3"/>
      <c r="CP912" s="3"/>
      <c r="CQ912" s="3"/>
      <c r="CR912" s="3"/>
      <c r="CS912" s="3"/>
      <c r="CT912" s="3"/>
      <c r="CU912" s="3"/>
      <c r="CV912" s="3"/>
      <c r="CW912" s="3"/>
      <c r="CX912" s="3"/>
      <c r="CY912" s="3"/>
      <c r="CZ912" s="3"/>
      <c r="DA912" s="3"/>
      <c r="DB912" s="3"/>
      <c r="DC912" s="3"/>
      <c r="DD912" s="3"/>
      <c r="DE912" s="3"/>
      <c r="DF912" s="3"/>
      <c r="DG912" s="3"/>
      <c r="DH912" s="3"/>
      <c r="DI912" s="3"/>
      <c r="DJ912" s="3"/>
      <c r="DK912" s="3"/>
      <c r="DL912" s="3"/>
      <c r="DM912" s="3"/>
      <c r="DN912" s="3"/>
      <c r="DO912" s="3"/>
      <c r="DP912" s="3"/>
      <c r="DQ912" s="3"/>
      <c r="DR912" s="3"/>
      <c r="DS912" s="3"/>
      <c r="DT912" s="3"/>
      <c r="DU912" s="3"/>
      <c r="DV912" s="3"/>
      <c r="DW912" s="3"/>
      <c r="DX912" s="3"/>
      <c r="DY912" s="3"/>
      <c r="DZ912" s="3"/>
      <c r="EA912" s="3"/>
      <c r="EB912" s="3"/>
      <c r="EC912" s="3"/>
      <c r="ED912" s="3"/>
      <c r="EE912" s="3"/>
      <c r="EF912" s="3"/>
      <c r="EG912" s="3"/>
      <c r="EH912" s="3"/>
      <c r="EI912" s="3"/>
      <c r="EJ912" s="3"/>
      <c r="EK912" s="3"/>
      <c r="EL912" s="3"/>
      <c r="EM912" s="3"/>
      <c r="EN912" s="3"/>
      <c r="EO912" s="3"/>
      <c r="EP912" s="3"/>
      <c r="EQ912" s="3"/>
      <c r="ER912" s="3"/>
      <c r="ES912" s="3"/>
      <c r="ET912" s="3"/>
      <c r="EU912" s="3"/>
      <c r="EV912" s="3"/>
      <c r="EW912" s="3"/>
      <c r="EX912" s="3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</row>
    <row r="913" spans="1:173" x14ac:dyDescent="0.15">
      <c r="A913" s="74">
        <f t="shared" si="286"/>
        <v>44394</v>
      </c>
      <c r="B913" s="75">
        <f t="shared" ca="1" si="273"/>
        <v>76152.321882999997</v>
      </c>
      <c r="C913" s="78">
        <f t="shared" si="274"/>
        <v>75700</v>
      </c>
      <c r="D913" s="77">
        <f ca="1">IF(A913&lt;$B$1,VLOOKUP(A913,[1]DI!$A$4:$B$15000,2),0)</f>
        <v>0</v>
      </c>
      <c r="E913" s="78">
        <f t="shared" ca="1" si="288"/>
        <v>1</v>
      </c>
      <c r="F913" s="78">
        <f ca="1">(TRUNC(PRODUCT($E$12:$E912),16))</f>
        <v>1.09998374132059</v>
      </c>
      <c r="G913" s="78">
        <f t="shared" ca="1" si="289"/>
        <v>1.0964396618972201</v>
      </c>
      <c r="H913" s="78">
        <f t="shared" ca="1" si="290"/>
        <v>1.00323235</v>
      </c>
      <c r="I913" s="77">
        <f t="shared" si="287"/>
        <v>3.5000000000000003E-2</v>
      </c>
      <c r="J913" s="79">
        <f t="shared" si="275"/>
        <v>44368</v>
      </c>
      <c r="K913" s="80">
        <f t="shared" si="276"/>
        <v>19</v>
      </c>
      <c r="L913" s="81">
        <f t="shared" si="277"/>
        <v>20</v>
      </c>
      <c r="M913" s="82">
        <f t="shared" si="278"/>
        <v>1.002734003</v>
      </c>
      <c r="N913" s="82">
        <f t="shared" ca="1" si="279"/>
        <v>1.00597519</v>
      </c>
      <c r="O913" s="81">
        <f t="shared" si="280"/>
        <v>0</v>
      </c>
      <c r="P913" s="76">
        <f t="shared" ca="1" si="281"/>
        <v>452.32188300000001</v>
      </c>
      <c r="Q913" s="76">
        <f t="shared" si="282"/>
        <v>0</v>
      </c>
      <c r="R913" s="83" t="str">
        <f t="shared" si="283"/>
        <v>A+J=</v>
      </c>
      <c r="S913" s="79">
        <f t="shared" si="284"/>
        <v>44459</v>
      </c>
      <c r="T913" s="84" t="str">
        <f t="shared" si="285"/>
        <v>-</v>
      </c>
      <c r="U913" s="8"/>
      <c r="V913" s="8"/>
      <c r="W913" s="8"/>
      <c r="X913" s="8"/>
      <c r="Y913" s="1"/>
      <c r="Z913" s="8"/>
      <c r="AA913" s="8"/>
      <c r="AB913" s="8"/>
      <c r="AC913" s="8"/>
      <c r="AD913" s="8"/>
      <c r="AE913" s="9"/>
      <c r="AF913" s="8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  <c r="BO913" s="3"/>
      <c r="BP913" s="3"/>
      <c r="BQ913" s="3"/>
      <c r="BR913" s="3"/>
      <c r="BS913" s="3"/>
      <c r="BT913" s="3"/>
      <c r="BU913" s="3"/>
      <c r="BV913" s="3"/>
      <c r="BW913" s="3"/>
      <c r="BX913" s="3"/>
      <c r="BY913" s="3"/>
      <c r="BZ913" s="3"/>
      <c r="CA913" s="3"/>
      <c r="CB913" s="3"/>
      <c r="CC913" s="3"/>
      <c r="CD913" s="3"/>
      <c r="CE913" s="3"/>
      <c r="CF913" s="3"/>
      <c r="CG913" s="3"/>
      <c r="CH913" s="3"/>
      <c r="CI913" s="3"/>
      <c r="CJ913" s="3"/>
      <c r="CK913" s="3"/>
      <c r="CL913" s="3"/>
      <c r="CM913" s="3"/>
      <c r="CN913" s="3"/>
      <c r="CO913" s="3"/>
      <c r="CP913" s="3"/>
      <c r="CQ913" s="3"/>
      <c r="CR913" s="3"/>
      <c r="CS913" s="3"/>
      <c r="CT913" s="3"/>
      <c r="CU913" s="3"/>
      <c r="CV913" s="3"/>
      <c r="CW913" s="3"/>
      <c r="CX913" s="3"/>
      <c r="CY913" s="3"/>
      <c r="CZ913" s="3"/>
      <c r="DA913" s="3"/>
      <c r="DB913" s="3"/>
      <c r="DC913" s="3"/>
      <c r="DD913" s="3"/>
      <c r="DE913" s="3"/>
      <c r="DF913" s="3"/>
      <c r="DG913" s="3"/>
      <c r="DH913" s="3"/>
      <c r="DI913" s="3"/>
      <c r="DJ913" s="3"/>
      <c r="DK913" s="3"/>
      <c r="DL913" s="3"/>
      <c r="DM913" s="3"/>
      <c r="DN913" s="3"/>
      <c r="DO913" s="3"/>
      <c r="DP913" s="3"/>
      <c r="DQ913" s="3"/>
      <c r="DR913" s="3"/>
      <c r="DS913" s="3"/>
      <c r="DT913" s="3"/>
      <c r="DU913" s="3"/>
      <c r="DV913" s="3"/>
      <c r="DW913" s="3"/>
      <c r="DX913" s="3"/>
      <c r="DY913" s="3"/>
      <c r="DZ913" s="3"/>
      <c r="EA913" s="3"/>
      <c r="EB913" s="3"/>
      <c r="EC913" s="3"/>
      <c r="ED913" s="3"/>
      <c r="EE913" s="3"/>
      <c r="EF913" s="3"/>
      <c r="EG913" s="3"/>
      <c r="EH913" s="3"/>
      <c r="EI913" s="3"/>
      <c r="EJ913" s="3"/>
      <c r="EK913" s="3"/>
      <c r="EL913" s="3"/>
      <c r="EM913" s="3"/>
      <c r="EN913" s="3"/>
      <c r="EO913" s="3"/>
      <c r="EP913" s="3"/>
      <c r="EQ913" s="3"/>
      <c r="ER913" s="3"/>
      <c r="ES913" s="3"/>
      <c r="ET913" s="3"/>
      <c r="EU913" s="3"/>
      <c r="EV913" s="3"/>
      <c r="EW913" s="3"/>
      <c r="EX913" s="3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</row>
    <row r="914" spans="1:173" x14ac:dyDescent="0.15">
      <c r="A914" s="74">
        <f t="shared" si="286"/>
        <v>44395</v>
      </c>
      <c r="B914" s="75">
        <f t="shared" ca="1" si="273"/>
        <v>76152.321882999997</v>
      </c>
      <c r="C914" s="78">
        <f t="shared" si="274"/>
        <v>75700</v>
      </c>
      <c r="D914" s="77">
        <f ca="1">IF(A914&lt;$B$1,VLOOKUP(A914,[1]DI!$A$4:$B$15000,2),0)</f>
        <v>0</v>
      </c>
      <c r="E914" s="78">
        <f t="shared" ca="1" si="288"/>
        <v>1</v>
      </c>
      <c r="F914" s="78">
        <f ca="1">(TRUNC(PRODUCT($E$12:$E913),16))</f>
        <v>1.09998374132059</v>
      </c>
      <c r="G914" s="78">
        <f t="shared" ca="1" si="289"/>
        <v>1.0964396618972201</v>
      </c>
      <c r="H914" s="78">
        <f t="shared" ca="1" si="290"/>
        <v>1.00323235</v>
      </c>
      <c r="I914" s="77">
        <f t="shared" si="287"/>
        <v>3.5000000000000003E-2</v>
      </c>
      <c r="J914" s="79">
        <f t="shared" si="275"/>
        <v>44368</v>
      </c>
      <c r="K914" s="80">
        <f t="shared" si="276"/>
        <v>19</v>
      </c>
      <c r="L914" s="81">
        <f t="shared" si="277"/>
        <v>20</v>
      </c>
      <c r="M914" s="82">
        <f t="shared" si="278"/>
        <v>1.002734003</v>
      </c>
      <c r="N914" s="82">
        <f t="shared" ca="1" si="279"/>
        <v>1.00597519</v>
      </c>
      <c r="O914" s="81">
        <f t="shared" si="280"/>
        <v>0</v>
      </c>
      <c r="P914" s="76">
        <f t="shared" ca="1" si="281"/>
        <v>452.32188300000001</v>
      </c>
      <c r="Q914" s="76">
        <f t="shared" si="282"/>
        <v>0</v>
      </c>
      <c r="R914" s="83" t="str">
        <f t="shared" si="283"/>
        <v>A+J=</v>
      </c>
      <c r="S914" s="79">
        <f t="shared" si="284"/>
        <v>44459</v>
      </c>
      <c r="T914" s="84" t="str">
        <f t="shared" si="285"/>
        <v>-</v>
      </c>
      <c r="U914" s="8"/>
      <c r="V914" s="8"/>
      <c r="W914" s="8"/>
      <c r="X914" s="8"/>
      <c r="Y914" s="1"/>
      <c r="Z914" s="8"/>
      <c r="AA914" s="8"/>
      <c r="AB914" s="8"/>
      <c r="AC914" s="8"/>
      <c r="AD914" s="8"/>
      <c r="AE914" s="9"/>
      <c r="AF914" s="8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  <c r="BO914" s="3"/>
      <c r="BP914" s="3"/>
      <c r="BQ914" s="3"/>
      <c r="BR914" s="3"/>
      <c r="BS914" s="3"/>
      <c r="BT914" s="3"/>
      <c r="BU914" s="3"/>
      <c r="BV914" s="3"/>
      <c r="BW914" s="3"/>
      <c r="BX914" s="3"/>
      <c r="BY914" s="3"/>
      <c r="BZ914" s="3"/>
      <c r="CA914" s="3"/>
      <c r="CB914" s="3"/>
      <c r="CC914" s="3"/>
      <c r="CD914" s="3"/>
      <c r="CE914" s="3"/>
      <c r="CF914" s="3"/>
      <c r="CG914" s="3"/>
      <c r="CH914" s="3"/>
      <c r="CI914" s="3"/>
      <c r="CJ914" s="3"/>
      <c r="CK914" s="3"/>
      <c r="CL914" s="3"/>
      <c r="CM914" s="3"/>
      <c r="CN914" s="3"/>
      <c r="CO914" s="3"/>
      <c r="CP914" s="3"/>
      <c r="CQ914" s="3"/>
      <c r="CR914" s="3"/>
      <c r="CS914" s="3"/>
      <c r="CT914" s="3"/>
      <c r="CU914" s="3"/>
      <c r="CV914" s="3"/>
      <c r="CW914" s="3"/>
      <c r="CX914" s="3"/>
      <c r="CY914" s="3"/>
      <c r="CZ914" s="3"/>
      <c r="DA914" s="3"/>
      <c r="DB914" s="3"/>
      <c r="DC914" s="3"/>
      <c r="DD914" s="3"/>
      <c r="DE914" s="3"/>
      <c r="DF914" s="3"/>
      <c r="DG914" s="3"/>
      <c r="DH914" s="3"/>
      <c r="DI914" s="3"/>
      <c r="DJ914" s="3"/>
      <c r="DK914" s="3"/>
      <c r="DL914" s="3"/>
      <c r="DM914" s="3"/>
      <c r="DN914" s="3"/>
      <c r="DO914" s="3"/>
      <c r="DP914" s="3"/>
      <c r="DQ914" s="3"/>
      <c r="DR914" s="3"/>
      <c r="DS914" s="3"/>
      <c r="DT914" s="3"/>
      <c r="DU914" s="3"/>
      <c r="DV914" s="3"/>
      <c r="DW914" s="3"/>
      <c r="DX914" s="3"/>
      <c r="DY914" s="3"/>
      <c r="DZ914" s="3"/>
      <c r="EA914" s="3"/>
      <c r="EB914" s="3"/>
      <c r="EC914" s="3"/>
      <c r="ED914" s="3"/>
      <c r="EE914" s="3"/>
      <c r="EF914" s="3"/>
      <c r="EG914" s="3"/>
      <c r="EH914" s="3"/>
      <c r="EI914" s="3"/>
      <c r="EJ914" s="3"/>
      <c r="EK914" s="3"/>
      <c r="EL914" s="3"/>
      <c r="EM914" s="3"/>
      <c r="EN914" s="3"/>
      <c r="EO914" s="3"/>
      <c r="EP914" s="3"/>
      <c r="EQ914" s="3"/>
      <c r="ER914" s="3"/>
      <c r="ES914" s="3"/>
      <c r="ET914" s="3"/>
      <c r="EU914" s="3"/>
      <c r="EV914" s="3"/>
      <c r="EW914" s="3"/>
      <c r="EX914" s="3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</row>
    <row r="915" spans="1:173" x14ac:dyDescent="0.15">
      <c r="A915" s="74">
        <f t="shared" si="286"/>
        <v>44396</v>
      </c>
      <c r="B915" s="75">
        <f t="shared" ca="1" si="273"/>
        <v>76152.321882999997</v>
      </c>
      <c r="C915" s="78">
        <f t="shared" si="274"/>
        <v>75700</v>
      </c>
      <c r="D915" s="77">
        <f ca="1">IF(A915&lt;$B$1,VLOOKUP(A915,[1]DI!$A$4:$B$15000,2),0)</f>
        <v>4.1500000000000002E-2</v>
      </c>
      <c r="E915" s="78">
        <f t="shared" ca="1" si="288"/>
        <v>1.00016137</v>
      </c>
      <c r="F915" s="78">
        <f ca="1">(TRUNC(PRODUCT($E$12:$E914),16))</f>
        <v>1.09998374132059</v>
      </c>
      <c r="G915" s="78">
        <f t="shared" ca="1" si="289"/>
        <v>1.0964396618972201</v>
      </c>
      <c r="H915" s="78">
        <f t="shared" ca="1" si="290"/>
        <v>1.00323235</v>
      </c>
      <c r="I915" s="77">
        <f t="shared" si="287"/>
        <v>3.5000000000000003E-2</v>
      </c>
      <c r="J915" s="79">
        <f t="shared" si="275"/>
        <v>44368</v>
      </c>
      <c r="K915" s="80">
        <f t="shared" si="276"/>
        <v>20</v>
      </c>
      <c r="L915" s="81">
        <f t="shared" si="277"/>
        <v>20</v>
      </c>
      <c r="M915" s="82">
        <f t="shared" si="278"/>
        <v>1.002734003</v>
      </c>
      <c r="N915" s="82">
        <f t="shared" ca="1" si="279"/>
        <v>1.00597519</v>
      </c>
      <c r="O915" s="81">
        <f t="shared" si="280"/>
        <v>0</v>
      </c>
      <c r="P915" s="76">
        <f t="shared" ca="1" si="281"/>
        <v>452.32188300000001</v>
      </c>
      <c r="Q915" s="76">
        <f t="shared" si="282"/>
        <v>0</v>
      </c>
      <c r="R915" s="83" t="str">
        <f t="shared" si="283"/>
        <v>A+J=</v>
      </c>
      <c r="S915" s="79">
        <f t="shared" si="284"/>
        <v>44459</v>
      </c>
      <c r="T915" s="84" t="str">
        <f t="shared" si="285"/>
        <v>-</v>
      </c>
      <c r="U915" s="8"/>
      <c r="V915" s="8"/>
      <c r="W915" s="8"/>
      <c r="X915" s="8"/>
      <c r="Y915" s="1"/>
      <c r="Z915" s="8"/>
      <c r="AA915" s="8"/>
      <c r="AB915" s="8"/>
      <c r="AC915" s="8"/>
      <c r="AD915" s="8"/>
      <c r="AE915" s="9"/>
      <c r="AF915" s="8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  <c r="BO915" s="3"/>
      <c r="BP915" s="3"/>
      <c r="BQ915" s="3"/>
      <c r="BR915" s="3"/>
      <c r="BS915" s="3"/>
      <c r="BT915" s="3"/>
      <c r="BU915" s="3"/>
      <c r="BV915" s="3"/>
      <c r="BW915" s="3"/>
      <c r="BX915" s="3"/>
      <c r="BY915" s="3"/>
      <c r="BZ915" s="3"/>
      <c r="CA915" s="3"/>
      <c r="CB915" s="3"/>
      <c r="CC915" s="3"/>
      <c r="CD915" s="3"/>
      <c r="CE915" s="3"/>
      <c r="CF915" s="3"/>
      <c r="CG915" s="3"/>
      <c r="CH915" s="3"/>
      <c r="CI915" s="3"/>
      <c r="CJ915" s="3"/>
      <c r="CK915" s="3"/>
      <c r="CL915" s="3"/>
      <c r="CM915" s="3"/>
      <c r="CN915" s="3"/>
      <c r="CO915" s="3"/>
      <c r="CP915" s="3"/>
      <c r="CQ915" s="3"/>
      <c r="CR915" s="3"/>
      <c r="CS915" s="3"/>
      <c r="CT915" s="3"/>
      <c r="CU915" s="3"/>
      <c r="CV915" s="3"/>
      <c r="CW915" s="3"/>
      <c r="CX915" s="3"/>
      <c r="CY915" s="3"/>
      <c r="CZ915" s="3"/>
      <c r="DA915" s="3"/>
      <c r="DB915" s="3"/>
      <c r="DC915" s="3"/>
      <c r="DD915" s="3"/>
      <c r="DE915" s="3"/>
      <c r="DF915" s="3"/>
      <c r="DG915" s="3"/>
      <c r="DH915" s="3"/>
      <c r="DI915" s="3"/>
      <c r="DJ915" s="3"/>
      <c r="DK915" s="3"/>
      <c r="DL915" s="3"/>
      <c r="DM915" s="3"/>
      <c r="DN915" s="3"/>
      <c r="DO915" s="3"/>
      <c r="DP915" s="3"/>
      <c r="DQ915" s="3"/>
      <c r="DR915" s="3"/>
      <c r="DS915" s="3"/>
      <c r="DT915" s="3"/>
      <c r="DU915" s="3"/>
      <c r="DV915" s="3"/>
      <c r="DW915" s="3"/>
      <c r="DX915" s="3"/>
      <c r="DY915" s="3"/>
      <c r="DZ915" s="3"/>
      <c r="EA915" s="3"/>
      <c r="EB915" s="3"/>
      <c r="EC915" s="3"/>
      <c r="ED915" s="3"/>
      <c r="EE915" s="3"/>
      <c r="EF915" s="3"/>
      <c r="EG915" s="3"/>
      <c r="EH915" s="3"/>
      <c r="EI915" s="3"/>
      <c r="EJ915" s="3"/>
      <c r="EK915" s="3"/>
      <c r="EL915" s="3"/>
      <c r="EM915" s="3"/>
      <c r="EN915" s="3"/>
      <c r="EO915" s="3"/>
      <c r="EP915" s="3"/>
      <c r="EQ915" s="3"/>
      <c r="ER915" s="3"/>
      <c r="ES915" s="3"/>
      <c r="ET915" s="3"/>
      <c r="EU915" s="3"/>
      <c r="EV915" s="3"/>
      <c r="EW915" s="3"/>
      <c r="EX915" s="3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</row>
    <row r="916" spans="1:173" x14ac:dyDescent="0.15">
      <c r="A916" s="74">
        <f t="shared" si="286"/>
        <v>44397</v>
      </c>
      <c r="B916" s="75">
        <f t="shared" ca="1" si="273"/>
        <v>76175.008717999997</v>
      </c>
      <c r="C916" s="78">
        <f t="shared" si="274"/>
        <v>75700</v>
      </c>
      <c r="D916" s="77">
        <f ca="1">IF(A916&lt;$B$1,VLOOKUP(A916,[1]DI!$A$4:$B$15000,2),0)</f>
        <v>4.1500000000000002E-2</v>
      </c>
      <c r="E916" s="78">
        <f t="shared" ca="1" si="288"/>
        <v>1.00016137</v>
      </c>
      <c r="F916" s="78">
        <f ca="1">(TRUNC(PRODUCT($E$12:$E915),16))</f>
        <v>1.1001612456969301</v>
      </c>
      <c r="G916" s="78">
        <f t="shared" ca="1" si="289"/>
        <v>1.0964396618972201</v>
      </c>
      <c r="H916" s="78">
        <f t="shared" ca="1" si="290"/>
        <v>1.00339424</v>
      </c>
      <c r="I916" s="77">
        <f t="shared" si="287"/>
        <v>3.5000000000000003E-2</v>
      </c>
      <c r="J916" s="79">
        <f t="shared" si="275"/>
        <v>44368</v>
      </c>
      <c r="K916" s="80">
        <f t="shared" si="276"/>
        <v>21</v>
      </c>
      <c r="L916" s="81">
        <f t="shared" si="277"/>
        <v>21</v>
      </c>
      <c r="M916" s="82">
        <f t="shared" si="278"/>
        <v>1.0028708989999999</v>
      </c>
      <c r="N916" s="82">
        <f t="shared" ca="1" si="279"/>
        <v>1.006274884</v>
      </c>
      <c r="O916" s="81">
        <f t="shared" si="280"/>
        <v>0</v>
      </c>
      <c r="P916" s="76">
        <f t="shared" ca="1" si="281"/>
        <v>475.00871799999999</v>
      </c>
      <c r="Q916" s="76">
        <f t="shared" si="282"/>
        <v>0</v>
      </c>
      <c r="R916" s="83" t="str">
        <f t="shared" si="283"/>
        <v>A+J=</v>
      </c>
      <c r="S916" s="79">
        <f t="shared" si="284"/>
        <v>44459</v>
      </c>
      <c r="T916" s="84" t="str">
        <f t="shared" si="285"/>
        <v>-</v>
      </c>
      <c r="U916" s="8"/>
      <c r="V916" s="8"/>
      <c r="W916" s="8"/>
      <c r="X916" s="8"/>
      <c r="Y916" s="1"/>
      <c r="Z916" s="8"/>
      <c r="AA916" s="8"/>
      <c r="AB916" s="8"/>
      <c r="AC916" s="8"/>
      <c r="AD916" s="8"/>
      <c r="AE916" s="9"/>
      <c r="AF916" s="8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  <c r="BO916" s="3"/>
      <c r="BP916" s="3"/>
      <c r="BQ916" s="3"/>
      <c r="BR916" s="3"/>
      <c r="BS916" s="3"/>
      <c r="BT916" s="3"/>
      <c r="BU916" s="3"/>
      <c r="BV916" s="3"/>
      <c r="BW916" s="3"/>
      <c r="BX916" s="3"/>
      <c r="BY916" s="3"/>
      <c r="BZ916" s="3"/>
      <c r="CA916" s="3"/>
      <c r="CB916" s="3"/>
      <c r="CC916" s="3"/>
      <c r="CD916" s="3"/>
      <c r="CE916" s="3"/>
      <c r="CF916" s="3"/>
      <c r="CG916" s="3"/>
      <c r="CH916" s="3"/>
      <c r="CI916" s="3"/>
      <c r="CJ916" s="3"/>
      <c r="CK916" s="3"/>
      <c r="CL916" s="3"/>
      <c r="CM916" s="3"/>
      <c r="CN916" s="3"/>
      <c r="CO916" s="3"/>
      <c r="CP916" s="3"/>
      <c r="CQ916" s="3"/>
      <c r="CR916" s="3"/>
      <c r="CS916" s="3"/>
      <c r="CT916" s="3"/>
      <c r="CU916" s="3"/>
      <c r="CV916" s="3"/>
      <c r="CW916" s="3"/>
      <c r="CX916" s="3"/>
      <c r="CY916" s="3"/>
      <c r="CZ916" s="3"/>
      <c r="DA916" s="3"/>
      <c r="DB916" s="3"/>
      <c r="DC916" s="3"/>
      <c r="DD916" s="3"/>
      <c r="DE916" s="3"/>
      <c r="DF916" s="3"/>
      <c r="DG916" s="3"/>
      <c r="DH916" s="3"/>
      <c r="DI916" s="3"/>
      <c r="DJ916" s="3"/>
      <c r="DK916" s="3"/>
      <c r="DL916" s="3"/>
      <c r="DM916" s="3"/>
      <c r="DN916" s="3"/>
      <c r="DO916" s="3"/>
      <c r="DP916" s="3"/>
      <c r="DQ916" s="3"/>
      <c r="DR916" s="3"/>
      <c r="DS916" s="3"/>
      <c r="DT916" s="3"/>
      <c r="DU916" s="3"/>
      <c r="DV916" s="3"/>
      <c r="DW916" s="3"/>
      <c r="DX916" s="3"/>
      <c r="DY916" s="3"/>
      <c r="DZ916" s="3"/>
      <c r="EA916" s="3"/>
      <c r="EB916" s="3"/>
      <c r="EC916" s="3"/>
      <c r="ED916" s="3"/>
      <c r="EE916" s="3"/>
      <c r="EF916" s="3"/>
      <c r="EG916" s="3"/>
      <c r="EH916" s="3"/>
      <c r="EI916" s="3"/>
      <c r="EJ916" s="3"/>
      <c r="EK916" s="3"/>
      <c r="EL916" s="3"/>
      <c r="EM916" s="3"/>
      <c r="EN916" s="3"/>
      <c r="EO916" s="3"/>
      <c r="EP916" s="3"/>
      <c r="EQ916" s="3"/>
      <c r="ER916" s="3"/>
      <c r="ES916" s="3"/>
      <c r="ET916" s="3"/>
      <c r="EU916" s="3"/>
      <c r="EV916" s="3"/>
      <c r="EW916" s="3"/>
      <c r="EX916" s="3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</row>
    <row r="917" spans="1:173" x14ac:dyDescent="0.15">
      <c r="A917" s="74">
        <f t="shared" si="286"/>
        <v>44398</v>
      </c>
      <c r="B917" s="75">
        <f t="shared" ca="1" si="273"/>
        <v>76197.702518999999</v>
      </c>
      <c r="C917" s="78">
        <f t="shared" si="274"/>
        <v>75700</v>
      </c>
      <c r="D917" s="77">
        <f ca="1">IF(A917&lt;$B$1,VLOOKUP(A917,[1]DI!$A$4:$B$15000,2),0)</f>
        <v>4.1500000000000002E-2</v>
      </c>
      <c r="E917" s="78">
        <f t="shared" ca="1" si="288"/>
        <v>1.00016137</v>
      </c>
      <c r="F917" s="78">
        <f ca="1">(TRUNC(PRODUCT($E$12:$E916),16))</f>
        <v>1.1003387787171499</v>
      </c>
      <c r="G917" s="78">
        <f t="shared" ca="1" si="289"/>
        <v>1.0964396618972201</v>
      </c>
      <c r="H917" s="78">
        <f t="shared" ca="1" si="290"/>
        <v>1.00355616</v>
      </c>
      <c r="I917" s="77">
        <f t="shared" si="287"/>
        <v>3.5000000000000003E-2</v>
      </c>
      <c r="J917" s="79">
        <f t="shared" si="275"/>
        <v>44368</v>
      </c>
      <c r="K917" s="80">
        <f t="shared" si="276"/>
        <v>22</v>
      </c>
      <c r="L917" s="81">
        <f t="shared" si="277"/>
        <v>22</v>
      </c>
      <c r="M917" s="82">
        <f t="shared" si="278"/>
        <v>1.0030078140000001</v>
      </c>
      <c r="N917" s="82">
        <f t="shared" ca="1" si="279"/>
        <v>1.00657467</v>
      </c>
      <c r="O917" s="81">
        <f t="shared" si="280"/>
        <v>0</v>
      </c>
      <c r="P917" s="76">
        <f t="shared" ca="1" si="281"/>
        <v>497.702519</v>
      </c>
      <c r="Q917" s="76">
        <f t="shared" si="282"/>
        <v>0</v>
      </c>
      <c r="R917" s="83" t="str">
        <f t="shared" si="283"/>
        <v>A+J=</v>
      </c>
      <c r="S917" s="79">
        <f t="shared" si="284"/>
        <v>44459</v>
      </c>
      <c r="T917" s="84" t="str">
        <f t="shared" si="285"/>
        <v>-</v>
      </c>
      <c r="U917" s="8"/>
      <c r="V917" s="8"/>
      <c r="W917" s="8"/>
      <c r="X917" s="8"/>
      <c r="Y917" s="1"/>
      <c r="Z917" s="8"/>
      <c r="AA917" s="8"/>
      <c r="AB917" s="8"/>
      <c r="AC917" s="8"/>
      <c r="AD917" s="8"/>
      <c r="AE917" s="9"/>
      <c r="AF917" s="8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  <c r="BO917" s="3"/>
      <c r="BP917" s="3"/>
      <c r="BQ917" s="3"/>
      <c r="BR917" s="3"/>
      <c r="BS917" s="3"/>
      <c r="BT917" s="3"/>
      <c r="BU917" s="3"/>
      <c r="BV917" s="3"/>
      <c r="BW917" s="3"/>
      <c r="BX917" s="3"/>
      <c r="BY917" s="3"/>
      <c r="BZ917" s="3"/>
      <c r="CA917" s="3"/>
      <c r="CB917" s="3"/>
      <c r="CC917" s="3"/>
      <c r="CD917" s="3"/>
      <c r="CE917" s="3"/>
      <c r="CF917" s="3"/>
      <c r="CG917" s="3"/>
      <c r="CH917" s="3"/>
      <c r="CI917" s="3"/>
      <c r="CJ917" s="3"/>
      <c r="CK917" s="3"/>
      <c r="CL917" s="3"/>
      <c r="CM917" s="3"/>
      <c r="CN917" s="3"/>
      <c r="CO917" s="3"/>
      <c r="CP917" s="3"/>
      <c r="CQ917" s="3"/>
      <c r="CR917" s="3"/>
      <c r="CS917" s="3"/>
      <c r="CT917" s="3"/>
      <c r="CU917" s="3"/>
      <c r="CV917" s="3"/>
      <c r="CW917" s="3"/>
      <c r="CX917" s="3"/>
      <c r="CY917" s="3"/>
      <c r="CZ917" s="3"/>
      <c r="DA917" s="3"/>
      <c r="DB917" s="3"/>
      <c r="DC917" s="3"/>
      <c r="DD917" s="3"/>
      <c r="DE917" s="3"/>
      <c r="DF917" s="3"/>
      <c r="DG917" s="3"/>
      <c r="DH917" s="3"/>
      <c r="DI917" s="3"/>
      <c r="DJ917" s="3"/>
      <c r="DK917" s="3"/>
      <c r="DL917" s="3"/>
      <c r="DM917" s="3"/>
      <c r="DN917" s="3"/>
      <c r="DO917" s="3"/>
      <c r="DP917" s="3"/>
      <c r="DQ917" s="3"/>
      <c r="DR917" s="3"/>
      <c r="DS917" s="3"/>
      <c r="DT917" s="3"/>
      <c r="DU917" s="3"/>
      <c r="DV917" s="3"/>
      <c r="DW917" s="3"/>
      <c r="DX917" s="3"/>
      <c r="DY917" s="3"/>
      <c r="DZ917" s="3"/>
      <c r="EA917" s="3"/>
      <c r="EB917" s="3"/>
      <c r="EC917" s="3"/>
      <c r="ED917" s="3"/>
      <c r="EE917" s="3"/>
      <c r="EF917" s="3"/>
      <c r="EG917" s="3"/>
      <c r="EH917" s="3"/>
      <c r="EI917" s="3"/>
      <c r="EJ917" s="3"/>
      <c r="EK917" s="3"/>
      <c r="EL917" s="3"/>
      <c r="EM917" s="3"/>
      <c r="EN917" s="3"/>
      <c r="EO917" s="3"/>
      <c r="EP917" s="3"/>
      <c r="EQ917" s="3"/>
      <c r="ER917" s="3"/>
      <c r="ES917" s="3"/>
      <c r="ET917" s="3"/>
      <c r="EU917" s="3"/>
      <c r="EV917" s="3"/>
      <c r="EW917" s="3"/>
      <c r="EX917" s="3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</row>
    <row r="918" spans="1:173" x14ac:dyDescent="0.15">
      <c r="A918" s="74">
        <f t="shared" si="286"/>
        <v>44399</v>
      </c>
      <c r="B918" s="75">
        <f t="shared" ca="1" si="273"/>
        <v>76220.403435</v>
      </c>
      <c r="C918" s="78">
        <f t="shared" si="274"/>
        <v>75700</v>
      </c>
      <c r="D918" s="77">
        <f ca="1">IF(A918&lt;$B$1,VLOOKUP(A918,[1]DI!$A$4:$B$15000,2),0)</f>
        <v>4.1500000000000002E-2</v>
      </c>
      <c r="E918" s="78">
        <f t="shared" ca="1" si="288"/>
        <v>1.00016137</v>
      </c>
      <c r="F918" s="78">
        <f ca="1">(TRUNC(PRODUCT($E$12:$E917),16))</f>
        <v>1.10051634038587</v>
      </c>
      <c r="G918" s="78">
        <f t="shared" ca="1" si="289"/>
        <v>1.0964396618972201</v>
      </c>
      <c r="H918" s="78">
        <f t="shared" ca="1" si="290"/>
        <v>1.0037181100000001</v>
      </c>
      <c r="I918" s="77">
        <f t="shared" si="287"/>
        <v>3.5000000000000003E-2</v>
      </c>
      <c r="J918" s="79">
        <f t="shared" si="275"/>
        <v>44368</v>
      </c>
      <c r="K918" s="80">
        <f t="shared" si="276"/>
        <v>23</v>
      </c>
      <c r="L918" s="81">
        <f t="shared" si="277"/>
        <v>23</v>
      </c>
      <c r="M918" s="82">
        <f t="shared" si="278"/>
        <v>1.0031447469999999</v>
      </c>
      <c r="N918" s="82">
        <f t="shared" ca="1" si="279"/>
        <v>1.00687455</v>
      </c>
      <c r="O918" s="81">
        <f t="shared" si="280"/>
        <v>0</v>
      </c>
      <c r="P918" s="76">
        <f t="shared" ca="1" si="281"/>
        <v>520.40343499999994</v>
      </c>
      <c r="Q918" s="76">
        <f t="shared" si="282"/>
        <v>0</v>
      </c>
      <c r="R918" s="83" t="str">
        <f t="shared" si="283"/>
        <v>A+J=</v>
      </c>
      <c r="S918" s="79">
        <f t="shared" si="284"/>
        <v>44459</v>
      </c>
      <c r="T918" s="84" t="str">
        <f t="shared" si="285"/>
        <v>-</v>
      </c>
      <c r="U918" s="8"/>
      <c r="V918" s="8"/>
      <c r="W918" s="8"/>
      <c r="X918" s="8"/>
      <c r="Y918" s="1"/>
      <c r="Z918" s="8"/>
      <c r="AA918" s="8"/>
      <c r="AB918" s="8"/>
      <c r="AC918" s="8"/>
      <c r="AD918" s="8"/>
      <c r="AE918" s="9"/>
      <c r="AF918" s="8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  <c r="BO918" s="3"/>
      <c r="BP918" s="3"/>
      <c r="BQ918" s="3"/>
      <c r="BR918" s="3"/>
      <c r="BS918" s="3"/>
      <c r="BT918" s="3"/>
      <c r="BU918" s="3"/>
      <c r="BV918" s="3"/>
      <c r="BW918" s="3"/>
      <c r="BX918" s="3"/>
      <c r="BY918" s="3"/>
      <c r="BZ918" s="3"/>
      <c r="CA918" s="3"/>
      <c r="CB918" s="3"/>
      <c r="CC918" s="3"/>
      <c r="CD918" s="3"/>
      <c r="CE918" s="3"/>
      <c r="CF918" s="3"/>
      <c r="CG918" s="3"/>
      <c r="CH918" s="3"/>
      <c r="CI918" s="3"/>
      <c r="CJ918" s="3"/>
      <c r="CK918" s="3"/>
      <c r="CL918" s="3"/>
      <c r="CM918" s="3"/>
      <c r="CN918" s="3"/>
      <c r="CO918" s="3"/>
      <c r="CP918" s="3"/>
      <c r="CQ918" s="3"/>
      <c r="CR918" s="3"/>
      <c r="CS918" s="3"/>
      <c r="CT918" s="3"/>
      <c r="CU918" s="3"/>
      <c r="CV918" s="3"/>
      <c r="CW918" s="3"/>
      <c r="CX918" s="3"/>
      <c r="CY918" s="3"/>
      <c r="CZ918" s="3"/>
      <c r="DA918" s="3"/>
      <c r="DB918" s="3"/>
      <c r="DC918" s="3"/>
      <c r="DD918" s="3"/>
      <c r="DE918" s="3"/>
      <c r="DF918" s="3"/>
      <c r="DG918" s="3"/>
      <c r="DH918" s="3"/>
      <c r="DI918" s="3"/>
      <c r="DJ918" s="3"/>
      <c r="DK918" s="3"/>
      <c r="DL918" s="3"/>
      <c r="DM918" s="3"/>
      <c r="DN918" s="3"/>
      <c r="DO918" s="3"/>
      <c r="DP918" s="3"/>
      <c r="DQ918" s="3"/>
      <c r="DR918" s="3"/>
      <c r="DS918" s="3"/>
      <c r="DT918" s="3"/>
      <c r="DU918" s="3"/>
      <c r="DV918" s="3"/>
      <c r="DW918" s="3"/>
      <c r="DX918" s="3"/>
      <c r="DY918" s="3"/>
      <c r="DZ918" s="3"/>
      <c r="EA918" s="3"/>
      <c r="EB918" s="3"/>
      <c r="EC918" s="3"/>
      <c r="ED918" s="3"/>
      <c r="EE918" s="3"/>
      <c r="EF918" s="3"/>
      <c r="EG918" s="3"/>
      <c r="EH918" s="3"/>
      <c r="EI918" s="3"/>
      <c r="EJ918" s="3"/>
      <c r="EK918" s="3"/>
      <c r="EL918" s="3"/>
      <c r="EM918" s="3"/>
      <c r="EN918" s="3"/>
      <c r="EO918" s="3"/>
      <c r="EP918" s="3"/>
      <c r="EQ918" s="3"/>
      <c r="ER918" s="3"/>
      <c r="ES918" s="3"/>
      <c r="ET918" s="3"/>
      <c r="EU918" s="3"/>
      <c r="EV918" s="3"/>
      <c r="EW918" s="3"/>
      <c r="EX918" s="3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</row>
    <row r="919" spans="1:173" x14ac:dyDescent="0.15">
      <c r="A919" s="74">
        <f t="shared" si="286"/>
        <v>44400</v>
      </c>
      <c r="B919" s="75">
        <f t="shared" ca="1" si="273"/>
        <v>76243.110558</v>
      </c>
      <c r="C919" s="78">
        <f t="shared" si="274"/>
        <v>75700</v>
      </c>
      <c r="D919" s="77">
        <f ca="1">IF(A919&lt;$B$1,VLOOKUP(A919,[1]DI!$A$4:$B$15000,2),0)</f>
        <v>4.1500000000000002E-2</v>
      </c>
      <c r="E919" s="78">
        <f t="shared" ca="1" si="288"/>
        <v>1.00016137</v>
      </c>
      <c r="F919" s="78">
        <f ca="1">(TRUNC(PRODUCT($E$12:$E918),16))</f>
        <v>1.1006939307077199</v>
      </c>
      <c r="G919" s="78">
        <f t="shared" ca="1" si="289"/>
        <v>1.0964396618972201</v>
      </c>
      <c r="H919" s="78">
        <f t="shared" ca="1" si="290"/>
        <v>1.0038800800000001</v>
      </c>
      <c r="I919" s="77">
        <f t="shared" si="287"/>
        <v>3.5000000000000003E-2</v>
      </c>
      <c r="J919" s="79">
        <f t="shared" si="275"/>
        <v>44368</v>
      </c>
      <c r="K919" s="80">
        <f t="shared" si="276"/>
        <v>24</v>
      </c>
      <c r="L919" s="81">
        <f t="shared" si="277"/>
        <v>24</v>
      </c>
      <c r="M919" s="82">
        <f t="shared" si="278"/>
        <v>1.003281699</v>
      </c>
      <c r="N919" s="82">
        <f t="shared" ca="1" si="279"/>
        <v>1.007174512</v>
      </c>
      <c r="O919" s="81">
        <f t="shared" si="280"/>
        <v>0</v>
      </c>
      <c r="P919" s="76">
        <f t="shared" ca="1" si="281"/>
        <v>543.11055799999997</v>
      </c>
      <c r="Q919" s="76">
        <f t="shared" si="282"/>
        <v>0</v>
      </c>
      <c r="R919" s="83" t="str">
        <f t="shared" si="283"/>
        <v>A+J=</v>
      </c>
      <c r="S919" s="79">
        <f t="shared" si="284"/>
        <v>44459</v>
      </c>
      <c r="T919" s="84" t="str">
        <f t="shared" si="285"/>
        <v>-</v>
      </c>
      <c r="U919" s="8"/>
      <c r="V919" s="8"/>
      <c r="W919" s="8"/>
      <c r="X919" s="8"/>
      <c r="Y919" s="1"/>
      <c r="Z919" s="8"/>
      <c r="AA919" s="8"/>
      <c r="AB919" s="8"/>
      <c r="AC919" s="8"/>
      <c r="AD919" s="8"/>
      <c r="AE919" s="9"/>
      <c r="AF919" s="8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  <c r="BO919" s="3"/>
      <c r="BP919" s="3"/>
      <c r="BQ919" s="3"/>
      <c r="BR919" s="3"/>
      <c r="BS919" s="3"/>
      <c r="BT919" s="3"/>
      <c r="BU919" s="3"/>
      <c r="BV919" s="3"/>
      <c r="BW919" s="3"/>
      <c r="BX919" s="3"/>
      <c r="BY919" s="3"/>
      <c r="BZ919" s="3"/>
      <c r="CA919" s="3"/>
      <c r="CB919" s="3"/>
      <c r="CC919" s="3"/>
      <c r="CD919" s="3"/>
      <c r="CE919" s="3"/>
      <c r="CF919" s="3"/>
      <c r="CG919" s="3"/>
      <c r="CH919" s="3"/>
      <c r="CI919" s="3"/>
      <c r="CJ919" s="3"/>
      <c r="CK919" s="3"/>
      <c r="CL919" s="3"/>
      <c r="CM919" s="3"/>
      <c r="CN919" s="3"/>
      <c r="CO919" s="3"/>
      <c r="CP919" s="3"/>
      <c r="CQ919" s="3"/>
      <c r="CR919" s="3"/>
      <c r="CS919" s="3"/>
      <c r="CT919" s="3"/>
      <c r="CU919" s="3"/>
      <c r="CV919" s="3"/>
      <c r="CW919" s="3"/>
      <c r="CX919" s="3"/>
      <c r="CY919" s="3"/>
      <c r="CZ919" s="3"/>
      <c r="DA919" s="3"/>
      <c r="DB919" s="3"/>
      <c r="DC919" s="3"/>
      <c r="DD919" s="3"/>
      <c r="DE919" s="3"/>
      <c r="DF919" s="3"/>
      <c r="DG919" s="3"/>
      <c r="DH919" s="3"/>
      <c r="DI919" s="3"/>
      <c r="DJ919" s="3"/>
      <c r="DK919" s="3"/>
      <c r="DL919" s="3"/>
      <c r="DM919" s="3"/>
      <c r="DN919" s="3"/>
      <c r="DO919" s="3"/>
      <c r="DP919" s="3"/>
      <c r="DQ919" s="3"/>
      <c r="DR919" s="3"/>
      <c r="DS919" s="3"/>
      <c r="DT919" s="3"/>
      <c r="DU919" s="3"/>
      <c r="DV919" s="3"/>
      <c r="DW919" s="3"/>
      <c r="DX919" s="3"/>
      <c r="DY919" s="3"/>
      <c r="DZ919" s="3"/>
      <c r="EA919" s="3"/>
      <c r="EB919" s="3"/>
      <c r="EC919" s="3"/>
      <c r="ED919" s="3"/>
      <c r="EE919" s="3"/>
      <c r="EF919" s="3"/>
      <c r="EG919" s="3"/>
      <c r="EH919" s="3"/>
      <c r="EI919" s="3"/>
      <c r="EJ919" s="3"/>
      <c r="EK919" s="3"/>
      <c r="EL919" s="3"/>
      <c r="EM919" s="3"/>
      <c r="EN919" s="3"/>
      <c r="EO919" s="3"/>
      <c r="EP919" s="3"/>
      <c r="EQ919" s="3"/>
      <c r="ER919" s="3"/>
      <c r="ES919" s="3"/>
      <c r="ET919" s="3"/>
      <c r="EU919" s="3"/>
      <c r="EV919" s="3"/>
      <c r="EW919" s="3"/>
      <c r="EX919" s="3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</row>
    <row r="920" spans="1:173" x14ac:dyDescent="0.15">
      <c r="A920" s="74">
        <f t="shared" si="286"/>
        <v>44401</v>
      </c>
      <c r="B920" s="75">
        <f t="shared" ca="1" si="273"/>
        <v>76265.824116000003</v>
      </c>
      <c r="C920" s="78">
        <f t="shared" si="274"/>
        <v>75700</v>
      </c>
      <c r="D920" s="77">
        <f ca="1">IF(A920&lt;$B$1,VLOOKUP(A920,[1]DI!$A$4:$B$15000,2),0)</f>
        <v>0</v>
      </c>
      <c r="E920" s="78">
        <f t="shared" ca="1" si="288"/>
        <v>1</v>
      </c>
      <c r="F920" s="78">
        <f ca="1">(TRUNC(PRODUCT($E$12:$E919),16))</f>
        <v>1.10087154968731</v>
      </c>
      <c r="G920" s="78">
        <f t="shared" ca="1" si="289"/>
        <v>1.0964396618972201</v>
      </c>
      <c r="H920" s="78">
        <f t="shared" ca="1" si="290"/>
        <v>1.0040420699999999</v>
      </c>
      <c r="I920" s="77">
        <f t="shared" si="287"/>
        <v>3.5000000000000003E-2</v>
      </c>
      <c r="J920" s="79">
        <f t="shared" si="275"/>
        <v>44368</v>
      </c>
      <c r="K920" s="80">
        <f t="shared" si="276"/>
        <v>24</v>
      </c>
      <c r="L920" s="81">
        <f t="shared" si="277"/>
        <v>25</v>
      </c>
      <c r="M920" s="82">
        <f t="shared" si="278"/>
        <v>1.0034186700000001</v>
      </c>
      <c r="N920" s="82">
        <f t="shared" ca="1" si="279"/>
        <v>1.007474559</v>
      </c>
      <c r="O920" s="81">
        <f t="shared" si="280"/>
        <v>0</v>
      </c>
      <c r="P920" s="76">
        <f t="shared" ca="1" si="281"/>
        <v>565.824116</v>
      </c>
      <c r="Q920" s="76">
        <f t="shared" si="282"/>
        <v>0</v>
      </c>
      <c r="R920" s="83" t="str">
        <f t="shared" si="283"/>
        <v>A+J=</v>
      </c>
      <c r="S920" s="79">
        <f t="shared" si="284"/>
        <v>44459</v>
      </c>
      <c r="T920" s="84" t="str">
        <f t="shared" si="285"/>
        <v>-</v>
      </c>
      <c r="U920" s="8"/>
      <c r="V920" s="8"/>
      <c r="W920" s="8"/>
      <c r="X920" s="8"/>
      <c r="Y920" s="1"/>
      <c r="Z920" s="8"/>
      <c r="AA920" s="8"/>
      <c r="AB920" s="8"/>
      <c r="AC920" s="8"/>
      <c r="AD920" s="8"/>
      <c r="AE920" s="9"/>
      <c r="AF920" s="8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  <c r="BO920" s="3"/>
      <c r="BP920" s="3"/>
      <c r="BQ920" s="3"/>
      <c r="BR920" s="3"/>
      <c r="BS920" s="3"/>
      <c r="BT920" s="3"/>
      <c r="BU920" s="3"/>
      <c r="BV920" s="3"/>
      <c r="BW920" s="3"/>
      <c r="BX920" s="3"/>
      <c r="BY920" s="3"/>
      <c r="BZ920" s="3"/>
      <c r="CA920" s="3"/>
      <c r="CB920" s="3"/>
      <c r="CC920" s="3"/>
      <c r="CD920" s="3"/>
      <c r="CE920" s="3"/>
      <c r="CF920" s="3"/>
      <c r="CG920" s="3"/>
      <c r="CH920" s="3"/>
      <c r="CI920" s="3"/>
      <c r="CJ920" s="3"/>
      <c r="CK920" s="3"/>
      <c r="CL920" s="3"/>
      <c r="CM920" s="3"/>
      <c r="CN920" s="3"/>
      <c r="CO920" s="3"/>
      <c r="CP920" s="3"/>
      <c r="CQ920" s="3"/>
      <c r="CR920" s="3"/>
      <c r="CS920" s="3"/>
      <c r="CT920" s="3"/>
      <c r="CU920" s="3"/>
      <c r="CV920" s="3"/>
      <c r="CW920" s="3"/>
      <c r="CX920" s="3"/>
      <c r="CY920" s="3"/>
      <c r="CZ920" s="3"/>
      <c r="DA920" s="3"/>
      <c r="DB920" s="3"/>
      <c r="DC920" s="3"/>
      <c r="DD920" s="3"/>
      <c r="DE920" s="3"/>
      <c r="DF920" s="3"/>
      <c r="DG920" s="3"/>
      <c r="DH920" s="3"/>
      <c r="DI920" s="3"/>
      <c r="DJ920" s="3"/>
      <c r="DK920" s="3"/>
      <c r="DL920" s="3"/>
      <c r="DM920" s="3"/>
      <c r="DN920" s="3"/>
      <c r="DO920" s="3"/>
      <c r="DP920" s="3"/>
      <c r="DQ920" s="3"/>
      <c r="DR920" s="3"/>
      <c r="DS920" s="3"/>
      <c r="DT920" s="3"/>
      <c r="DU920" s="3"/>
      <c r="DV920" s="3"/>
      <c r="DW920" s="3"/>
      <c r="DX920" s="3"/>
      <c r="DY920" s="3"/>
      <c r="DZ920" s="3"/>
      <c r="EA920" s="3"/>
      <c r="EB920" s="3"/>
      <c r="EC920" s="3"/>
      <c r="ED920" s="3"/>
      <c r="EE920" s="3"/>
      <c r="EF920" s="3"/>
      <c r="EG920" s="3"/>
      <c r="EH920" s="3"/>
      <c r="EI920" s="3"/>
      <c r="EJ920" s="3"/>
      <c r="EK920" s="3"/>
      <c r="EL920" s="3"/>
      <c r="EM920" s="3"/>
      <c r="EN920" s="3"/>
      <c r="EO920" s="3"/>
      <c r="EP920" s="3"/>
      <c r="EQ920" s="3"/>
      <c r="ER920" s="3"/>
      <c r="ES920" s="3"/>
      <c r="ET920" s="3"/>
      <c r="EU920" s="3"/>
      <c r="EV920" s="3"/>
      <c r="EW920" s="3"/>
      <c r="EX920" s="3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</row>
    <row r="921" spans="1:173" x14ac:dyDescent="0.15">
      <c r="A921" s="74">
        <f t="shared" si="286"/>
        <v>44402</v>
      </c>
      <c r="B921" s="75">
        <f t="shared" ca="1" si="273"/>
        <v>76265.824116000003</v>
      </c>
      <c r="C921" s="78">
        <f t="shared" si="274"/>
        <v>75700</v>
      </c>
      <c r="D921" s="77">
        <f ca="1">IF(A921&lt;$B$1,VLOOKUP(A921,[1]DI!$A$4:$B$15000,2),0)</f>
        <v>0</v>
      </c>
      <c r="E921" s="78">
        <f t="shared" ca="1" si="288"/>
        <v>1</v>
      </c>
      <c r="F921" s="78">
        <f ca="1">(TRUNC(PRODUCT($E$12:$E920),16))</f>
        <v>1.10087154968731</v>
      </c>
      <c r="G921" s="78">
        <f t="shared" ca="1" si="289"/>
        <v>1.0964396618972201</v>
      </c>
      <c r="H921" s="78">
        <f t="shared" ca="1" si="290"/>
        <v>1.0040420699999999</v>
      </c>
      <c r="I921" s="77">
        <f t="shared" si="287"/>
        <v>3.5000000000000003E-2</v>
      </c>
      <c r="J921" s="79">
        <f t="shared" si="275"/>
        <v>44368</v>
      </c>
      <c r="K921" s="80">
        <f t="shared" si="276"/>
        <v>24</v>
      </c>
      <c r="L921" s="81">
        <f t="shared" si="277"/>
        <v>25</v>
      </c>
      <c r="M921" s="82">
        <f t="shared" si="278"/>
        <v>1.0034186700000001</v>
      </c>
      <c r="N921" s="82">
        <f t="shared" ca="1" si="279"/>
        <v>1.007474559</v>
      </c>
      <c r="O921" s="81">
        <f t="shared" si="280"/>
        <v>0</v>
      </c>
      <c r="P921" s="76">
        <f t="shared" ca="1" si="281"/>
        <v>565.824116</v>
      </c>
      <c r="Q921" s="76">
        <f t="shared" si="282"/>
        <v>0</v>
      </c>
      <c r="R921" s="83" t="str">
        <f t="shared" si="283"/>
        <v>A+J=</v>
      </c>
      <c r="S921" s="79">
        <f t="shared" si="284"/>
        <v>44459</v>
      </c>
      <c r="T921" s="84" t="str">
        <f t="shared" si="285"/>
        <v>-</v>
      </c>
      <c r="U921" s="8"/>
      <c r="V921" s="8"/>
      <c r="W921" s="8"/>
      <c r="X921" s="8"/>
      <c r="Y921" s="1"/>
      <c r="Z921" s="8"/>
      <c r="AA921" s="8"/>
      <c r="AB921" s="8"/>
      <c r="AC921" s="8"/>
      <c r="AD921" s="8"/>
      <c r="AE921" s="9"/>
      <c r="AF921" s="8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  <c r="BO921" s="3"/>
      <c r="BP921" s="3"/>
      <c r="BQ921" s="3"/>
      <c r="BR921" s="3"/>
      <c r="BS921" s="3"/>
      <c r="BT921" s="3"/>
      <c r="BU921" s="3"/>
      <c r="BV921" s="3"/>
      <c r="BW921" s="3"/>
      <c r="BX921" s="3"/>
      <c r="BY921" s="3"/>
      <c r="BZ921" s="3"/>
      <c r="CA921" s="3"/>
      <c r="CB921" s="3"/>
      <c r="CC921" s="3"/>
      <c r="CD921" s="3"/>
      <c r="CE921" s="3"/>
      <c r="CF921" s="3"/>
      <c r="CG921" s="3"/>
      <c r="CH921" s="3"/>
      <c r="CI921" s="3"/>
      <c r="CJ921" s="3"/>
      <c r="CK921" s="3"/>
      <c r="CL921" s="3"/>
      <c r="CM921" s="3"/>
      <c r="CN921" s="3"/>
      <c r="CO921" s="3"/>
      <c r="CP921" s="3"/>
      <c r="CQ921" s="3"/>
      <c r="CR921" s="3"/>
      <c r="CS921" s="3"/>
      <c r="CT921" s="3"/>
      <c r="CU921" s="3"/>
      <c r="CV921" s="3"/>
      <c r="CW921" s="3"/>
      <c r="CX921" s="3"/>
      <c r="CY921" s="3"/>
      <c r="CZ921" s="3"/>
      <c r="DA921" s="3"/>
      <c r="DB921" s="3"/>
      <c r="DC921" s="3"/>
      <c r="DD921" s="3"/>
      <c r="DE921" s="3"/>
      <c r="DF921" s="3"/>
      <c r="DG921" s="3"/>
      <c r="DH921" s="3"/>
      <c r="DI921" s="3"/>
      <c r="DJ921" s="3"/>
      <c r="DK921" s="3"/>
      <c r="DL921" s="3"/>
      <c r="DM921" s="3"/>
      <c r="DN921" s="3"/>
      <c r="DO921" s="3"/>
      <c r="DP921" s="3"/>
      <c r="DQ921" s="3"/>
      <c r="DR921" s="3"/>
      <c r="DS921" s="3"/>
      <c r="DT921" s="3"/>
      <c r="DU921" s="3"/>
      <c r="DV921" s="3"/>
      <c r="DW921" s="3"/>
      <c r="DX921" s="3"/>
      <c r="DY921" s="3"/>
      <c r="DZ921" s="3"/>
      <c r="EA921" s="3"/>
      <c r="EB921" s="3"/>
      <c r="EC921" s="3"/>
      <c r="ED921" s="3"/>
      <c r="EE921" s="3"/>
      <c r="EF921" s="3"/>
      <c r="EG921" s="3"/>
      <c r="EH921" s="3"/>
      <c r="EI921" s="3"/>
      <c r="EJ921" s="3"/>
      <c r="EK921" s="3"/>
      <c r="EL921" s="3"/>
      <c r="EM921" s="3"/>
      <c r="EN921" s="3"/>
      <c r="EO921" s="3"/>
      <c r="EP921" s="3"/>
      <c r="EQ921" s="3"/>
      <c r="ER921" s="3"/>
      <c r="ES921" s="3"/>
      <c r="ET921" s="3"/>
      <c r="EU921" s="3"/>
      <c r="EV921" s="3"/>
      <c r="EW921" s="3"/>
      <c r="EX921" s="3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</row>
    <row r="922" spans="1:173" x14ac:dyDescent="0.15">
      <c r="A922" s="74">
        <f t="shared" si="286"/>
        <v>44403</v>
      </c>
      <c r="B922" s="75">
        <f t="shared" ca="1" si="273"/>
        <v>76265.824116000003</v>
      </c>
      <c r="C922" s="78">
        <f t="shared" si="274"/>
        <v>75700</v>
      </c>
      <c r="D922" s="77">
        <f ca="1">IF(A922&lt;$B$1,VLOOKUP(A922,[1]DI!$A$4:$B$15000,2),0)</f>
        <v>4.1500000000000002E-2</v>
      </c>
      <c r="E922" s="78">
        <f t="shared" ca="1" si="288"/>
        <v>1.00016137</v>
      </c>
      <c r="F922" s="78">
        <f ca="1">(TRUNC(PRODUCT($E$12:$E921),16))</f>
        <v>1.10087154968731</v>
      </c>
      <c r="G922" s="78">
        <f t="shared" ca="1" si="289"/>
        <v>1.0964396618972201</v>
      </c>
      <c r="H922" s="78">
        <f t="shared" ca="1" si="290"/>
        <v>1.0040420699999999</v>
      </c>
      <c r="I922" s="77">
        <f t="shared" si="287"/>
        <v>3.5000000000000003E-2</v>
      </c>
      <c r="J922" s="79">
        <f t="shared" si="275"/>
        <v>44368</v>
      </c>
      <c r="K922" s="80">
        <f t="shared" si="276"/>
        <v>25</v>
      </c>
      <c r="L922" s="81">
        <f t="shared" si="277"/>
        <v>25</v>
      </c>
      <c r="M922" s="82">
        <f t="shared" si="278"/>
        <v>1.0034186700000001</v>
      </c>
      <c r="N922" s="82">
        <f t="shared" ca="1" si="279"/>
        <v>1.007474559</v>
      </c>
      <c r="O922" s="81">
        <f t="shared" si="280"/>
        <v>0</v>
      </c>
      <c r="P922" s="76">
        <f t="shared" ca="1" si="281"/>
        <v>565.824116</v>
      </c>
      <c r="Q922" s="76">
        <f t="shared" si="282"/>
        <v>0</v>
      </c>
      <c r="R922" s="83" t="str">
        <f t="shared" si="283"/>
        <v>A+J=</v>
      </c>
      <c r="S922" s="79">
        <f t="shared" si="284"/>
        <v>44459</v>
      </c>
      <c r="T922" s="84" t="str">
        <f t="shared" si="285"/>
        <v>-</v>
      </c>
      <c r="U922" s="8"/>
      <c r="V922" s="8"/>
      <c r="W922" s="8"/>
      <c r="X922" s="8"/>
      <c r="Y922" s="1"/>
      <c r="Z922" s="8"/>
      <c r="AA922" s="8"/>
      <c r="AB922" s="8"/>
      <c r="AC922" s="8"/>
      <c r="AD922" s="8"/>
      <c r="AE922" s="9"/>
      <c r="AF922" s="8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  <c r="BO922" s="3"/>
      <c r="BP922" s="3"/>
      <c r="BQ922" s="3"/>
      <c r="BR922" s="3"/>
      <c r="BS922" s="3"/>
      <c r="BT922" s="3"/>
      <c r="BU922" s="3"/>
      <c r="BV922" s="3"/>
      <c r="BW922" s="3"/>
      <c r="BX922" s="3"/>
      <c r="BY922" s="3"/>
      <c r="BZ922" s="3"/>
      <c r="CA922" s="3"/>
      <c r="CB922" s="3"/>
      <c r="CC922" s="3"/>
      <c r="CD922" s="3"/>
      <c r="CE922" s="3"/>
      <c r="CF922" s="3"/>
      <c r="CG922" s="3"/>
      <c r="CH922" s="3"/>
      <c r="CI922" s="3"/>
      <c r="CJ922" s="3"/>
      <c r="CK922" s="3"/>
      <c r="CL922" s="3"/>
      <c r="CM922" s="3"/>
      <c r="CN922" s="3"/>
      <c r="CO922" s="3"/>
      <c r="CP922" s="3"/>
      <c r="CQ922" s="3"/>
      <c r="CR922" s="3"/>
      <c r="CS922" s="3"/>
      <c r="CT922" s="3"/>
      <c r="CU922" s="3"/>
      <c r="CV922" s="3"/>
      <c r="CW922" s="3"/>
      <c r="CX922" s="3"/>
      <c r="CY922" s="3"/>
      <c r="CZ922" s="3"/>
      <c r="DA922" s="3"/>
      <c r="DB922" s="3"/>
      <c r="DC922" s="3"/>
      <c r="DD922" s="3"/>
      <c r="DE922" s="3"/>
      <c r="DF922" s="3"/>
      <c r="DG922" s="3"/>
      <c r="DH922" s="3"/>
      <c r="DI922" s="3"/>
      <c r="DJ922" s="3"/>
      <c r="DK922" s="3"/>
      <c r="DL922" s="3"/>
      <c r="DM922" s="3"/>
      <c r="DN922" s="3"/>
      <c r="DO922" s="3"/>
      <c r="DP922" s="3"/>
      <c r="DQ922" s="3"/>
      <c r="DR922" s="3"/>
      <c r="DS922" s="3"/>
      <c r="DT922" s="3"/>
      <c r="DU922" s="3"/>
      <c r="DV922" s="3"/>
      <c r="DW922" s="3"/>
      <c r="DX922" s="3"/>
      <c r="DY922" s="3"/>
      <c r="DZ922" s="3"/>
      <c r="EA922" s="3"/>
      <c r="EB922" s="3"/>
      <c r="EC922" s="3"/>
      <c r="ED922" s="3"/>
      <c r="EE922" s="3"/>
      <c r="EF922" s="3"/>
      <c r="EG922" s="3"/>
      <c r="EH922" s="3"/>
      <c r="EI922" s="3"/>
      <c r="EJ922" s="3"/>
      <c r="EK922" s="3"/>
      <c r="EL922" s="3"/>
      <c r="EM922" s="3"/>
      <c r="EN922" s="3"/>
      <c r="EO922" s="3"/>
      <c r="EP922" s="3"/>
      <c r="EQ922" s="3"/>
      <c r="ER922" s="3"/>
      <c r="ES922" s="3"/>
      <c r="ET922" s="3"/>
      <c r="EU922" s="3"/>
      <c r="EV922" s="3"/>
      <c r="EW922" s="3"/>
      <c r="EX922" s="3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</row>
    <row r="923" spans="1:173" x14ac:dyDescent="0.15">
      <c r="A923" s="74">
        <f t="shared" si="286"/>
        <v>44404</v>
      </c>
      <c r="B923" s="75">
        <f t="shared" ca="1" si="273"/>
        <v>76288.544638000007</v>
      </c>
      <c r="C923" s="78">
        <f t="shared" si="274"/>
        <v>75700</v>
      </c>
      <c r="D923" s="77">
        <f ca="1">IF(A923&lt;$B$1,VLOOKUP(A923,[1]DI!$A$4:$B$15000,2),0)</f>
        <v>4.1500000000000002E-2</v>
      </c>
      <c r="E923" s="78">
        <f t="shared" ca="1" si="288"/>
        <v>1.00016137</v>
      </c>
      <c r="F923" s="78">
        <f ca="1">(TRUNC(PRODUCT($E$12:$E922),16))</f>
        <v>1.10104919732929</v>
      </c>
      <c r="G923" s="78">
        <f t="shared" ca="1" si="289"/>
        <v>1.0964396618972201</v>
      </c>
      <c r="H923" s="78">
        <f t="shared" ca="1" si="290"/>
        <v>1.00420409</v>
      </c>
      <c r="I923" s="77">
        <f t="shared" si="287"/>
        <v>3.5000000000000003E-2</v>
      </c>
      <c r="J923" s="79">
        <f t="shared" si="275"/>
        <v>44368</v>
      </c>
      <c r="K923" s="80">
        <f t="shared" si="276"/>
        <v>26</v>
      </c>
      <c r="L923" s="81">
        <f t="shared" si="277"/>
        <v>26</v>
      </c>
      <c r="M923" s="82">
        <f t="shared" si="278"/>
        <v>1.00355566</v>
      </c>
      <c r="N923" s="82">
        <f t="shared" ca="1" si="279"/>
        <v>1.007774698</v>
      </c>
      <c r="O923" s="81">
        <f t="shared" si="280"/>
        <v>0</v>
      </c>
      <c r="P923" s="76">
        <f t="shared" ca="1" si="281"/>
        <v>588.54463799999996</v>
      </c>
      <c r="Q923" s="76">
        <f t="shared" si="282"/>
        <v>0</v>
      </c>
      <c r="R923" s="83" t="str">
        <f t="shared" si="283"/>
        <v>A+J=</v>
      </c>
      <c r="S923" s="79">
        <f t="shared" si="284"/>
        <v>44459</v>
      </c>
      <c r="T923" s="84" t="str">
        <f t="shared" si="285"/>
        <v>-</v>
      </c>
      <c r="U923" s="8"/>
      <c r="V923" s="8"/>
      <c r="W923" s="8"/>
      <c r="X923" s="8"/>
      <c r="Y923" s="1"/>
      <c r="Z923" s="8"/>
      <c r="AA923" s="8"/>
      <c r="AB923" s="8"/>
      <c r="AC923" s="8"/>
      <c r="AD923" s="8"/>
      <c r="AE923" s="9"/>
      <c r="AF923" s="8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  <c r="BO923" s="3"/>
      <c r="BP923" s="3"/>
      <c r="BQ923" s="3"/>
      <c r="BR923" s="3"/>
      <c r="BS923" s="3"/>
      <c r="BT923" s="3"/>
      <c r="BU923" s="3"/>
      <c r="BV923" s="3"/>
      <c r="BW923" s="3"/>
      <c r="BX923" s="3"/>
      <c r="BY923" s="3"/>
      <c r="BZ923" s="3"/>
      <c r="CA923" s="3"/>
      <c r="CB923" s="3"/>
      <c r="CC923" s="3"/>
      <c r="CD923" s="3"/>
      <c r="CE923" s="3"/>
      <c r="CF923" s="3"/>
      <c r="CG923" s="3"/>
      <c r="CH923" s="3"/>
      <c r="CI923" s="3"/>
      <c r="CJ923" s="3"/>
      <c r="CK923" s="3"/>
      <c r="CL923" s="3"/>
      <c r="CM923" s="3"/>
      <c r="CN923" s="3"/>
      <c r="CO923" s="3"/>
      <c r="CP923" s="3"/>
      <c r="CQ923" s="3"/>
      <c r="CR923" s="3"/>
      <c r="CS923" s="3"/>
      <c r="CT923" s="3"/>
      <c r="CU923" s="3"/>
      <c r="CV923" s="3"/>
      <c r="CW923" s="3"/>
      <c r="CX923" s="3"/>
      <c r="CY923" s="3"/>
      <c r="CZ923" s="3"/>
      <c r="DA923" s="3"/>
      <c r="DB923" s="3"/>
      <c r="DC923" s="3"/>
      <c r="DD923" s="3"/>
      <c r="DE923" s="3"/>
      <c r="DF923" s="3"/>
      <c r="DG923" s="3"/>
      <c r="DH923" s="3"/>
      <c r="DI923" s="3"/>
      <c r="DJ923" s="3"/>
      <c r="DK923" s="3"/>
      <c r="DL923" s="3"/>
      <c r="DM923" s="3"/>
      <c r="DN923" s="3"/>
      <c r="DO923" s="3"/>
      <c r="DP923" s="3"/>
      <c r="DQ923" s="3"/>
      <c r="DR923" s="3"/>
      <c r="DS923" s="3"/>
      <c r="DT923" s="3"/>
      <c r="DU923" s="3"/>
      <c r="DV923" s="3"/>
      <c r="DW923" s="3"/>
      <c r="DX923" s="3"/>
      <c r="DY923" s="3"/>
      <c r="DZ923" s="3"/>
      <c r="EA923" s="3"/>
      <c r="EB923" s="3"/>
      <c r="EC923" s="3"/>
      <c r="ED923" s="3"/>
      <c r="EE923" s="3"/>
      <c r="EF923" s="3"/>
      <c r="EG923" s="3"/>
      <c r="EH923" s="3"/>
      <c r="EI923" s="3"/>
      <c r="EJ923" s="3"/>
      <c r="EK923" s="3"/>
      <c r="EL923" s="3"/>
      <c r="EM923" s="3"/>
      <c r="EN923" s="3"/>
      <c r="EO923" s="3"/>
      <c r="EP923" s="3"/>
      <c r="EQ923" s="3"/>
      <c r="ER923" s="3"/>
      <c r="ES923" s="3"/>
      <c r="ET923" s="3"/>
      <c r="EU923" s="3"/>
      <c r="EV923" s="3"/>
      <c r="EW923" s="3"/>
      <c r="EX923" s="3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</row>
    <row r="924" spans="1:173" x14ac:dyDescent="0.15">
      <c r="A924" s="74">
        <f t="shared" si="286"/>
        <v>44405</v>
      </c>
      <c r="B924" s="75">
        <f t="shared" ca="1" si="273"/>
        <v>76311.272276000003</v>
      </c>
      <c r="C924" s="78">
        <f t="shared" si="274"/>
        <v>75700</v>
      </c>
      <c r="D924" s="77">
        <f ca="1">IF(A924&lt;$B$1,VLOOKUP(A924,[1]DI!$A$4:$B$15000,2),0)</f>
        <v>4.1500000000000002E-2</v>
      </c>
      <c r="E924" s="78">
        <f t="shared" ca="1" si="288"/>
        <v>1.00016137</v>
      </c>
      <c r="F924" s="78">
        <f ca="1">(TRUNC(PRODUCT($E$12:$E923),16))</f>
        <v>1.10122687363826</v>
      </c>
      <c r="G924" s="78">
        <f t="shared" ca="1" si="289"/>
        <v>1.0964396618972201</v>
      </c>
      <c r="H924" s="78">
        <f t="shared" ca="1" si="290"/>
        <v>1.0043661399999999</v>
      </c>
      <c r="I924" s="77">
        <f t="shared" si="287"/>
        <v>3.5000000000000003E-2</v>
      </c>
      <c r="J924" s="79">
        <f t="shared" si="275"/>
        <v>44368</v>
      </c>
      <c r="K924" s="80">
        <f t="shared" si="276"/>
        <v>27</v>
      </c>
      <c r="L924" s="81">
        <f t="shared" si="277"/>
        <v>27</v>
      </c>
      <c r="M924" s="82">
        <f t="shared" si="278"/>
        <v>1.003692668</v>
      </c>
      <c r="N924" s="82">
        <f t="shared" ca="1" si="279"/>
        <v>1.0080749309999999</v>
      </c>
      <c r="O924" s="81">
        <f t="shared" si="280"/>
        <v>0</v>
      </c>
      <c r="P924" s="76">
        <f t="shared" ca="1" si="281"/>
        <v>611.27227600000003</v>
      </c>
      <c r="Q924" s="76">
        <f t="shared" si="282"/>
        <v>0</v>
      </c>
      <c r="R924" s="83" t="str">
        <f t="shared" si="283"/>
        <v>A+J=</v>
      </c>
      <c r="S924" s="79">
        <f t="shared" si="284"/>
        <v>44459</v>
      </c>
      <c r="T924" s="84" t="str">
        <f t="shared" si="285"/>
        <v>-</v>
      </c>
      <c r="U924" s="8"/>
      <c r="V924" s="8"/>
      <c r="W924" s="8"/>
      <c r="X924" s="8"/>
      <c r="Y924" s="1"/>
      <c r="Z924" s="8"/>
      <c r="AA924" s="8"/>
      <c r="AB924" s="8"/>
      <c r="AC924" s="8"/>
      <c r="AD924" s="8"/>
      <c r="AE924" s="9"/>
      <c r="AF924" s="8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  <c r="BO924" s="3"/>
      <c r="BP924" s="3"/>
      <c r="BQ924" s="3"/>
      <c r="BR924" s="3"/>
      <c r="BS924" s="3"/>
      <c r="BT924" s="3"/>
      <c r="BU924" s="3"/>
      <c r="BV924" s="3"/>
      <c r="BW924" s="3"/>
      <c r="BX924" s="3"/>
      <c r="BY924" s="3"/>
      <c r="BZ924" s="3"/>
      <c r="CA924" s="3"/>
      <c r="CB924" s="3"/>
      <c r="CC924" s="3"/>
      <c r="CD924" s="3"/>
      <c r="CE924" s="3"/>
      <c r="CF924" s="3"/>
      <c r="CG924" s="3"/>
      <c r="CH924" s="3"/>
      <c r="CI924" s="3"/>
      <c r="CJ924" s="3"/>
      <c r="CK924" s="3"/>
      <c r="CL924" s="3"/>
      <c r="CM924" s="3"/>
      <c r="CN924" s="3"/>
      <c r="CO924" s="3"/>
      <c r="CP924" s="3"/>
      <c r="CQ924" s="3"/>
      <c r="CR924" s="3"/>
      <c r="CS924" s="3"/>
      <c r="CT924" s="3"/>
      <c r="CU924" s="3"/>
      <c r="CV924" s="3"/>
      <c r="CW924" s="3"/>
      <c r="CX924" s="3"/>
      <c r="CY924" s="3"/>
      <c r="CZ924" s="3"/>
      <c r="DA924" s="3"/>
      <c r="DB924" s="3"/>
      <c r="DC924" s="3"/>
      <c r="DD924" s="3"/>
      <c r="DE924" s="3"/>
      <c r="DF924" s="3"/>
      <c r="DG924" s="3"/>
      <c r="DH924" s="3"/>
      <c r="DI924" s="3"/>
      <c r="DJ924" s="3"/>
      <c r="DK924" s="3"/>
      <c r="DL924" s="3"/>
      <c r="DM924" s="3"/>
      <c r="DN924" s="3"/>
      <c r="DO924" s="3"/>
      <c r="DP924" s="3"/>
      <c r="DQ924" s="3"/>
      <c r="DR924" s="3"/>
      <c r="DS924" s="3"/>
      <c r="DT924" s="3"/>
      <c r="DU924" s="3"/>
      <c r="DV924" s="3"/>
      <c r="DW924" s="3"/>
      <c r="DX924" s="3"/>
      <c r="DY924" s="3"/>
      <c r="DZ924" s="3"/>
      <c r="EA924" s="3"/>
      <c r="EB924" s="3"/>
      <c r="EC924" s="3"/>
      <c r="ED924" s="3"/>
      <c r="EE924" s="3"/>
      <c r="EF924" s="3"/>
      <c r="EG924" s="3"/>
      <c r="EH924" s="3"/>
      <c r="EI924" s="3"/>
      <c r="EJ924" s="3"/>
      <c r="EK924" s="3"/>
      <c r="EL924" s="3"/>
      <c r="EM924" s="3"/>
      <c r="EN924" s="3"/>
      <c r="EO924" s="3"/>
      <c r="EP924" s="3"/>
      <c r="EQ924" s="3"/>
      <c r="ER924" s="3"/>
      <c r="ES924" s="3"/>
      <c r="ET924" s="3"/>
      <c r="EU924" s="3"/>
      <c r="EV924" s="3"/>
      <c r="EW924" s="3"/>
      <c r="EX924" s="3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</row>
    <row r="925" spans="1:173" x14ac:dyDescent="0.15">
      <c r="A925" s="74">
        <f t="shared" si="286"/>
        <v>44406</v>
      </c>
      <c r="B925" s="75">
        <f t="shared" ca="1" si="273"/>
        <v>76334.006953999997</v>
      </c>
      <c r="C925" s="78">
        <f t="shared" si="274"/>
        <v>75700</v>
      </c>
      <c r="D925" s="77">
        <f ca="1">IF(A925&lt;$B$1,VLOOKUP(A925,[1]DI!$A$4:$B$15000,2),0)</f>
        <v>4.1500000000000002E-2</v>
      </c>
      <c r="E925" s="78">
        <f t="shared" ca="1" si="288"/>
        <v>1.00016137</v>
      </c>
      <c r="F925" s="78">
        <f ca="1">(TRUNC(PRODUCT($E$12:$E924),16))</f>
        <v>1.10140457861886</v>
      </c>
      <c r="G925" s="78">
        <f t="shared" ca="1" si="289"/>
        <v>1.0964396618972201</v>
      </c>
      <c r="H925" s="78">
        <f t="shared" ca="1" si="290"/>
        <v>1.0045282200000001</v>
      </c>
      <c r="I925" s="77">
        <f t="shared" si="287"/>
        <v>3.5000000000000003E-2</v>
      </c>
      <c r="J925" s="79">
        <f t="shared" si="275"/>
        <v>44368</v>
      </c>
      <c r="K925" s="80">
        <f t="shared" si="276"/>
        <v>28</v>
      </c>
      <c r="L925" s="81">
        <f t="shared" si="277"/>
        <v>28</v>
      </c>
      <c r="M925" s="82">
        <f t="shared" si="278"/>
        <v>1.0038296950000001</v>
      </c>
      <c r="N925" s="82">
        <f t="shared" ca="1" si="279"/>
        <v>1.008375257</v>
      </c>
      <c r="O925" s="81">
        <f t="shared" si="280"/>
        <v>0</v>
      </c>
      <c r="P925" s="76">
        <f t="shared" ca="1" si="281"/>
        <v>634.00695399999995</v>
      </c>
      <c r="Q925" s="76">
        <f t="shared" si="282"/>
        <v>0</v>
      </c>
      <c r="R925" s="83" t="str">
        <f t="shared" si="283"/>
        <v>A+J=</v>
      </c>
      <c r="S925" s="79">
        <f t="shared" si="284"/>
        <v>44459</v>
      </c>
      <c r="T925" s="84" t="str">
        <f t="shared" si="285"/>
        <v>-</v>
      </c>
      <c r="U925" s="16"/>
      <c r="V925" s="16"/>
      <c r="W925" s="16"/>
      <c r="X925" s="16"/>
      <c r="Y925" s="18"/>
      <c r="Z925" s="16"/>
      <c r="AA925" s="16"/>
      <c r="AB925" s="16"/>
      <c r="AC925" s="16"/>
      <c r="AD925" s="16"/>
      <c r="AE925" s="19"/>
      <c r="AF925" s="16"/>
      <c r="AG925" s="17"/>
      <c r="AH925" s="17"/>
      <c r="AI925" s="17"/>
      <c r="AJ925" s="17"/>
      <c r="AK925" s="17"/>
      <c r="AL925" s="17"/>
      <c r="AM925" s="17"/>
      <c r="AN925" s="17"/>
      <c r="AO925" s="17"/>
      <c r="AP925" s="17"/>
      <c r="AQ925" s="17"/>
      <c r="AR925" s="17"/>
      <c r="AS925" s="17"/>
      <c r="AT925" s="17"/>
      <c r="AU925" s="17"/>
      <c r="AV925" s="17"/>
      <c r="AW925" s="17"/>
      <c r="AX925" s="17"/>
      <c r="AY925" s="17"/>
      <c r="AZ925" s="17"/>
      <c r="BA925" s="17"/>
      <c r="BB925" s="17"/>
      <c r="BC925" s="17"/>
      <c r="BD925" s="17"/>
      <c r="BE925" s="17"/>
      <c r="BF925" s="17"/>
      <c r="BG925" s="17"/>
      <c r="BH925" s="17"/>
      <c r="BI925" s="17"/>
      <c r="BJ925" s="17"/>
      <c r="BK925" s="17"/>
      <c r="BL925" s="17"/>
      <c r="BM925" s="17"/>
      <c r="BN925" s="17"/>
      <c r="BO925" s="17"/>
      <c r="BP925" s="17"/>
      <c r="BQ925" s="17"/>
      <c r="BR925" s="17"/>
      <c r="BS925" s="17"/>
      <c r="BT925" s="17"/>
      <c r="BU925" s="17"/>
      <c r="BV925" s="17"/>
      <c r="BW925" s="17"/>
      <c r="BX925" s="17"/>
      <c r="BY925" s="17"/>
      <c r="BZ925" s="17"/>
      <c r="CA925" s="17"/>
      <c r="CB925" s="17"/>
      <c r="CC925" s="17"/>
      <c r="CD925" s="17"/>
      <c r="CE925" s="17"/>
      <c r="CF925" s="17"/>
      <c r="CG925" s="17"/>
      <c r="CH925" s="17"/>
      <c r="CI925" s="17"/>
      <c r="CJ925" s="17"/>
      <c r="CK925" s="17"/>
      <c r="CL925" s="17"/>
      <c r="CM925" s="17"/>
      <c r="CN925" s="17"/>
      <c r="CO925" s="17"/>
      <c r="CP925" s="17"/>
      <c r="CQ925" s="17"/>
      <c r="CR925" s="17"/>
      <c r="CS925" s="17"/>
      <c r="CT925" s="17"/>
      <c r="CU925" s="17"/>
      <c r="CV925" s="17"/>
      <c r="CW925" s="17"/>
      <c r="CX925" s="17"/>
      <c r="CY925" s="17"/>
      <c r="CZ925" s="17"/>
      <c r="DA925" s="17"/>
      <c r="DB925" s="17"/>
      <c r="DC925" s="17"/>
      <c r="DD925" s="17"/>
      <c r="DE925" s="17"/>
      <c r="DF925" s="17"/>
      <c r="DG925" s="17"/>
      <c r="DH925" s="17"/>
      <c r="DI925" s="17"/>
      <c r="DJ925" s="17"/>
      <c r="DK925" s="17"/>
      <c r="DL925" s="17"/>
      <c r="DM925" s="17"/>
      <c r="DN925" s="17"/>
      <c r="DO925" s="17"/>
      <c r="DP925" s="17"/>
      <c r="DQ925" s="17"/>
      <c r="DR925" s="17"/>
      <c r="DS925" s="17"/>
      <c r="DT925" s="17"/>
      <c r="DU925" s="17"/>
      <c r="DV925" s="17"/>
      <c r="DW925" s="17"/>
      <c r="DX925" s="17"/>
      <c r="DY925" s="17"/>
      <c r="DZ925" s="17"/>
      <c r="EA925" s="17"/>
      <c r="EB925" s="17"/>
      <c r="EC925" s="17"/>
      <c r="ED925" s="17"/>
      <c r="EE925" s="17"/>
      <c r="EF925" s="17"/>
      <c r="EG925" s="17"/>
      <c r="EH925" s="17"/>
      <c r="EI925" s="17"/>
      <c r="EJ925" s="17"/>
      <c r="EK925" s="17"/>
      <c r="EL925" s="17"/>
      <c r="EM925" s="17"/>
      <c r="EN925" s="17"/>
      <c r="EO925" s="17"/>
      <c r="EP925" s="17"/>
      <c r="EQ925" s="17"/>
      <c r="ER925" s="17"/>
      <c r="ES925" s="17"/>
      <c r="ET925" s="17"/>
      <c r="EU925" s="17"/>
      <c r="EV925" s="17"/>
      <c r="EW925" s="17"/>
      <c r="EX925" s="17"/>
      <c r="EY925" s="18"/>
      <c r="EZ925" s="18"/>
      <c r="FA925" s="18"/>
      <c r="FB925" s="18"/>
      <c r="FC925" s="18"/>
      <c r="FD925" s="18"/>
      <c r="FE925" s="18"/>
      <c r="FF925" s="18"/>
      <c r="FG925" s="18"/>
      <c r="FH925" s="18"/>
      <c r="FI925" s="18"/>
      <c r="FJ925" s="18"/>
      <c r="FK925" s="18"/>
      <c r="FL925" s="18"/>
      <c r="FM925" s="18"/>
      <c r="FN925" s="18"/>
      <c r="FO925" s="18"/>
      <c r="FP925" s="18"/>
      <c r="FQ925" s="18"/>
    </row>
    <row r="926" spans="1:173" x14ac:dyDescent="0.15">
      <c r="A926" s="74">
        <f t="shared" si="286"/>
        <v>44407</v>
      </c>
      <c r="B926" s="75">
        <f t="shared" ca="1" si="273"/>
        <v>76356.747915999993</v>
      </c>
      <c r="C926" s="78">
        <f t="shared" si="274"/>
        <v>75700</v>
      </c>
      <c r="D926" s="77">
        <f ca="1">IF(A926&lt;$B$1,VLOOKUP(A926,[1]DI!$A$4:$B$15000,2),0)</f>
        <v>4.1500000000000002E-2</v>
      </c>
      <c r="E926" s="78">
        <f t="shared" ca="1" si="288"/>
        <v>1.00016137</v>
      </c>
      <c r="F926" s="78">
        <f ca="1">(TRUNC(PRODUCT($E$12:$E925),16))</f>
        <v>1.10158231227571</v>
      </c>
      <c r="G926" s="78">
        <f t="shared" ca="1" si="289"/>
        <v>1.0964396618972201</v>
      </c>
      <c r="H926" s="78">
        <f t="shared" ca="1" si="290"/>
        <v>1.0046903199999999</v>
      </c>
      <c r="I926" s="77">
        <f t="shared" si="287"/>
        <v>3.5000000000000003E-2</v>
      </c>
      <c r="J926" s="79">
        <f t="shared" si="275"/>
        <v>44368</v>
      </c>
      <c r="K926" s="80">
        <f t="shared" si="276"/>
        <v>29</v>
      </c>
      <c r="L926" s="81">
        <f t="shared" si="277"/>
        <v>29</v>
      </c>
      <c r="M926" s="82">
        <f t="shared" si="278"/>
        <v>1.0039667409999999</v>
      </c>
      <c r="N926" s="82">
        <f t="shared" ca="1" si="279"/>
        <v>1.008675666</v>
      </c>
      <c r="O926" s="81">
        <f t="shared" si="280"/>
        <v>0</v>
      </c>
      <c r="P926" s="76">
        <f t="shared" ca="1" si="281"/>
        <v>656.74791600000003</v>
      </c>
      <c r="Q926" s="76">
        <f t="shared" si="282"/>
        <v>0</v>
      </c>
      <c r="R926" s="83" t="str">
        <f t="shared" si="283"/>
        <v>A+J=</v>
      </c>
      <c r="S926" s="79">
        <f t="shared" si="284"/>
        <v>44459</v>
      </c>
      <c r="T926" s="84" t="str">
        <f t="shared" si="285"/>
        <v>-</v>
      </c>
      <c r="U926" s="16"/>
      <c r="V926" s="16"/>
      <c r="W926" s="16"/>
      <c r="X926" s="16"/>
      <c r="Y926" s="18"/>
      <c r="Z926" s="16"/>
      <c r="AA926" s="16"/>
      <c r="AB926" s="16"/>
      <c r="AC926" s="16"/>
      <c r="AD926" s="16"/>
      <c r="AE926" s="19"/>
      <c r="AF926" s="16"/>
      <c r="AG926" s="17"/>
      <c r="AH926" s="17"/>
      <c r="AI926" s="17"/>
      <c r="AJ926" s="17"/>
      <c r="AK926" s="17"/>
      <c r="AL926" s="17"/>
      <c r="AM926" s="17"/>
      <c r="AN926" s="17"/>
      <c r="AO926" s="17"/>
      <c r="AP926" s="17"/>
      <c r="AQ926" s="17"/>
      <c r="AR926" s="17"/>
      <c r="AS926" s="17"/>
      <c r="AT926" s="17"/>
      <c r="AU926" s="17"/>
      <c r="AV926" s="17"/>
      <c r="AW926" s="17"/>
      <c r="AX926" s="17"/>
      <c r="AY926" s="17"/>
      <c r="AZ926" s="17"/>
      <c r="BA926" s="17"/>
      <c r="BB926" s="17"/>
      <c r="BC926" s="17"/>
      <c r="BD926" s="17"/>
      <c r="BE926" s="17"/>
      <c r="BF926" s="17"/>
      <c r="BG926" s="17"/>
      <c r="BH926" s="17"/>
      <c r="BI926" s="17"/>
      <c r="BJ926" s="17"/>
      <c r="BK926" s="17"/>
      <c r="BL926" s="17"/>
      <c r="BM926" s="17"/>
      <c r="BN926" s="17"/>
      <c r="BO926" s="17"/>
      <c r="BP926" s="17"/>
      <c r="BQ926" s="17"/>
      <c r="BR926" s="17"/>
      <c r="BS926" s="17"/>
      <c r="BT926" s="17"/>
      <c r="BU926" s="17"/>
      <c r="BV926" s="17"/>
      <c r="BW926" s="17"/>
      <c r="BX926" s="17"/>
      <c r="BY926" s="17"/>
      <c r="BZ926" s="17"/>
      <c r="CA926" s="17"/>
      <c r="CB926" s="17"/>
      <c r="CC926" s="17"/>
      <c r="CD926" s="17"/>
      <c r="CE926" s="17"/>
      <c r="CF926" s="17"/>
      <c r="CG926" s="17"/>
      <c r="CH926" s="17"/>
      <c r="CI926" s="17"/>
      <c r="CJ926" s="17"/>
      <c r="CK926" s="17"/>
      <c r="CL926" s="17"/>
      <c r="CM926" s="17"/>
      <c r="CN926" s="17"/>
      <c r="CO926" s="17"/>
      <c r="CP926" s="17"/>
      <c r="CQ926" s="17"/>
      <c r="CR926" s="17"/>
      <c r="CS926" s="17"/>
      <c r="CT926" s="17"/>
      <c r="CU926" s="17"/>
      <c r="CV926" s="17"/>
      <c r="CW926" s="17"/>
      <c r="CX926" s="17"/>
      <c r="CY926" s="17"/>
      <c r="CZ926" s="17"/>
      <c r="DA926" s="17"/>
      <c r="DB926" s="17"/>
      <c r="DC926" s="17"/>
      <c r="DD926" s="17"/>
      <c r="DE926" s="17"/>
      <c r="DF926" s="17"/>
      <c r="DG926" s="17"/>
      <c r="DH926" s="17"/>
      <c r="DI926" s="17"/>
      <c r="DJ926" s="17"/>
      <c r="DK926" s="17"/>
      <c r="DL926" s="17"/>
      <c r="DM926" s="17"/>
      <c r="DN926" s="17"/>
      <c r="DO926" s="17"/>
      <c r="DP926" s="17"/>
      <c r="DQ926" s="17"/>
      <c r="DR926" s="17"/>
      <c r="DS926" s="17"/>
      <c r="DT926" s="17"/>
      <c r="DU926" s="17"/>
      <c r="DV926" s="17"/>
      <c r="DW926" s="17"/>
      <c r="DX926" s="17"/>
      <c r="DY926" s="17"/>
      <c r="DZ926" s="17"/>
      <c r="EA926" s="17"/>
      <c r="EB926" s="17"/>
      <c r="EC926" s="17"/>
      <c r="ED926" s="17"/>
      <c r="EE926" s="17"/>
      <c r="EF926" s="17"/>
      <c r="EG926" s="17"/>
      <c r="EH926" s="17"/>
      <c r="EI926" s="17"/>
      <c r="EJ926" s="17"/>
      <c r="EK926" s="17"/>
      <c r="EL926" s="17"/>
      <c r="EM926" s="17"/>
      <c r="EN926" s="17"/>
      <c r="EO926" s="17"/>
      <c r="EP926" s="17"/>
      <c r="EQ926" s="17"/>
      <c r="ER926" s="17"/>
      <c r="ES926" s="17"/>
      <c r="ET926" s="17"/>
      <c r="EU926" s="17"/>
      <c r="EV926" s="17"/>
      <c r="EW926" s="17"/>
      <c r="EX926" s="17"/>
      <c r="EY926" s="18"/>
      <c r="EZ926" s="18"/>
      <c r="FA926" s="18"/>
      <c r="FB926" s="18"/>
      <c r="FC926" s="18"/>
      <c r="FD926" s="18"/>
      <c r="FE926" s="18"/>
      <c r="FF926" s="18"/>
      <c r="FG926" s="18"/>
      <c r="FH926" s="18"/>
      <c r="FI926" s="18"/>
      <c r="FJ926" s="18"/>
      <c r="FK926" s="18"/>
      <c r="FL926" s="18"/>
      <c r="FM926" s="18"/>
      <c r="FN926" s="18"/>
      <c r="FO926" s="18"/>
      <c r="FP926" s="18"/>
      <c r="FQ926" s="18"/>
    </row>
    <row r="927" spans="1:173" x14ac:dyDescent="0.15">
      <c r="A927" s="74">
        <f t="shared" si="286"/>
        <v>44408</v>
      </c>
      <c r="B927" s="75">
        <f t="shared" ca="1" si="273"/>
        <v>76379.495236000002</v>
      </c>
      <c r="C927" s="78">
        <f t="shared" si="274"/>
        <v>75700</v>
      </c>
      <c r="D927" s="77">
        <f ca="1">IF(A927&lt;$B$1,VLOOKUP(A927,[1]DI!$A$4:$B$15000,2),0)</f>
        <v>0</v>
      </c>
      <c r="E927" s="78">
        <f t="shared" ca="1" si="288"/>
        <v>1</v>
      </c>
      <c r="F927" s="78">
        <f ca="1">(TRUNC(PRODUCT($E$12:$E926),16))</f>
        <v>1.1017600746134399</v>
      </c>
      <c r="G927" s="78">
        <f t="shared" ca="1" si="289"/>
        <v>1.0964396618972201</v>
      </c>
      <c r="H927" s="78">
        <f t="shared" ca="1" si="290"/>
        <v>1.0048524400000001</v>
      </c>
      <c r="I927" s="77">
        <f t="shared" si="287"/>
        <v>3.5000000000000003E-2</v>
      </c>
      <c r="J927" s="79">
        <f t="shared" si="275"/>
        <v>44368</v>
      </c>
      <c r="K927" s="80">
        <f t="shared" si="276"/>
        <v>29</v>
      </c>
      <c r="L927" s="81">
        <f t="shared" si="277"/>
        <v>30</v>
      </c>
      <c r="M927" s="82">
        <f t="shared" si="278"/>
        <v>1.004103806</v>
      </c>
      <c r="N927" s="82">
        <f t="shared" ca="1" si="279"/>
        <v>1.0089761589999999</v>
      </c>
      <c r="O927" s="81">
        <f t="shared" si="280"/>
        <v>0</v>
      </c>
      <c r="P927" s="76">
        <f t="shared" ca="1" si="281"/>
        <v>679.49523599999998</v>
      </c>
      <c r="Q927" s="76">
        <f t="shared" si="282"/>
        <v>0</v>
      </c>
      <c r="R927" s="83" t="str">
        <f t="shared" si="283"/>
        <v>A+J=</v>
      </c>
      <c r="S927" s="79">
        <f t="shared" si="284"/>
        <v>44459</v>
      </c>
      <c r="T927" s="84" t="str">
        <f t="shared" si="285"/>
        <v>-</v>
      </c>
      <c r="U927" s="8"/>
      <c r="V927" s="8"/>
      <c r="W927" s="8"/>
      <c r="X927" s="8"/>
      <c r="Y927" s="1"/>
      <c r="Z927" s="8"/>
      <c r="AA927" s="8"/>
      <c r="AB927" s="8"/>
      <c r="AC927" s="8"/>
      <c r="AD927" s="8"/>
      <c r="AE927" s="9"/>
      <c r="AF927" s="8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  <c r="BO927" s="3"/>
      <c r="BP927" s="3"/>
      <c r="BQ927" s="3"/>
      <c r="BR927" s="3"/>
      <c r="BS927" s="3"/>
      <c r="BT927" s="3"/>
      <c r="BU927" s="3"/>
      <c r="BV927" s="3"/>
      <c r="BW927" s="3"/>
      <c r="BX927" s="3"/>
      <c r="BY927" s="3"/>
      <c r="BZ927" s="3"/>
      <c r="CA927" s="3"/>
      <c r="CB927" s="3"/>
      <c r="CC927" s="3"/>
      <c r="CD927" s="3"/>
      <c r="CE927" s="3"/>
      <c r="CF927" s="3"/>
      <c r="CG927" s="3"/>
      <c r="CH927" s="3"/>
      <c r="CI927" s="3"/>
      <c r="CJ927" s="3"/>
      <c r="CK927" s="3"/>
      <c r="CL927" s="3"/>
      <c r="CM927" s="3"/>
      <c r="CN927" s="3"/>
      <c r="CO927" s="3"/>
      <c r="CP927" s="3"/>
      <c r="CQ927" s="3"/>
      <c r="CR927" s="3"/>
      <c r="CS927" s="3"/>
      <c r="CT927" s="3"/>
      <c r="CU927" s="3"/>
      <c r="CV927" s="3"/>
      <c r="CW927" s="3"/>
      <c r="CX927" s="3"/>
      <c r="CY927" s="3"/>
      <c r="CZ927" s="3"/>
      <c r="DA927" s="3"/>
      <c r="DB927" s="3"/>
      <c r="DC927" s="3"/>
      <c r="DD927" s="3"/>
      <c r="DE927" s="3"/>
      <c r="DF927" s="3"/>
      <c r="DG927" s="3"/>
      <c r="DH927" s="3"/>
      <c r="DI927" s="3"/>
      <c r="DJ927" s="3"/>
      <c r="DK927" s="3"/>
      <c r="DL927" s="3"/>
      <c r="DM927" s="3"/>
      <c r="DN927" s="3"/>
      <c r="DO927" s="3"/>
      <c r="DP927" s="3"/>
      <c r="DQ927" s="3"/>
      <c r="DR927" s="3"/>
      <c r="DS927" s="3"/>
      <c r="DT927" s="3"/>
      <c r="DU927" s="3"/>
      <c r="DV927" s="3"/>
      <c r="DW927" s="3"/>
      <c r="DX927" s="3"/>
      <c r="DY927" s="3"/>
      <c r="DZ927" s="3"/>
      <c r="EA927" s="3"/>
      <c r="EB927" s="3"/>
      <c r="EC927" s="3"/>
      <c r="ED927" s="3"/>
      <c r="EE927" s="3"/>
      <c r="EF927" s="3"/>
      <c r="EG927" s="3"/>
      <c r="EH927" s="3"/>
      <c r="EI927" s="3"/>
      <c r="EJ927" s="3"/>
      <c r="EK927" s="3"/>
      <c r="EL927" s="3"/>
      <c r="EM927" s="3"/>
      <c r="EN927" s="3"/>
      <c r="EO927" s="3"/>
      <c r="EP927" s="3"/>
      <c r="EQ927" s="3"/>
      <c r="ER927" s="3"/>
      <c r="ES927" s="3"/>
      <c r="ET927" s="3"/>
      <c r="EU927" s="3"/>
      <c r="EV927" s="3"/>
      <c r="EW927" s="3"/>
      <c r="EX927" s="3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</row>
    <row r="928" spans="1:173" x14ac:dyDescent="0.15">
      <c r="A928" s="74">
        <f t="shared" si="286"/>
        <v>44409</v>
      </c>
      <c r="B928" s="75">
        <f t="shared" ca="1" si="273"/>
        <v>76379.495236000002</v>
      </c>
      <c r="C928" s="78">
        <f t="shared" si="274"/>
        <v>75700</v>
      </c>
      <c r="D928" s="77">
        <f ca="1">IF(A928&lt;$B$1,VLOOKUP(A928,[1]DI!$A$4:$B$15000,2),0)</f>
        <v>0</v>
      </c>
      <c r="E928" s="78">
        <f t="shared" ca="1" si="288"/>
        <v>1</v>
      </c>
      <c r="F928" s="78">
        <f ca="1">(TRUNC(PRODUCT($E$12:$E927),16))</f>
        <v>1.1017600746134399</v>
      </c>
      <c r="G928" s="78">
        <f t="shared" ca="1" si="289"/>
        <v>1.0964396618972201</v>
      </c>
      <c r="H928" s="78">
        <f t="shared" ca="1" si="290"/>
        <v>1.0048524400000001</v>
      </c>
      <c r="I928" s="77">
        <f t="shared" si="287"/>
        <v>3.5000000000000003E-2</v>
      </c>
      <c r="J928" s="79">
        <f t="shared" si="275"/>
        <v>44368</v>
      </c>
      <c r="K928" s="80">
        <f t="shared" si="276"/>
        <v>29</v>
      </c>
      <c r="L928" s="81">
        <f t="shared" si="277"/>
        <v>30</v>
      </c>
      <c r="M928" s="82">
        <f t="shared" si="278"/>
        <v>1.004103806</v>
      </c>
      <c r="N928" s="82">
        <f t="shared" ca="1" si="279"/>
        <v>1.0089761589999999</v>
      </c>
      <c r="O928" s="81">
        <f t="shared" si="280"/>
        <v>0</v>
      </c>
      <c r="P928" s="76">
        <f t="shared" ca="1" si="281"/>
        <v>679.49523599999998</v>
      </c>
      <c r="Q928" s="76">
        <f t="shared" si="282"/>
        <v>0</v>
      </c>
      <c r="R928" s="83" t="str">
        <f t="shared" si="283"/>
        <v>A+J=</v>
      </c>
      <c r="S928" s="79">
        <f t="shared" si="284"/>
        <v>44459</v>
      </c>
      <c r="T928" s="84" t="str">
        <f t="shared" si="285"/>
        <v>-</v>
      </c>
      <c r="U928" s="8"/>
      <c r="V928" s="8"/>
      <c r="W928" s="8"/>
      <c r="X928" s="8"/>
      <c r="Y928" s="1"/>
      <c r="Z928" s="8"/>
      <c r="AA928" s="8"/>
      <c r="AB928" s="8"/>
      <c r="AC928" s="8"/>
      <c r="AD928" s="8"/>
      <c r="AE928" s="9"/>
      <c r="AF928" s="8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  <c r="BO928" s="3"/>
      <c r="BP928" s="3"/>
      <c r="BQ928" s="3"/>
      <c r="BR928" s="3"/>
      <c r="BS928" s="3"/>
      <c r="BT928" s="3"/>
      <c r="BU928" s="3"/>
      <c r="BV928" s="3"/>
      <c r="BW928" s="3"/>
      <c r="BX928" s="3"/>
      <c r="BY928" s="3"/>
      <c r="BZ928" s="3"/>
      <c r="CA928" s="3"/>
      <c r="CB928" s="3"/>
      <c r="CC928" s="3"/>
      <c r="CD928" s="3"/>
      <c r="CE928" s="3"/>
      <c r="CF928" s="3"/>
      <c r="CG928" s="3"/>
      <c r="CH928" s="3"/>
      <c r="CI928" s="3"/>
      <c r="CJ928" s="3"/>
      <c r="CK928" s="3"/>
      <c r="CL928" s="3"/>
      <c r="CM928" s="3"/>
      <c r="CN928" s="3"/>
      <c r="CO928" s="3"/>
      <c r="CP928" s="3"/>
      <c r="CQ928" s="3"/>
      <c r="CR928" s="3"/>
      <c r="CS928" s="3"/>
      <c r="CT928" s="3"/>
      <c r="CU928" s="3"/>
      <c r="CV928" s="3"/>
      <c r="CW928" s="3"/>
      <c r="CX928" s="3"/>
      <c r="CY928" s="3"/>
      <c r="CZ928" s="3"/>
      <c r="DA928" s="3"/>
      <c r="DB928" s="3"/>
      <c r="DC928" s="3"/>
      <c r="DD928" s="3"/>
      <c r="DE928" s="3"/>
      <c r="DF928" s="3"/>
      <c r="DG928" s="3"/>
      <c r="DH928" s="3"/>
      <c r="DI928" s="3"/>
      <c r="DJ928" s="3"/>
      <c r="DK928" s="3"/>
      <c r="DL928" s="3"/>
      <c r="DM928" s="3"/>
      <c r="DN928" s="3"/>
      <c r="DO928" s="3"/>
      <c r="DP928" s="3"/>
      <c r="DQ928" s="3"/>
      <c r="DR928" s="3"/>
      <c r="DS928" s="3"/>
      <c r="DT928" s="3"/>
      <c r="DU928" s="3"/>
      <c r="DV928" s="3"/>
      <c r="DW928" s="3"/>
      <c r="DX928" s="3"/>
      <c r="DY928" s="3"/>
      <c r="DZ928" s="3"/>
      <c r="EA928" s="3"/>
      <c r="EB928" s="3"/>
      <c r="EC928" s="3"/>
      <c r="ED928" s="3"/>
      <c r="EE928" s="3"/>
      <c r="EF928" s="3"/>
      <c r="EG928" s="3"/>
      <c r="EH928" s="3"/>
      <c r="EI928" s="3"/>
      <c r="EJ928" s="3"/>
      <c r="EK928" s="3"/>
      <c r="EL928" s="3"/>
      <c r="EM928" s="3"/>
      <c r="EN928" s="3"/>
      <c r="EO928" s="3"/>
      <c r="EP928" s="3"/>
      <c r="EQ928" s="3"/>
      <c r="ER928" s="3"/>
      <c r="ES928" s="3"/>
      <c r="ET928" s="3"/>
      <c r="EU928" s="3"/>
      <c r="EV928" s="3"/>
      <c r="EW928" s="3"/>
      <c r="EX928" s="3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</row>
    <row r="929" spans="1:173" x14ac:dyDescent="0.15">
      <c r="A929" s="74">
        <f t="shared" si="286"/>
        <v>44410</v>
      </c>
      <c r="B929" s="75">
        <f t="shared" ca="1" si="273"/>
        <v>76379.495236000002</v>
      </c>
      <c r="C929" s="78">
        <f t="shared" si="274"/>
        <v>75700</v>
      </c>
      <c r="D929" s="77">
        <f ca="1">IF(A929&lt;$B$1,VLOOKUP(A929,[1]DI!$A$4:$B$15000,2),0)</f>
        <v>4.1500000000000002E-2</v>
      </c>
      <c r="E929" s="78">
        <f t="shared" ca="1" si="288"/>
        <v>1.00016137</v>
      </c>
      <c r="F929" s="78">
        <f ca="1">(TRUNC(PRODUCT($E$12:$E928),16))</f>
        <v>1.1017600746134399</v>
      </c>
      <c r="G929" s="78">
        <f t="shared" ca="1" si="289"/>
        <v>1.0964396618972201</v>
      </c>
      <c r="H929" s="78">
        <f t="shared" ca="1" si="290"/>
        <v>1.0048524400000001</v>
      </c>
      <c r="I929" s="77">
        <f t="shared" si="287"/>
        <v>3.5000000000000003E-2</v>
      </c>
      <c r="J929" s="79">
        <f t="shared" si="275"/>
        <v>44368</v>
      </c>
      <c r="K929" s="80">
        <f t="shared" si="276"/>
        <v>30</v>
      </c>
      <c r="L929" s="81">
        <f t="shared" si="277"/>
        <v>30</v>
      </c>
      <c r="M929" s="82">
        <f t="shared" si="278"/>
        <v>1.004103806</v>
      </c>
      <c r="N929" s="82">
        <f t="shared" ca="1" si="279"/>
        <v>1.0089761589999999</v>
      </c>
      <c r="O929" s="81">
        <f t="shared" si="280"/>
        <v>0</v>
      </c>
      <c r="P929" s="76">
        <f t="shared" ca="1" si="281"/>
        <v>679.49523599999998</v>
      </c>
      <c r="Q929" s="76">
        <f t="shared" si="282"/>
        <v>0</v>
      </c>
      <c r="R929" s="83" t="str">
        <f t="shared" si="283"/>
        <v>A+J=</v>
      </c>
      <c r="S929" s="79">
        <f t="shared" si="284"/>
        <v>44459</v>
      </c>
      <c r="T929" s="84" t="str">
        <f t="shared" si="285"/>
        <v>-</v>
      </c>
      <c r="U929" s="8"/>
      <c r="V929" s="8"/>
      <c r="W929" s="8"/>
      <c r="X929" s="8"/>
      <c r="Y929" s="1"/>
      <c r="Z929" s="8"/>
      <c r="AA929" s="8"/>
      <c r="AB929" s="8"/>
      <c r="AC929" s="8"/>
      <c r="AD929" s="8"/>
      <c r="AE929" s="9"/>
      <c r="AF929" s="8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  <c r="BO929" s="3"/>
      <c r="BP929" s="3"/>
      <c r="BQ929" s="3"/>
      <c r="BR929" s="3"/>
      <c r="BS929" s="3"/>
      <c r="BT929" s="3"/>
      <c r="BU929" s="3"/>
      <c r="BV929" s="3"/>
      <c r="BW929" s="3"/>
      <c r="BX929" s="3"/>
      <c r="BY929" s="3"/>
      <c r="BZ929" s="3"/>
      <c r="CA929" s="3"/>
      <c r="CB929" s="3"/>
      <c r="CC929" s="3"/>
      <c r="CD929" s="3"/>
      <c r="CE929" s="3"/>
      <c r="CF929" s="3"/>
      <c r="CG929" s="3"/>
      <c r="CH929" s="3"/>
      <c r="CI929" s="3"/>
      <c r="CJ929" s="3"/>
      <c r="CK929" s="3"/>
      <c r="CL929" s="3"/>
      <c r="CM929" s="3"/>
      <c r="CN929" s="3"/>
      <c r="CO929" s="3"/>
      <c r="CP929" s="3"/>
      <c r="CQ929" s="3"/>
      <c r="CR929" s="3"/>
      <c r="CS929" s="3"/>
      <c r="CT929" s="3"/>
      <c r="CU929" s="3"/>
      <c r="CV929" s="3"/>
      <c r="CW929" s="3"/>
      <c r="CX929" s="3"/>
      <c r="CY929" s="3"/>
      <c r="CZ929" s="3"/>
      <c r="DA929" s="3"/>
      <c r="DB929" s="3"/>
      <c r="DC929" s="3"/>
      <c r="DD929" s="3"/>
      <c r="DE929" s="3"/>
      <c r="DF929" s="3"/>
      <c r="DG929" s="3"/>
      <c r="DH929" s="3"/>
      <c r="DI929" s="3"/>
      <c r="DJ929" s="3"/>
      <c r="DK929" s="3"/>
      <c r="DL929" s="3"/>
      <c r="DM929" s="3"/>
      <c r="DN929" s="3"/>
      <c r="DO929" s="3"/>
      <c r="DP929" s="3"/>
      <c r="DQ929" s="3"/>
      <c r="DR929" s="3"/>
      <c r="DS929" s="3"/>
      <c r="DT929" s="3"/>
      <c r="DU929" s="3"/>
      <c r="DV929" s="3"/>
      <c r="DW929" s="3"/>
      <c r="DX929" s="3"/>
      <c r="DY929" s="3"/>
      <c r="DZ929" s="3"/>
      <c r="EA929" s="3"/>
      <c r="EB929" s="3"/>
      <c r="EC929" s="3"/>
      <c r="ED929" s="3"/>
      <c r="EE929" s="3"/>
      <c r="EF929" s="3"/>
      <c r="EG929" s="3"/>
      <c r="EH929" s="3"/>
      <c r="EI929" s="3"/>
      <c r="EJ929" s="3"/>
      <c r="EK929" s="3"/>
      <c r="EL929" s="3"/>
      <c r="EM929" s="3"/>
      <c r="EN929" s="3"/>
      <c r="EO929" s="3"/>
      <c r="EP929" s="3"/>
      <c r="EQ929" s="3"/>
      <c r="ER929" s="3"/>
      <c r="ES929" s="3"/>
      <c r="ET929" s="3"/>
      <c r="EU929" s="3"/>
      <c r="EV929" s="3"/>
      <c r="EW929" s="3"/>
      <c r="EX929" s="3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</row>
    <row r="930" spans="1:173" x14ac:dyDescent="0.15">
      <c r="A930" s="74">
        <f t="shared" si="286"/>
        <v>44411</v>
      </c>
      <c r="B930" s="75">
        <f t="shared" ca="1" si="273"/>
        <v>76402.250352999996</v>
      </c>
      <c r="C930" s="78">
        <f t="shared" si="274"/>
        <v>75700</v>
      </c>
      <c r="D930" s="77">
        <f ca="1">IF(A930&lt;$B$1,VLOOKUP(A930,[1]DI!$A$4:$B$15000,2),0)</f>
        <v>4.1500000000000002E-2</v>
      </c>
      <c r="E930" s="78">
        <f t="shared" ca="1" si="288"/>
        <v>1.00016137</v>
      </c>
      <c r="F930" s="78">
        <f ca="1">(TRUNC(PRODUCT($E$12:$E929),16))</f>
        <v>1.1019378656366801</v>
      </c>
      <c r="G930" s="78">
        <f t="shared" ca="1" si="289"/>
        <v>1.0964396618972201</v>
      </c>
      <c r="H930" s="78">
        <f t="shared" ca="1" si="290"/>
        <v>1.0050146</v>
      </c>
      <c r="I930" s="77">
        <f t="shared" si="287"/>
        <v>3.5000000000000003E-2</v>
      </c>
      <c r="J930" s="79">
        <f t="shared" si="275"/>
        <v>44368</v>
      </c>
      <c r="K930" s="80">
        <f t="shared" si="276"/>
        <v>31</v>
      </c>
      <c r="L930" s="81">
        <f t="shared" si="277"/>
        <v>31</v>
      </c>
      <c r="M930" s="82">
        <f t="shared" si="278"/>
        <v>1.0042408890000001</v>
      </c>
      <c r="N930" s="82">
        <f t="shared" ca="1" si="279"/>
        <v>1.0092767549999999</v>
      </c>
      <c r="O930" s="81">
        <f t="shared" si="280"/>
        <v>0</v>
      </c>
      <c r="P930" s="76">
        <f t="shared" ca="1" si="281"/>
        <v>702.25035300000002</v>
      </c>
      <c r="Q930" s="76">
        <f t="shared" si="282"/>
        <v>0</v>
      </c>
      <c r="R930" s="83" t="str">
        <f t="shared" si="283"/>
        <v>A+J=</v>
      </c>
      <c r="S930" s="79">
        <f t="shared" si="284"/>
        <v>44459</v>
      </c>
      <c r="T930" s="84" t="str">
        <f t="shared" si="285"/>
        <v>-</v>
      </c>
      <c r="U930" s="8"/>
      <c r="V930" s="8"/>
      <c r="W930" s="8"/>
      <c r="X930" s="8"/>
      <c r="Y930" s="1"/>
      <c r="Z930" s="8"/>
      <c r="AA930" s="8"/>
      <c r="AB930" s="8"/>
      <c r="AC930" s="8"/>
      <c r="AD930" s="8"/>
      <c r="AE930" s="9"/>
      <c r="AF930" s="8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  <c r="BO930" s="3"/>
      <c r="BP930" s="3"/>
      <c r="BQ930" s="3"/>
      <c r="BR930" s="3"/>
      <c r="BS930" s="3"/>
      <c r="BT930" s="3"/>
      <c r="BU930" s="3"/>
      <c r="BV930" s="3"/>
      <c r="BW930" s="3"/>
      <c r="BX930" s="3"/>
      <c r="BY930" s="3"/>
      <c r="BZ930" s="3"/>
      <c r="CA930" s="3"/>
      <c r="CB930" s="3"/>
      <c r="CC930" s="3"/>
      <c r="CD930" s="3"/>
      <c r="CE930" s="3"/>
      <c r="CF930" s="3"/>
      <c r="CG930" s="3"/>
      <c r="CH930" s="3"/>
      <c r="CI930" s="3"/>
      <c r="CJ930" s="3"/>
      <c r="CK930" s="3"/>
      <c r="CL930" s="3"/>
      <c r="CM930" s="3"/>
      <c r="CN930" s="3"/>
      <c r="CO930" s="3"/>
      <c r="CP930" s="3"/>
      <c r="CQ930" s="3"/>
      <c r="CR930" s="3"/>
      <c r="CS930" s="3"/>
      <c r="CT930" s="3"/>
      <c r="CU930" s="3"/>
      <c r="CV930" s="3"/>
      <c r="CW930" s="3"/>
      <c r="CX930" s="3"/>
      <c r="CY930" s="3"/>
      <c r="CZ930" s="3"/>
      <c r="DA930" s="3"/>
      <c r="DB930" s="3"/>
      <c r="DC930" s="3"/>
      <c r="DD930" s="3"/>
      <c r="DE930" s="3"/>
      <c r="DF930" s="3"/>
      <c r="DG930" s="3"/>
      <c r="DH930" s="3"/>
      <c r="DI930" s="3"/>
      <c r="DJ930" s="3"/>
      <c r="DK930" s="3"/>
      <c r="DL930" s="3"/>
      <c r="DM930" s="3"/>
      <c r="DN930" s="3"/>
      <c r="DO930" s="3"/>
      <c r="DP930" s="3"/>
      <c r="DQ930" s="3"/>
      <c r="DR930" s="3"/>
      <c r="DS930" s="3"/>
      <c r="DT930" s="3"/>
      <c r="DU930" s="3"/>
      <c r="DV930" s="3"/>
      <c r="DW930" s="3"/>
      <c r="DX930" s="3"/>
      <c r="DY930" s="3"/>
      <c r="DZ930" s="3"/>
      <c r="EA930" s="3"/>
      <c r="EB930" s="3"/>
      <c r="EC930" s="3"/>
      <c r="ED930" s="3"/>
      <c r="EE930" s="3"/>
      <c r="EF930" s="3"/>
      <c r="EG930" s="3"/>
      <c r="EH930" s="3"/>
      <c r="EI930" s="3"/>
      <c r="EJ930" s="3"/>
      <c r="EK930" s="3"/>
      <c r="EL930" s="3"/>
      <c r="EM930" s="3"/>
      <c r="EN930" s="3"/>
      <c r="EO930" s="3"/>
      <c r="EP930" s="3"/>
      <c r="EQ930" s="3"/>
      <c r="ER930" s="3"/>
      <c r="ES930" s="3"/>
      <c r="ET930" s="3"/>
      <c r="EU930" s="3"/>
      <c r="EV930" s="3"/>
      <c r="EW930" s="3"/>
      <c r="EX930" s="3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</row>
    <row r="931" spans="1:173" x14ac:dyDescent="0.15">
      <c r="A931" s="74">
        <f t="shared" si="286"/>
        <v>44412</v>
      </c>
      <c r="B931" s="75">
        <f t="shared" ca="1" si="273"/>
        <v>76425.011828999995</v>
      </c>
      <c r="C931" s="78">
        <f t="shared" si="274"/>
        <v>75700</v>
      </c>
      <c r="D931" s="77">
        <f ca="1">IF(A931&lt;$B$1,VLOOKUP(A931,[1]DI!$A$4:$B$15000,2),0)</f>
        <v>4.1500000000000002E-2</v>
      </c>
      <c r="E931" s="78">
        <f t="shared" ca="1" si="288"/>
        <v>1.00016137</v>
      </c>
      <c r="F931" s="78">
        <f ca="1">(TRUNC(PRODUCT($E$12:$E930),16))</f>
        <v>1.10211568535006</v>
      </c>
      <c r="G931" s="78">
        <f t="shared" ca="1" si="289"/>
        <v>1.0964396618972201</v>
      </c>
      <c r="H931" s="78">
        <f t="shared" ca="1" si="290"/>
        <v>1.00517678</v>
      </c>
      <c r="I931" s="77">
        <f t="shared" si="287"/>
        <v>3.5000000000000003E-2</v>
      </c>
      <c r="J931" s="79">
        <f t="shared" si="275"/>
        <v>44368</v>
      </c>
      <c r="K931" s="80">
        <f t="shared" si="276"/>
        <v>32</v>
      </c>
      <c r="L931" s="81">
        <f t="shared" si="277"/>
        <v>32</v>
      </c>
      <c r="M931" s="82">
        <f t="shared" si="278"/>
        <v>1.0043779909999999</v>
      </c>
      <c r="N931" s="82">
        <f t="shared" ca="1" si="279"/>
        <v>1.009577435</v>
      </c>
      <c r="O931" s="81">
        <f t="shared" si="280"/>
        <v>0</v>
      </c>
      <c r="P931" s="76">
        <f t="shared" ca="1" si="281"/>
        <v>725.01182900000003</v>
      </c>
      <c r="Q931" s="76">
        <f t="shared" si="282"/>
        <v>0</v>
      </c>
      <c r="R931" s="83" t="str">
        <f t="shared" si="283"/>
        <v>A+J=</v>
      </c>
      <c r="S931" s="79">
        <f t="shared" si="284"/>
        <v>44459</v>
      </c>
      <c r="T931" s="84" t="str">
        <f t="shared" si="285"/>
        <v>-</v>
      </c>
      <c r="U931" s="8"/>
      <c r="V931" s="8"/>
      <c r="W931" s="8"/>
      <c r="X931" s="8"/>
      <c r="Y931" s="1"/>
      <c r="Z931" s="8"/>
      <c r="AA931" s="8"/>
      <c r="AB931" s="8"/>
      <c r="AC931" s="8"/>
      <c r="AD931" s="8"/>
      <c r="AE931" s="9"/>
      <c r="AF931" s="8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  <c r="BO931" s="3"/>
      <c r="BP931" s="3"/>
      <c r="BQ931" s="3"/>
      <c r="BR931" s="3"/>
      <c r="BS931" s="3"/>
      <c r="BT931" s="3"/>
      <c r="BU931" s="3"/>
      <c r="BV931" s="3"/>
      <c r="BW931" s="3"/>
      <c r="BX931" s="3"/>
      <c r="BY931" s="3"/>
      <c r="BZ931" s="3"/>
      <c r="CA931" s="3"/>
      <c r="CB931" s="3"/>
      <c r="CC931" s="3"/>
      <c r="CD931" s="3"/>
      <c r="CE931" s="3"/>
      <c r="CF931" s="3"/>
      <c r="CG931" s="3"/>
      <c r="CH931" s="3"/>
      <c r="CI931" s="3"/>
      <c r="CJ931" s="3"/>
      <c r="CK931" s="3"/>
      <c r="CL931" s="3"/>
      <c r="CM931" s="3"/>
      <c r="CN931" s="3"/>
      <c r="CO931" s="3"/>
      <c r="CP931" s="3"/>
      <c r="CQ931" s="3"/>
      <c r="CR931" s="3"/>
      <c r="CS931" s="3"/>
      <c r="CT931" s="3"/>
      <c r="CU931" s="3"/>
      <c r="CV931" s="3"/>
      <c r="CW931" s="3"/>
      <c r="CX931" s="3"/>
      <c r="CY931" s="3"/>
      <c r="CZ931" s="3"/>
      <c r="DA931" s="3"/>
      <c r="DB931" s="3"/>
      <c r="DC931" s="3"/>
      <c r="DD931" s="3"/>
      <c r="DE931" s="3"/>
      <c r="DF931" s="3"/>
      <c r="DG931" s="3"/>
      <c r="DH931" s="3"/>
      <c r="DI931" s="3"/>
      <c r="DJ931" s="3"/>
      <c r="DK931" s="3"/>
      <c r="DL931" s="3"/>
      <c r="DM931" s="3"/>
      <c r="DN931" s="3"/>
      <c r="DO931" s="3"/>
      <c r="DP931" s="3"/>
      <c r="DQ931" s="3"/>
      <c r="DR931" s="3"/>
      <c r="DS931" s="3"/>
      <c r="DT931" s="3"/>
      <c r="DU931" s="3"/>
      <c r="DV931" s="3"/>
      <c r="DW931" s="3"/>
      <c r="DX931" s="3"/>
      <c r="DY931" s="3"/>
      <c r="DZ931" s="3"/>
      <c r="EA931" s="3"/>
      <c r="EB931" s="3"/>
      <c r="EC931" s="3"/>
      <c r="ED931" s="3"/>
      <c r="EE931" s="3"/>
      <c r="EF931" s="3"/>
      <c r="EG931" s="3"/>
      <c r="EH931" s="3"/>
      <c r="EI931" s="3"/>
      <c r="EJ931" s="3"/>
      <c r="EK931" s="3"/>
      <c r="EL931" s="3"/>
      <c r="EM931" s="3"/>
      <c r="EN931" s="3"/>
      <c r="EO931" s="3"/>
      <c r="EP931" s="3"/>
      <c r="EQ931" s="3"/>
      <c r="ER931" s="3"/>
      <c r="ES931" s="3"/>
      <c r="ET931" s="3"/>
      <c r="EU931" s="3"/>
      <c r="EV931" s="3"/>
      <c r="EW931" s="3"/>
      <c r="EX931" s="3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</row>
    <row r="932" spans="1:173" x14ac:dyDescent="0.15">
      <c r="A932" s="74">
        <f t="shared" si="286"/>
        <v>44413</v>
      </c>
      <c r="B932" s="75">
        <f t="shared" ca="1" si="273"/>
        <v>76447.779511999994</v>
      </c>
      <c r="C932" s="78">
        <f t="shared" si="274"/>
        <v>75700</v>
      </c>
      <c r="D932" s="77">
        <f ca="1">IF(A932&lt;$B$1,VLOOKUP(A932,[1]DI!$A$4:$B$15000,2),0)</f>
        <v>5.1499999999999997E-2</v>
      </c>
      <c r="E932" s="78">
        <f t="shared" ca="1" si="288"/>
        <v>1.0001993</v>
      </c>
      <c r="F932" s="78">
        <f ca="1">(TRUNC(PRODUCT($E$12:$E931),16))</f>
        <v>1.10229353375821</v>
      </c>
      <c r="G932" s="78">
        <f t="shared" ca="1" si="289"/>
        <v>1.0964396618972201</v>
      </c>
      <c r="H932" s="78">
        <f t="shared" ca="1" si="290"/>
        <v>1.0053389800000001</v>
      </c>
      <c r="I932" s="77">
        <f t="shared" si="287"/>
        <v>3.5000000000000003E-2</v>
      </c>
      <c r="J932" s="79">
        <f t="shared" si="275"/>
        <v>44368</v>
      </c>
      <c r="K932" s="80">
        <f t="shared" si="276"/>
        <v>33</v>
      </c>
      <c r="L932" s="81">
        <f t="shared" si="277"/>
        <v>33</v>
      </c>
      <c r="M932" s="82">
        <f t="shared" si="278"/>
        <v>1.0045151109999999</v>
      </c>
      <c r="N932" s="82">
        <f t="shared" ca="1" si="279"/>
        <v>1.0098781969999999</v>
      </c>
      <c r="O932" s="81">
        <f t="shared" si="280"/>
        <v>0</v>
      </c>
      <c r="P932" s="76">
        <f t="shared" ca="1" si="281"/>
        <v>747.77951199999995</v>
      </c>
      <c r="Q932" s="76">
        <f t="shared" si="282"/>
        <v>0</v>
      </c>
      <c r="R932" s="83" t="str">
        <f t="shared" si="283"/>
        <v>A+J=</v>
      </c>
      <c r="S932" s="79">
        <f t="shared" si="284"/>
        <v>44459</v>
      </c>
      <c r="T932" s="84" t="str">
        <f t="shared" si="285"/>
        <v>-</v>
      </c>
      <c r="U932" s="8"/>
      <c r="V932" s="8"/>
      <c r="W932" s="8"/>
      <c r="X932" s="8"/>
      <c r="Y932" s="1"/>
      <c r="Z932" s="8"/>
      <c r="AA932" s="8"/>
      <c r="AB932" s="8"/>
      <c r="AC932" s="8"/>
      <c r="AD932" s="8"/>
      <c r="AE932" s="9"/>
      <c r="AF932" s="8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  <c r="BO932" s="3"/>
      <c r="BP932" s="3"/>
      <c r="BQ932" s="3"/>
      <c r="BR932" s="3"/>
      <c r="BS932" s="3"/>
      <c r="BT932" s="3"/>
      <c r="BU932" s="3"/>
      <c r="BV932" s="3"/>
      <c r="BW932" s="3"/>
      <c r="BX932" s="3"/>
      <c r="BY932" s="3"/>
      <c r="BZ932" s="3"/>
      <c r="CA932" s="3"/>
      <c r="CB932" s="3"/>
      <c r="CC932" s="3"/>
      <c r="CD932" s="3"/>
      <c r="CE932" s="3"/>
      <c r="CF932" s="3"/>
      <c r="CG932" s="3"/>
      <c r="CH932" s="3"/>
      <c r="CI932" s="3"/>
      <c r="CJ932" s="3"/>
      <c r="CK932" s="3"/>
      <c r="CL932" s="3"/>
      <c r="CM932" s="3"/>
      <c r="CN932" s="3"/>
      <c r="CO932" s="3"/>
      <c r="CP932" s="3"/>
      <c r="CQ932" s="3"/>
      <c r="CR932" s="3"/>
      <c r="CS932" s="3"/>
      <c r="CT932" s="3"/>
      <c r="CU932" s="3"/>
      <c r="CV932" s="3"/>
      <c r="CW932" s="3"/>
      <c r="CX932" s="3"/>
      <c r="CY932" s="3"/>
      <c r="CZ932" s="3"/>
      <c r="DA932" s="3"/>
      <c r="DB932" s="3"/>
      <c r="DC932" s="3"/>
      <c r="DD932" s="3"/>
      <c r="DE932" s="3"/>
      <c r="DF932" s="3"/>
      <c r="DG932" s="3"/>
      <c r="DH932" s="3"/>
      <c r="DI932" s="3"/>
      <c r="DJ932" s="3"/>
      <c r="DK932" s="3"/>
      <c r="DL932" s="3"/>
      <c r="DM932" s="3"/>
      <c r="DN932" s="3"/>
      <c r="DO932" s="3"/>
      <c r="DP932" s="3"/>
      <c r="DQ932" s="3"/>
      <c r="DR932" s="3"/>
      <c r="DS932" s="3"/>
      <c r="DT932" s="3"/>
      <c r="DU932" s="3"/>
      <c r="DV932" s="3"/>
      <c r="DW932" s="3"/>
      <c r="DX932" s="3"/>
      <c r="DY932" s="3"/>
      <c r="DZ932" s="3"/>
      <c r="EA932" s="3"/>
      <c r="EB932" s="3"/>
      <c r="EC932" s="3"/>
      <c r="ED932" s="3"/>
      <c r="EE932" s="3"/>
      <c r="EF932" s="3"/>
      <c r="EG932" s="3"/>
      <c r="EH932" s="3"/>
      <c r="EI932" s="3"/>
      <c r="EJ932" s="3"/>
      <c r="EK932" s="3"/>
      <c r="EL932" s="3"/>
      <c r="EM932" s="3"/>
      <c r="EN932" s="3"/>
      <c r="EO932" s="3"/>
      <c r="EP932" s="3"/>
      <c r="EQ932" s="3"/>
      <c r="ER932" s="3"/>
      <c r="ES932" s="3"/>
      <c r="ET932" s="3"/>
      <c r="EU932" s="3"/>
      <c r="EV932" s="3"/>
      <c r="EW932" s="3"/>
      <c r="EX932" s="3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</row>
    <row r="933" spans="1:173" x14ac:dyDescent="0.15">
      <c r="A933" s="74">
        <f t="shared" si="286"/>
        <v>44414</v>
      </c>
      <c r="B933" s="75">
        <f t="shared" ca="1" si="273"/>
        <v>76473.454983999996</v>
      </c>
      <c r="C933" s="78">
        <f t="shared" si="274"/>
        <v>75700</v>
      </c>
      <c r="D933" s="77">
        <f ca="1">IF(A933&lt;$B$1,VLOOKUP(A933,[1]DI!$A$4:$B$15000,2),0)</f>
        <v>5.1499999999999997E-2</v>
      </c>
      <c r="E933" s="78">
        <f t="shared" ca="1" si="288"/>
        <v>1.0001993</v>
      </c>
      <c r="F933" s="78">
        <f ca="1">(TRUNC(PRODUCT($E$12:$E932),16))</f>
        <v>1.1025132208594799</v>
      </c>
      <c r="G933" s="78">
        <f t="shared" ca="1" si="289"/>
        <v>1.0964396618972201</v>
      </c>
      <c r="H933" s="78">
        <f t="shared" ca="1" si="290"/>
        <v>1.0055393500000001</v>
      </c>
      <c r="I933" s="77">
        <f t="shared" si="287"/>
        <v>3.5000000000000003E-2</v>
      </c>
      <c r="J933" s="79">
        <f t="shared" si="275"/>
        <v>44368</v>
      </c>
      <c r="K933" s="80">
        <f t="shared" si="276"/>
        <v>34</v>
      </c>
      <c r="L933" s="81">
        <f t="shared" si="277"/>
        <v>34</v>
      </c>
      <c r="M933" s="82">
        <f t="shared" si="278"/>
        <v>1.004652251</v>
      </c>
      <c r="N933" s="82">
        <f t="shared" ca="1" si="279"/>
        <v>1.010217371</v>
      </c>
      <c r="O933" s="81">
        <f t="shared" si="280"/>
        <v>0</v>
      </c>
      <c r="P933" s="76">
        <f t="shared" ca="1" si="281"/>
        <v>773.45498399999997</v>
      </c>
      <c r="Q933" s="76">
        <f t="shared" si="282"/>
        <v>0</v>
      </c>
      <c r="R933" s="83" t="str">
        <f t="shared" si="283"/>
        <v>A+J=</v>
      </c>
      <c r="S933" s="79">
        <f t="shared" si="284"/>
        <v>44459</v>
      </c>
      <c r="T933" s="84" t="str">
        <f t="shared" si="285"/>
        <v>-</v>
      </c>
      <c r="U933" s="8"/>
      <c r="V933" s="8"/>
      <c r="W933" s="8"/>
      <c r="X933" s="8"/>
      <c r="Y933" s="1"/>
      <c r="Z933" s="8"/>
      <c r="AA933" s="8"/>
      <c r="AB933" s="8"/>
      <c r="AC933" s="8"/>
      <c r="AD933" s="8"/>
      <c r="AE933" s="9"/>
      <c r="AF933" s="8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  <c r="BO933" s="3"/>
      <c r="BP933" s="3"/>
      <c r="BQ933" s="3"/>
      <c r="BR933" s="3"/>
      <c r="BS933" s="3"/>
      <c r="BT933" s="3"/>
      <c r="BU933" s="3"/>
      <c r="BV933" s="3"/>
      <c r="BW933" s="3"/>
      <c r="BX933" s="3"/>
      <c r="BY933" s="3"/>
      <c r="BZ933" s="3"/>
      <c r="CA933" s="3"/>
      <c r="CB933" s="3"/>
      <c r="CC933" s="3"/>
      <c r="CD933" s="3"/>
      <c r="CE933" s="3"/>
      <c r="CF933" s="3"/>
      <c r="CG933" s="3"/>
      <c r="CH933" s="3"/>
      <c r="CI933" s="3"/>
      <c r="CJ933" s="3"/>
      <c r="CK933" s="3"/>
      <c r="CL933" s="3"/>
      <c r="CM933" s="3"/>
      <c r="CN933" s="3"/>
      <c r="CO933" s="3"/>
      <c r="CP933" s="3"/>
      <c r="CQ933" s="3"/>
      <c r="CR933" s="3"/>
      <c r="CS933" s="3"/>
      <c r="CT933" s="3"/>
      <c r="CU933" s="3"/>
      <c r="CV933" s="3"/>
      <c r="CW933" s="3"/>
      <c r="CX933" s="3"/>
      <c r="CY933" s="3"/>
      <c r="CZ933" s="3"/>
      <c r="DA933" s="3"/>
      <c r="DB933" s="3"/>
      <c r="DC933" s="3"/>
      <c r="DD933" s="3"/>
      <c r="DE933" s="3"/>
      <c r="DF933" s="3"/>
      <c r="DG933" s="3"/>
      <c r="DH933" s="3"/>
      <c r="DI933" s="3"/>
      <c r="DJ933" s="3"/>
      <c r="DK933" s="3"/>
      <c r="DL933" s="3"/>
      <c r="DM933" s="3"/>
      <c r="DN933" s="3"/>
      <c r="DO933" s="3"/>
      <c r="DP933" s="3"/>
      <c r="DQ933" s="3"/>
      <c r="DR933" s="3"/>
      <c r="DS933" s="3"/>
      <c r="DT933" s="3"/>
      <c r="DU933" s="3"/>
      <c r="DV933" s="3"/>
      <c r="DW933" s="3"/>
      <c r="DX933" s="3"/>
      <c r="DY933" s="3"/>
      <c r="DZ933" s="3"/>
      <c r="EA933" s="3"/>
      <c r="EB933" s="3"/>
      <c r="EC933" s="3"/>
      <c r="ED933" s="3"/>
      <c r="EE933" s="3"/>
      <c r="EF933" s="3"/>
      <c r="EG933" s="3"/>
      <c r="EH933" s="3"/>
      <c r="EI933" s="3"/>
      <c r="EJ933" s="3"/>
      <c r="EK933" s="3"/>
      <c r="EL933" s="3"/>
      <c r="EM933" s="3"/>
      <c r="EN933" s="3"/>
      <c r="EO933" s="3"/>
      <c r="EP933" s="3"/>
      <c r="EQ933" s="3"/>
      <c r="ER933" s="3"/>
      <c r="ES933" s="3"/>
      <c r="ET933" s="3"/>
      <c r="EU933" s="3"/>
      <c r="EV933" s="3"/>
      <c r="EW933" s="3"/>
      <c r="EX933" s="3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</row>
    <row r="934" spans="1:173" x14ac:dyDescent="0.15">
      <c r="A934" s="74">
        <f t="shared" si="286"/>
        <v>44415</v>
      </c>
      <c r="B934" s="75">
        <f t="shared" ca="1" si="273"/>
        <v>76499.138328999994</v>
      </c>
      <c r="C934" s="78">
        <f t="shared" si="274"/>
        <v>75700</v>
      </c>
      <c r="D934" s="77">
        <f ca="1">IF(A934&lt;$B$1,VLOOKUP(A934,[1]DI!$A$4:$B$15000,2),0)</f>
        <v>0</v>
      </c>
      <c r="E934" s="78">
        <f t="shared" ca="1" si="288"/>
        <v>1</v>
      </c>
      <c r="F934" s="78">
        <f ca="1">(TRUNC(PRODUCT($E$12:$E933),16))</f>
        <v>1.1027329517444</v>
      </c>
      <c r="G934" s="78">
        <f t="shared" ca="1" si="289"/>
        <v>1.0964396618972201</v>
      </c>
      <c r="H934" s="78">
        <f t="shared" ca="1" si="290"/>
        <v>1.00573975</v>
      </c>
      <c r="I934" s="77">
        <f t="shared" si="287"/>
        <v>3.5000000000000003E-2</v>
      </c>
      <c r="J934" s="79">
        <f t="shared" si="275"/>
        <v>44368</v>
      </c>
      <c r="K934" s="80">
        <f t="shared" si="276"/>
        <v>34</v>
      </c>
      <c r="L934" s="81">
        <f t="shared" si="277"/>
        <v>35</v>
      </c>
      <c r="M934" s="82">
        <f t="shared" si="278"/>
        <v>1.004789409</v>
      </c>
      <c r="N934" s="82">
        <f t="shared" ca="1" si="279"/>
        <v>1.010556649</v>
      </c>
      <c r="O934" s="81">
        <f t="shared" si="280"/>
        <v>0</v>
      </c>
      <c r="P934" s="76">
        <f t="shared" ca="1" si="281"/>
        <v>799.138329</v>
      </c>
      <c r="Q934" s="76">
        <f t="shared" si="282"/>
        <v>0</v>
      </c>
      <c r="R934" s="83" t="str">
        <f t="shared" si="283"/>
        <v>A+J=</v>
      </c>
      <c r="S934" s="79">
        <f t="shared" si="284"/>
        <v>44459</v>
      </c>
      <c r="T934" s="84" t="str">
        <f t="shared" si="285"/>
        <v>-</v>
      </c>
      <c r="U934" s="8"/>
      <c r="V934" s="8"/>
      <c r="W934" s="8"/>
      <c r="X934" s="8"/>
      <c r="Y934" s="1"/>
      <c r="Z934" s="8"/>
      <c r="AA934" s="8"/>
      <c r="AB934" s="8"/>
      <c r="AC934" s="8"/>
      <c r="AD934" s="8"/>
      <c r="AE934" s="9"/>
      <c r="AF934" s="8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  <c r="BO934" s="3"/>
      <c r="BP934" s="3"/>
      <c r="BQ934" s="3"/>
      <c r="BR934" s="3"/>
      <c r="BS934" s="3"/>
      <c r="BT934" s="3"/>
      <c r="BU934" s="3"/>
      <c r="BV934" s="3"/>
      <c r="BW934" s="3"/>
      <c r="BX934" s="3"/>
      <c r="BY934" s="3"/>
      <c r="BZ934" s="3"/>
      <c r="CA934" s="3"/>
      <c r="CB934" s="3"/>
      <c r="CC934" s="3"/>
      <c r="CD934" s="3"/>
      <c r="CE934" s="3"/>
      <c r="CF934" s="3"/>
      <c r="CG934" s="3"/>
      <c r="CH934" s="3"/>
      <c r="CI934" s="3"/>
      <c r="CJ934" s="3"/>
      <c r="CK934" s="3"/>
      <c r="CL934" s="3"/>
      <c r="CM934" s="3"/>
      <c r="CN934" s="3"/>
      <c r="CO934" s="3"/>
      <c r="CP934" s="3"/>
      <c r="CQ934" s="3"/>
      <c r="CR934" s="3"/>
      <c r="CS934" s="3"/>
      <c r="CT934" s="3"/>
      <c r="CU934" s="3"/>
      <c r="CV934" s="3"/>
      <c r="CW934" s="3"/>
      <c r="CX934" s="3"/>
      <c r="CY934" s="3"/>
      <c r="CZ934" s="3"/>
      <c r="DA934" s="3"/>
      <c r="DB934" s="3"/>
      <c r="DC934" s="3"/>
      <c r="DD934" s="3"/>
      <c r="DE934" s="3"/>
      <c r="DF934" s="3"/>
      <c r="DG934" s="3"/>
      <c r="DH934" s="3"/>
      <c r="DI934" s="3"/>
      <c r="DJ934" s="3"/>
      <c r="DK934" s="3"/>
      <c r="DL934" s="3"/>
      <c r="DM934" s="3"/>
      <c r="DN934" s="3"/>
      <c r="DO934" s="3"/>
      <c r="DP934" s="3"/>
      <c r="DQ934" s="3"/>
      <c r="DR934" s="3"/>
      <c r="DS934" s="3"/>
      <c r="DT934" s="3"/>
      <c r="DU934" s="3"/>
      <c r="DV934" s="3"/>
      <c r="DW934" s="3"/>
      <c r="DX934" s="3"/>
      <c r="DY934" s="3"/>
      <c r="DZ934" s="3"/>
      <c r="EA934" s="3"/>
      <c r="EB934" s="3"/>
      <c r="EC934" s="3"/>
      <c r="ED934" s="3"/>
      <c r="EE934" s="3"/>
      <c r="EF934" s="3"/>
      <c r="EG934" s="3"/>
      <c r="EH934" s="3"/>
      <c r="EI934" s="3"/>
      <c r="EJ934" s="3"/>
      <c r="EK934" s="3"/>
      <c r="EL934" s="3"/>
      <c r="EM934" s="3"/>
      <c r="EN934" s="3"/>
      <c r="EO934" s="3"/>
      <c r="EP934" s="3"/>
      <c r="EQ934" s="3"/>
      <c r="ER934" s="3"/>
      <c r="ES934" s="3"/>
      <c r="ET934" s="3"/>
      <c r="EU934" s="3"/>
      <c r="EV934" s="3"/>
      <c r="EW934" s="3"/>
      <c r="EX934" s="3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</row>
    <row r="935" spans="1:173" x14ac:dyDescent="0.15">
      <c r="A935" s="74">
        <f t="shared" si="286"/>
        <v>44416</v>
      </c>
      <c r="B935" s="75">
        <f t="shared" ca="1" si="273"/>
        <v>76499.138328999994</v>
      </c>
      <c r="C935" s="78">
        <f t="shared" si="274"/>
        <v>75700</v>
      </c>
      <c r="D935" s="77">
        <f ca="1">IF(A935&lt;$B$1,VLOOKUP(A935,[1]DI!$A$4:$B$15000,2),0)</f>
        <v>0</v>
      </c>
      <c r="E935" s="78">
        <f t="shared" ca="1" si="288"/>
        <v>1</v>
      </c>
      <c r="F935" s="78">
        <f ca="1">(TRUNC(PRODUCT($E$12:$E934),16))</f>
        <v>1.1027329517444</v>
      </c>
      <c r="G935" s="78">
        <f t="shared" ca="1" si="289"/>
        <v>1.0964396618972201</v>
      </c>
      <c r="H935" s="78">
        <f t="shared" ca="1" si="290"/>
        <v>1.00573975</v>
      </c>
      <c r="I935" s="77">
        <f t="shared" si="287"/>
        <v>3.5000000000000003E-2</v>
      </c>
      <c r="J935" s="79">
        <f t="shared" si="275"/>
        <v>44368</v>
      </c>
      <c r="K935" s="80">
        <f t="shared" si="276"/>
        <v>34</v>
      </c>
      <c r="L935" s="81">
        <f t="shared" si="277"/>
        <v>35</v>
      </c>
      <c r="M935" s="82">
        <f t="shared" si="278"/>
        <v>1.004789409</v>
      </c>
      <c r="N935" s="82">
        <f t="shared" ca="1" si="279"/>
        <v>1.010556649</v>
      </c>
      <c r="O935" s="81">
        <f t="shared" si="280"/>
        <v>0</v>
      </c>
      <c r="P935" s="76">
        <f t="shared" ca="1" si="281"/>
        <v>799.138329</v>
      </c>
      <c r="Q935" s="76">
        <f t="shared" si="282"/>
        <v>0</v>
      </c>
      <c r="R935" s="83" t="str">
        <f t="shared" si="283"/>
        <v>A+J=</v>
      </c>
      <c r="S935" s="79">
        <f t="shared" si="284"/>
        <v>44459</v>
      </c>
      <c r="T935" s="84" t="str">
        <f t="shared" si="285"/>
        <v>-</v>
      </c>
      <c r="U935" s="8"/>
      <c r="V935" s="8"/>
      <c r="W935" s="8"/>
      <c r="X935" s="8"/>
      <c r="Y935" s="1"/>
      <c r="Z935" s="8"/>
      <c r="AA935" s="8"/>
      <c r="AB935" s="8"/>
      <c r="AC935" s="8"/>
      <c r="AD935" s="8"/>
      <c r="AE935" s="9"/>
      <c r="AF935" s="8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  <c r="BO935" s="3"/>
      <c r="BP935" s="3"/>
      <c r="BQ935" s="3"/>
      <c r="BR935" s="3"/>
      <c r="BS935" s="3"/>
      <c r="BT935" s="3"/>
      <c r="BU935" s="3"/>
      <c r="BV935" s="3"/>
      <c r="BW935" s="3"/>
      <c r="BX935" s="3"/>
      <c r="BY935" s="3"/>
      <c r="BZ935" s="3"/>
      <c r="CA935" s="3"/>
      <c r="CB935" s="3"/>
      <c r="CC935" s="3"/>
      <c r="CD935" s="3"/>
      <c r="CE935" s="3"/>
      <c r="CF935" s="3"/>
      <c r="CG935" s="3"/>
      <c r="CH935" s="3"/>
      <c r="CI935" s="3"/>
      <c r="CJ935" s="3"/>
      <c r="CK935" s="3"/>
      <c r="CL935" s="3"/>
      <c r="CM935" s="3"/>
      <c r="CN935" s="3"/>
      <c r="CO935" s="3"/>
      <c r="CP935" s="3"/>
      <c r="CQ935" s="3"/>
      <c r="CR935" s="3"/>
      <c r="CS935" s="3"/>
      <c r="CT935" s="3"/>
      <c r="CU935" s="3"/>
      <c r="CV935" s="3"/>
      <c r="CW935" s="3"/>
      <c r="CX935" s="3"/>
      <c r="CY935" s="3"/>
      <c r="CZ935" s="3"/>
      <c r="DA935" s="3"/>
      <c r="DB935" s="3"/>
      <c r="DC935" s="3"/>
      <c r="DD935" s="3"/>
      <c r="DE935" s="3"/>
      <c r="DF935" s="3"/>
      <c r="DG935" s="3"/>
      <c r="DH935" s="3"/>
      <c r="DI935" s="3"/>
      <c r="DJ935" s="3"/>
      <c r="DK935" s="3"/>
      <c r="DL935" s="3"/>
      <c r="DM935" s="3"/>
      <c r="DN935" s="3"/>
      <c r="DO935" s="3"/>
      <c r="DP935" s="3"/>
      <c r="DQ935" s="3"/>
      <c r="DR935" s="3"/>
      <c r="DS935" s="3"/>
      <c r="DT935" s="3"/>
      <c r="DU935" s="3"/>
      <c r="DV935" s="3"/>
      <c r="DW935" s="3"/>
      <c r="DX935" s="3"/>
      <c r="DY935" s="3"/>
      <c r="DZ935" s="3"/>
      <c r="EA935" s="3"/>
      <c r="EB935" s="3"/>
      <c r="EC935" s="3"/>
      <c r="ED935" s="3"/>
      <c r="EE935" s="3"/>
      <c r="EF935" s="3"/>
      <c r="EG935" s="3"/>
      <c r="EH935" s="3"/>
      <c r="EI935" s="3"/>
      <c r="EJ935" s="3"/>
      <c r="EK935" s="3"/>
      <c r="EL935" s="3"/>
      <c r="EM935" s="3"/>
      <c r="EN935" s="3"/>
      <c r="EO935" s="3"/>
      <c r="EP935" s="3"/>
      <c r="EQ935" s="3"/>
      <c r="ER935" s="3"/>
      <c r="ES935" s="3"/>
      <c r="ET935" s="3"/>
      <c r="EU935" s="3"/>
      <c r="EV935" s="3"/>
      <c r="EW935" s="3"/>
      <c r="EX935" s="3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</row>
    <row r="936" spans="1:173" x14ac:dyDescent="0.15">
      <c r="A936" s="74">
        <f t="shared" si="286"/>
        <v>44417</v>
      </c>
      <c r="B936" s="75">
        <f t="shared" ca="1" si="273"/>
        <v>76499.138328999994</v>
      </c>
      <c r="C936" s="78">
        <f t="shared" si="274"/>
        <v>75700</v>
      </c>
      <c r="D936" s="77">
        <f ca="1">IF(A936&lt;$B$1,VLOOKUP(A936,[1]DI!$A$4:$B$15000,2),0)</f>
        <v>5.1499999999999997E-2</v>
      </c>
      <c r="E936" s="78">
        <f t="shared" ca="1" si="288"/>
        <v>1.0001993</v>
      </c>
      <c r="F936" s="78">
        <f ca="1">(TRUNC(PRODUCT($E$12:$E935),16))</f>
        <v>1.1027329517444</v>
      </c>
      <c r="G936" s="78">
        <f t="shared" ca="1" si="289"/>
        <v>1.0964396618972201</v>
      </c>
      <c r="H936" s="78">
        <f t="shared" ca="1" si="290"/>
        <v>1.00573975</v>
      </c>
      <c r="I936" s="77">
        <f t="shared" si="287"/>
        <v>3.5000000000000003E-2</v>
      </c>
      <c r="J936" s="79">
        <f t="shared" si="275"/>
        <v>44368</v>
      </c>
      <c r="K936" s="80">
        <f t="shared" si="276"/>
        <v>35</v>
      </c>
      <c r="L936" s="81">
        <f t="shared" si="277"/>
        <v>35</v>
      </c>
      <c r="M936" s="82">
        <f t="shared" si="278"/>
        <v>1.004789409</v>
      </c>
      <c r="N936" s="82">
        <f t="shared" ca="1" si="279"/>
        <v>1.010556649</v>
      </c>
      <c r="O936" s="81">
        <f t="shared" si="280"/>
        <v>0</v>
      </c>
      <c r="P936" s="76">
        <f t="shared" ca="1" si="281"/>
        <v>799.138329</v>
      </c>
      <c r="Q936" s="76">
        <f t="shared" si="282"/>
        <v>0</v>
      </c>
      <c r="R936" s="83" t="str">
        <f t="shared" si="283"/>
        <v>A+J=</v>
      </c>
      <c r="S936" s="79">
        <f t="shared" si="284"/>
        <v>44459</v>
      </c>
      <c r="T936" s="84" t="str">
        <f t="shared" si="285"/>
        <v>-</v>
      </c>
      <c r="U936" s="8"/>
      <c r="V936" s="8"/>
      <c r="W936" s="8"/>
      <c r="X936" s="8"/>
      <c r="Y936" s="1"/>
      <c r="Z936" s="8"/>
      <c r="AA936" s="8"/>
      <c r="AB936" s="8"/>
      <c r="AC936" s="8"/>
      <c r="AD936" s="8"/>
      <c r="AE936" s="9"/>
      <c r="AF936" s="8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  <c r="BO936" s="3"/>
      <c r="BP936" s="3"/>
      <c r="BQ936" s="3"/>
      <c r="BR936" s="3"/>
      <c r="BS936" s="3"/>
      <c r="BT936" s="3"/>
      <c r="BU936" s="3"/>
      <c r="BV936" s="3"/>
      <c r="BW936" s="3"/>
      <c r="BX936" s="3"/>
      <c r="BY936" s="3"/>
      <c r="BZ936" s="3"/>
      <c r="CA936" s="3"/>
      <c r="CB936" s="3"/>
      <c r="CC936" s="3"/>
      <c r="CD936" s="3"/>
      <c r="CE936" s="3"/>
      <c r="CF936" s="3"/>
      <c r="CG936" s="3"/>
      <c r="CH936" s="3"/>
      <c r="CI936" s="3"/>
      <c r="CJ936" s="3"/>
      <c r="CK936" s="3"/>
      <c r="CL936" s="3"/>
      <c r="CM936" s="3"/>
      <c r="CN936" s="3"/>
      <c r="CO936" s="3"/>
      <c r="CP936" s="3"/>
      <c r="CQ936" s="3"/>
      <c r="CR936" s="3"/>
      <c r="CS936" s="3"/>
      <c r="CT936" s="3"/>
      <c r="CU936" s="3"/>
      <c r="CV936" s="3"/>
      <c r="CW936" s="3"/>
      <c r="CX936" s="3"/>
      <c r="CY936" s="3"/>
      <c r="CZ936" s="3"/>
      <c r="DA936" s="3"/>
      <c r="DB936" s="3"/>
      <c r="DC936" s="3"/>
      <c r="DD936" s="3"/>
      <c r="DE936" s="3"/>
      <c r="DF936" s="3"/>
      <c r="DG936" s="3"/>
      <c r="DH936" s="3"/>
      <c r="DI936" s="3"/>
      <c r="DJ936" s="3"/>
      <c r="DK936" s="3"/>
      <c r="DL936" s="3"/>
      <c r="DM936" s="3"/>
      <c r="DN936" s="3"/>
      <c r="DO936" s="3"/>
      <c r="DP936" s="3"/>
      <c r="DQ936" s="3"/>
      <c r="DR936" s="3"/>
      <c r="DS936" s="3"/>
      <c r="DT936" s="3"/>
      <c r="DU936" s="3"/>
      <c r="DV936" s="3"/>
      <c r="DW936" s="3"/>
      <c r="DX936" s="3"/>
      <c r="DY936" s="3"/>
      <c r="DZ936" s="3"/>
      <c r="EA936" s="3"/>
      <c r="EB936" s="3"/>
      <c r="EC936" s="3"/>
      <c r="ED936" s="3"/>
      <c r="EE936" s="3"/>
      <c r="EF936" s="3"/>
      <c r="EG936" s="3"/>
      <c r="EH936" s="3"/>
      <c r="EI936" s="3"/>
      <c r="EJ936" s="3"/>
      <c r="EK936" s="3"/>
      <c r="EL936" s="3"/>
      <c r="EM936" s="3"/>
      <c r="EN936" s="3"/>
      <c r="EO936" s="3"/>
      <c r="EP936" s="3"/>
      <c r="EQ936" s="3"/>
      <c r="ER936" s="3"/>
      <c r="ES936" s="3"/>
      <c r="ET936" s="3"/>
      <c r="EU936" s="3"/>
      <c r="EV936" s="3"/>
      <c r="EW936" s="3"/>
      <c r="EX936" s="3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</row>
    <row r="937" spans="1:173" x14ac:dyDescent="0.15">
      <c r="A937" s="74">
        <f t="shared" si="286"/>
        <v>44418</v>
      </c>
      <c r="B937" s="75">
        <f t="shared" ca="1" si="273"/>
        <v>76524.830228000006</v>
      </c>
      <c r="C937" s="78">
        <f t="shared" si="274"/>
        <v>75700</v>
      </c>
      <c r="D937" s="77">
        <f ca="1">IF(A937&lt;$B$1,VLOOKUP(A937,[1]DI!$A$4:$B$15000,2),0)</f>
        <v>5.1499999999999997E-2</v>
      </c>
      <c r="E937" s="78">
        <f t="shared" ca="1" si="288"/>
        <v>1.0001993</v>
      </c>
      <c r="F937" s="78">
        <f ca="1">(TRUNC(PRODUCT($E$12:$E936),16))</f>
        <v>1.1029527264216801</v>
      </c>
      <c r="G937" s="78">
        <f t="shared" ca="1" si="289"/>
        <v>1.0964396618972201</v>
      </c>
      <c r="H937" s="78">
        <f t="shared" ca="1" si="290"/>
        <v>1.00594019</v>
      </c>
      <c r="I937" s="77">
        <f t="shared" si="287"/>
        <v>3.5000000000000003E-2</v>
      </c>
      <c r="J937" s="79">
        <f t="shared" si="275"/>
        <v>44368</v>
      </c>
      <c r="K937" s="80">
        <f t="shared" si="276"/>
        <v>36</v>
      </c>
      <c r="L937" s="81">
        <f t="shared" si="277"/>
        <v>36</v>
      </c>
      <c r="M937" s="82">
        <f t="shared" si="278"/>
        <v>1.004926585</v>
      </c>
      <c r="N937" s="82">
        <f t="shared" ca="1" si="279"/>
        <v>1.01089604</v>
      </c>
      <c r="O937" s="81">
        <f t="shared" si="280"/>
        <v>0</v>
      </c>
      <c r="P937" s="76">
        <f t="shared" ca="1" si="281"/>
        <v>824.83022800000003</v>
      </c>
      <c r="Q937" s="76">
        <f t="shared" si="282"/>
        <v>0</v>
      </c>
      <c r="R937" s="83" t="str">
        <f t="shared" si="283"/>
        <v>A+J=</v>
      </c>
      <c r="S937" s="79">
        <f t="shared" si="284"/>
        <v>44459</v>
      </c>
      <c r="T937" s="84" t="str">
        <f t="shared" si="285"/>
        <v>-</v>
      </c>
      <c r="U937" s="8"/>
      <c r="V937" s="8"/>
      <c r="W937" s="8"/>
      <c r="X937" s="8"/>
      <c r="Y937" s="1"/>
      <c r="Z937" s="8"/>
      <c r="AA937" s="8"/>
      <c r="AB937" s="8"/>
      <c r="AC937" s="8"/>
      <c r="AD937" s="8"/>
      <c r="AE937" s="9"/>
      <c r="AF937" s="8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  <c r="BO937" s="3"/>
      <c r="BP937" s="3"/>
      <c r="BQ937" s="3"/>
      <c r="BR937" s="3"/>
      <c r="BS937" s="3"/>
      <c r="BT937" s="3"/>
      <c r="BU937" s="3"/>
      <c r="BV937" s="3"/>
      <c r="BW937" s="3"/>
      <c r="BX937" s="3"/>
      <c r="BY937" s="3"/>
      <c r="BZ937" s="3"/>
      <c r="CA937" s="3"/>
      <c r="CB937" s="3"/>
      <c r="CC937" s="3"/>
      <c r="CD937" s="3"/>
      <c r="CE937" s="3"/>
      <c r="CF937" s="3"/>
      <c r="CG937" s="3"/>
      <c r="CH937" s="3"/>
      <c r="CI937" s="3"/>
      <c r="CJ937" s="3"/>
      <c r="CK937" s="3"/>
      <c r="CL937" s="3"/>
      <c r="CM937" s="3"/>
      <c r="CN937" s="3"/>
      <c r="CO937" s="3"/>
      <c r="CP937" s="3"/>
      <c r="CQ937" s="3"/>
      <c r="CR937" s="3"/>
      <c r="CS937" s="3"/>
      <c r="CT937" s="3"/>
      <c r="CU937" s="3"/>
      <c r="CV937" s="3"/>
      <c r="CW937" s="3"/>
      <c r="CX937" s="3"/>
      <c r="CY937" s="3"/>
      <c r="CZ937" s="3"/>
      <c r="DA937" s="3"/>
      <c r="DB937" s="3"/>
      <c r="DC937" s="3"/>
      <c r="DD937" s="3"/>
      <c r="DE937" s="3"/>
      <c r="DF937" s="3"/>
      <c r="DG937" s="3"/>
      <c r="DH937" s="3"/>
      <c r="DI937" s="3"/>
      <c r="DJ937" s="3"/>
      <c r="DK937" s="3"/>
      <c r="DL937" s="3"/>
      <c r="DM937" s="3"/>
      <c r="DN937" s="3"/>
      <c r="DO937" s="3"/>
      <c r="DP937" s="3"/>
      <c r="DQ937" s="3"/>
      <c r="DR937" s="3"/>
      <c r="DS937" s="3"/>
      <c r="DT937" s="3"/>
      <c r="DU937" s="3"/>
      <c r="DV937" s="3"/>
      <c r="DW937" s="3"/>
      <c r="DX937" s="3"/>
      <c r="DY937" s="3"/>
      <c r="DZ937" s="3"/>
      <c r="EA937" s="3"/>
      <c r="EB937" s="3"/>
      <c r="EC937" s="3"/>
      <c r="ED937" s="3"/>
      <c r="EE937" s="3"/>
      <c r="EF937" s="3"/>
      <c r="EG937" s="3"/>
      <c r="EH937" s="3"/>
      <c r="EI937" s="3"/>
      <c r="EJ937" s="3"/>
      <c r="EK937" s="3"/>
      <c r="EL937" s="3"/>
      <c r="EM937" s="3"/>
      <c r="EN937" s="3"/>
      <c r="EO937" s="3"/>
      <c r="EP937" s="3"/>
      <c r="EQ937" s="3"/>
      <c r="ER937" s="3"/>
      <c r="ES937" s="3"/>
      <c r="ET937" s="3"/>
      <c r="EU937" s="3"/>
      <c r="EV937" s="3"/>
      <c r="EW937" s="3"/>
      <c r="EX937" s="3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</row>
    <row r="938" spans="1:173" x14ac:dyDescent="0.15">
      <c r="A938" s="74">
        <f t="shared" si="286"/>
        <v>44419</v>
      </c>
      <c r="B938" s="75">
        <f t="shared" ca="1" si="273"/>
        <v>76550.531589000006</v>
      </c>
      <c r="C938" s="78">
        <f t="shared" si="274"/>
        <v>75700</v>
      </c>
      <c r="D938" s="77">
        <f ca="1">IF(A938&lt;$B$1,VLOOKUP(A938,[1]DI!$A$4:$B$15000,2),0)</f>
        <v>5.1499999999999997E-2</v>
      </c>
      <c r="E938" s="78">
        <f t="shared" ca="1" si="288"/>
        <v>1.0001993</v>
      </c>
      <c r="F938" s="78">
        <f ca="1">(TRUNC(PRODUCT($E$12:$E937),16))</f>
        <v>1.10317254490006</v>
      </c>
      <c r="G938" s="78">
        <f t="shared" ca="1" si="289"/>
        <v>1.0964396618972201</v>
      </c>
      <c r="H938" s="78">
        <f t="shared" ca="1" si="290"/>
        <v>1.0061406799999999</v>
      </c>
      <c r="I938" s="77">
        <f t="shared" si="287"/>
        <v>3.5000000000000003E-2</v>
      </c>
      <c r="J938" s="79">
        <f t="shared" si="275"/>
        <v>44368</v>
      </c>
      <c r="K938" s="80">
        <f t="shared" si="276"/>
        <v>37</v>
      </c>
      <c r="L938" s="81">
        <f t="shared" si="277"/>
        <v>37</v>
      </c>
      <c r="M938" s="82">
        <f t="shared" si="278"/>
        <v>1.005063781</v>
      </c>
      <c r="N938" s="82">
        <f t="shared" ca="1" si="279"/>
        <v>1.0112355559999999</v>
      </c>
      <c r="O938" s="81">
        <f t="shared" si="280"/>
        <v>0</v>
      </c>
      <c r="P938" s="76">
        <f t="shared" ca="1" si="281"/>
        <v>850.53158900000005</v>
      </c>
      <c r="Q938" s="76">
        <f t="shared" si="282"/>
        <v>0</v>
      </c>
      <c r="R938" s="83" t="str">
        <f t="shared" si="283"/>
        <v>A+J=</v>
      </c>
      <c r="S938" s="79">
        <f t="shared" si="284"/>
        <v>44459</v>
      </c>
      <c r="T938" s="84" t="str">
        <f t="shared" si="285"/>
        <v>-</v>
      </c>
      <c r="U938" s="8"/>
      <c r="V938" s="8"/>
      <c r="W938" s="8"/>
      <c r="X938" s="8"/>
      <c r="Y938" s="1"/>
      <c r="Z938" s="8"/>
      <c r="AA938" s="8"/>
      <c r="AB938" s="8"/>
      <c r="AC938" s="8"/>
      <c r="AD938" s="8"/>
      <c r="AE938" s="9"/>
      <c r="AF938" s="8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  <c r="BO938" s="3"/>
      <c r="BP938" s="3"/>
      <c r="BQ938" s="3"/>
      <c r="BR938" s="3"/>
      <c r="BS938" s="3"/>
      <c r="BT938" s="3"/>
      <c r="BU938" s="3"/>
      <c r="BV938" s="3"/>
      <c r="BW938" s="3"/>
      <c r="BX938" s="3"/>
      <c r="BY938" s="3"/>
      <c r="BZ938" s="3"/>
      <c r="CA938" s="3"/>
      <c r="CB938" s="3"/>
      <c r="CC938" s="3"/>
      <c r="CD938" s="3"/>
      <c r="CE938" s="3"/>
      <c r="CF938" s="3"/>
      <c r="CG938" s="3"/>
      <c r="CH938" s="3"/>
      <c r="CI938" s="3"/>
      <c r="CJ938" s="3"/>
      <c r="CK938" s="3"/>
      <c r="CL938" s="3"/>
      <c r="CM938" s="3"/>
      <c r="CN938" s="3"/>
      <c r="CO938" s="3"/>
      <c r="CP938" s="3"/>
      <c r="CQ938" s="3"/>
      <c r="CR938" s="3"/>
      <c r="CS938" s="3"/>
      <c r="CT938" s="3"/>
      <c r="CU938" s="3"/>
      <c r="CV938" s="3"/>
      <c r="CW938" s="3"/>
      <c r="CX938" s="3"/>
      <c r="CY938" s="3"/>
      <c r="CZ938" s="3"/>
      <c r="DA938" s="3"/>
      <c r="DB938" s="3"/>
      <c r="DC938" s="3"/>
      <c r="DD938" s="3"/>
      <c r="DE938" s="3"/>
      <c r="DF938" s="3"/>
      <c r="DG938" s="3"/>
      <c r="DH938" s="3"/>
      <c r="DI938" s="3"/>
      <c r="DJ938" s="3"/>
      <c r="DK938" s="3"/>
      <c r="DL938" s="3"/>
      <c r="DM938" s="3"/>
      <c r="DN938" s="3"/>
      <c r="DO938" s="3"/>
      <c r="DP938" s="3"/>
      <c r="DQ938" s="3"/>
      <c r="DR938" s="3"/>
      <c r="DS938" s="3"/>
      <c r="DT938" s="3"/>
      <c r="DU938" s="3"/>
      <c r="DV938" s="3"/>
      <c r="DW938" s="3"/>
      <c r="DX938" s="3"/>
      <c r="DY938" s="3"/>
      <c r="DZ938" s="3"/>
      <c r="EA938" s="3"/>
      <c r="EB938" s="3"/>
      <c r="EC938" s="3"/>
      <c r="ED938" s="3"/>
      <c r="EE938" s="3"/>
      <c r="EF938" s="3"/>
      <c r="EG938" s="3"/>
      <c r="EH938" s="3"/>
      <c r="EI938" s="3"/>
      <c r="EJ938" s="3"/>
      <c r="EK938" s="3"/>
      <c r="EL938" s="3"/>
      <c r="EM938" s="3"/>
      <c r="EN938" s="3"/>
      <c r="EO938" s="3"/>
      <c r="EP938" s="3"/>
      <c r="EQ938" s="3"/>
      <c r="ER938" s="3"/>
      <c r="ES938" s="3"/>
      <c r="ET938" s="3"/>
      <c r="EU938" s="3"/>
      <c r="EV938" s="3"/>
      <c r="EW938" s="3"/>
      <c r="EX938" s="3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</row>
    <row r="939" spans="1:173" x14ac:dyDescent="0.15">
      <c r="A939" s="74">
        <f t="shared" si="286"/>
        <v>44420</v>
      </c>
      <c r="B939" s="75">
        <f t="shared" ca="1" si="273"/>
        <v>76576.240823</v>
      </c>
      <c r="C939" s="78">
        <f t="shared" si="274"/>
        <v>75700</v>
      </c>
      <c r="D939" s="77">
        <f ca="1">IF(A939&lt;$B$1,VLOOKUP(A939,[1]DI!$A$4:$B$15000,2),0)</f>
        <v>5.1499999999999997E-2</v>
      </c>
      <c r="E939" s="78">
        <f t="shared" ca="1" si="288"/>
        <v>1.0001993</v>
      </c>
      <c r="F939" s="78">
        <f ca="1">(TRUNC(PRODUCT($E$12:$E938),16))</f>
        <v>1.1033924071882599</v>
      </c>
      <c r="G939" s="78">
        <f t="shared" ca="1" si="289"/>
        <v>1.0964396618972201</v>
      </c>
      <c r="H939" s="78">
        <f t="shared" ca="1" si="290"/>
        <v>1.0063412</v>
      </c>
      <c r="I939" s="77">
        <f t="shared" si="287"/>
        <v>3.5000000000000003E-2</v>
      </c>
      <c r="J939" s="79">
        <f t="shared" si="275"/>
        <v>44368</v>
      </c>
      <c r="K939" s="80">
        <f t="shared" si="276"/>
        <v>38</v>
      </c>
      <c r="L939" s="81">
        <f t="shared" si="277"/>
        <v>38</v>
      </c>
      <c r="M939" s="82">
        <f t="shared" si="278"/>
        <v>1.005200995</v>
      </c>
      <c r="N939" s="82">
        <f t="shared" ca="1" si="279"/>
        <v>1.011575176</v>
      </c>
      <c r="O939" s="81">
        <f t="shared" si="280"/>
        <v>0</v>
      </c>
      <c r="P939" s="76">
        <f t="shared" ca="1" si="281"/>
        <v>876.24082299999998</v>
      </c>
      <c r="Q939" s="76">
        <f t="shared" si="282"/>
        <v>0</v>
      </c>
      <c r="R939" s="83" t="str">
        <f t="shared" si="283"/>
        <v>A+J=</v>
      </c>
      <c r="S939" s="79">
        <f t="shared" si="284"/>
        <v>44459</v>
      </c>
      <c r="T939" s="84" t="str">
        <f t="shared" si="285"/>
        <v>-</v>
      </c>
      <c r="U939" s="8"/>
      <c r="V939" s="8"/>
      <c r="W939" s="8"/>
      <c r="X939" s="8"/>
      <c r="Y939" s="1"/>
      <c r="Z939" s="8"/>
      <c r="AA939" s="8"/>
      <c r="AB939" s="8"/>
      <c r="AC939" s="8"/>
      <c r="AD939" s="8"/>
      <c r="AE939" s="9"/>
      <c r="AF939" s="8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  <c r="BO939" s="3"/>
      <c r="BP939" s="3"/>
      <c r="BQ939" s="3"/>
      <c r="BR939" s="3"/>
      <c r="BS939" s="3"/>
      <c r="BT939" s="3"/>
      <c r="BU939" s="3"/>
      <c r="BV939" s="3"/>
      <c r="BW939" s="3"/>
      <c r="BX939" s="3"/>
      <c r="BY939" s="3"/>
      <c r="BZ939" s="3"/>
      <c r="CA939" s="3"/>
      <c r="CB939" s="3"/>
      <c r="CC939" s="3"/>
      <c r="CD939" s="3"/>
      <c r="CE939" s="3"/>
      <c r="CF939" s="3"/>
      <c r="CG939" s="3"/>
      <c r="CH939" s="3"/>
      <c r="CI939" s="3"/>
      <c r="CJ939" s="3"/>
      <c r="CK939" s="3"/>
      <c r="CL939" s="3"/>
      <c r="CM939" s="3"/>
      <c r="CN939" s="3"/>
      <c r="CO939" s="3"/>
      <c r="CP939" s="3"/>
      <c r="CQ939" s="3"/>
      <c r="CR939" s="3"/>
      <c r="CS939" s="3"/>
      <c r="CT939" s="3"/>
      <c r="CU939" s="3"/>
      <c r="CV939" s="3"/>
      <c r="CW939" s="3"/>
      <c r="CX939" s="3"/>
      <c r="CY939" s="3"/>
      <c r="CZ939" s="3"/>
      <c r="DA939" s="3"/>
      <c r="DB939" s="3"/>
      <c r="DC939" s="3"/>
      <c r="DD939" s="3"/>
      <c r="DE939" s="3"/>
      <c r="DF939" s="3"/>
      <c r="DG939" s="3"/>
      <c r="DH939" s="3"/>
      <c r="DI939" s="3"/>
      <c r="DJ939" s="3"/>
      <c r="DK939" s="3"/>
      <c r="DL939" s="3"/>
      <c r="DM939" s="3"/>
      <c r="DN939" s="3"/>
      <c r="DO939" s="3"/>
      <c r="DP939" s="3"/>
      <c r="DQ939" s="3"/>
      <c r="DR939" s="3"/>
      <c r="DS939" s="3"/>
      <c r="DT939" s="3"/>
      <c r="DU939" s="3"/>
      <c r="DV939" s="3"/>
      <c r="DW939" s="3"/>
      <c r="DX939" s="3"/>
      <c r="DY939" s="3"/>
      <c r="DZ939" s="3"/>
      <c r="EA939" s="3"/>
      <c r="EB939" s="3"/>
      <c r="EC939" s="3"/>
      <c r="ED939" s="3"/>
      <c r="EE939" s="3"/>
      <c r="EF939" s="3"/>
      <c r="EG939" s="3"/>
      <c r="EH939" s="3"/>
      <c r="EI939" s="3"/>
      <c r="EJ939" s="3"/>
      <c r="EK939" s="3"/>
      <c r="EL939" s="3"/>
      <c r="EM939" s="3"/>
      <c r="EN939" s="3"/>
      <c r="EO939" s="3"/>
      <c r="EP939" s="3"/>
      <c r="EQ939" s="3"/>
      <c r="ER939" s="3"/>
      <c r="ES939" s="3"/>
      <c r="ET939" s="3"/>
      <c r="EU939" s="3"/>
      <c r="EV939" s="3"/>
      <c r="EW939" s="3"/>
      <c r="EX939" s="3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</row>
    <row r="940" spans="1:173" x14ac:dyDescent="0.15">
      <c r="A940" s="74">
        <f t="shared" si="286"/>
        <v>44421</v>
      </c>
      <c r="B940" s="75">
        <f t="shared" ca="1" si="273"/>
        <v>76601.959367999996</v>
      </c>
      <c r="C940" s="78">
        <f t="shared" si="274"/>
        <v>75700</v>
      </c>
      <c r="D940" s="77">
        <f ca="1">IF(A940&lt;$B$1,VLOOKUP(A940,[1]DI!$A$4:$B$15000,2),0)</f>
        <v>5.1499999999999997E-2</v>
      </c>
      <c r="E940" s="78">
        <f t="shared" ca="1" si="288"/>
        <v>1.0001993</v>
      </c>
      <c r="F940" s="78">
        <f ca="1">(TRUNC(PRODUCT($E$12:$E939),16))</f>
        <v>1.10361231329501</v>
      </c>
      <c r="G940" s="78">
        <f t="shared" ca="1" si="289"/>
        <v>1.0964396618972201</v>
      </c>
      <c r="H940" s="78">
        <f t="shared" ca="1" si="290"/>
        <v>1.0065417699999999</v>
      </c>
      <c r="I940" s="77">
        <f t="shared" si="287"/>
        <v>3.5000000000000003E-2</v>
      </c>
      <c r="J940" s="79">
        <f t="shared" si="275"/>
        <v>44368</v>
      </c>
      <c r="K940" s="80">
        <f t="shared" si="276"/>
        <v>39</v>
      </c>
      <c r="L940" s="81">
        <f t="shared" si="277"/>
        <v>39</v>
      </c>
      <c r="M940" s="82">
        <f t="shared" si="278"/>
        <v>1.0053382280000001</v>
      </c>
      <c r="N940" s="82">
        <f t="shared" ca="1" si="279"/>
        <v>1.0119149190000001</v>
      </c>
      <c r="O940" s="81">
        <f t="shared" si="280"/>
        <v>0</v>
      </c>
      <c r="P940" s="76">
        <f t="shared" ca="1" si="281"/>
        <v>901.95936800000004</v>
      </c>
      <c r="Q940" s="76">
        <f t="shared" si="282"/>
        <v>0</v>
      </c>
      <c r="R940" s="83" t="str">
        <f t="shared" si="283"/>
        <v>A+J=</v>
      </c>
      <c r="S940" s="79">
        <f t="shared" si="284"/>
        <v>44459</v>
      </c>
      <c r="T940" s="84" t="str">
        <f t="shared" si="285"/>
        <v>-</v>
      </c>
      <c r="U940" s="8"/>
      <c r="V940" s="8"/>
      <c r="W940" s="8"/>
      <c r="X940" s="8"/>
      <c r="Y940" s="1"/>
      <c r="Z940" s="8"/>
      <c r="AA940" s="8"/>
      <c r="AB940" s="8"/>
      <c r="AC940" s="8"/>
      <c r="AD940" s="8"/>
      <c r="AE940" s="9"/>
      <c r="AF940" s="8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  <c r="BO940" s="3"/>
      <c r="BP940" s="3"/>
      <c r="BQ940" s="3"/>
      <c r="BR940" s="3"/>
      <c r="BS940" s="3"/>
      <c r="BT940" s="3"/>
      <c r="BU940" s="3"/>
      <c r="BV940" s="3"/>
      <c r="BW940" s="3"/>
      <c r="BX940" s="3"/>
      <c r="BY940" s="3"/>
      <c r="BZ940" s="3"/>
      <c r="CA940" s="3"/>
      <c r="CB940" s="3"/>
      <c r="CC940" s="3"/>
      <c r="CD940" s="3"/>
      <c r="CE940" s="3"/>
      <c r="CF940" s="3"/>
      <c r="CG940" s="3"/>
      <c r="CH940" s="3"/>
      <c r="CI940" s="3"/>
      <c r="CJ940" s="3"/>
      <c r="CK940" s="3"/>
      <c r="CL940" s="3"/>
      <c r="CM940" s="3"/>
      <c r="CN940" s="3"/>
      <c r="CO940" s="3"/>
      <c r="CP940" s="3"/>
      <c r="CQ940" s="3"/>
      <c r="CR940" s="3"/>
      <c r="CS940" s="3"/>
      <c r="CT940" s="3"/>
      <c r="CU940" s="3"/>
      <c r="CV940" s="3"/>
      <c r="CW940" s="3"/>
      <c r="CX940" s="3"/>
      <c r="CY940" s="3"/>
      <c r="CZ940" s="3"/>
      <c r="DA940" s="3"/>
      <c r="DB940" s="3"/>
      <c r="DC940" s="3"/>
      <c r="DD940" s="3"/>
      <c r="DE940" s="3"/>
      <c r="DF940" s="3"/>
      <c r="DG940" s="3"/>
      <c r="DH940" s="3"/>
      <c r="DI940" s="3"/>
      <c r="DJ940" s="3"/>
      <c r="DK940" s="3"/>
      <c r="DL940" s="3"/>
      <c r="DM940" s="3"/>
      <c r="DN940" s="3"/>
      <c r="DO940" s="3"/>
      <c r="DP940" s="3"/>
      <c r="DQ940" s="3"/>
      <c r="DR940" s="3"/>
      <c r="DS940" s="3"/>
      <c r="DT940" s="3"/>
      <c r="DU940" s="3"/>
      <c r="DV940" s="3"/>
      <c r="DW940" s="3"/>
      <c r="DX940" s="3"/>
      <c r="DY940" s="3"/>
      <c r="DZ940" s="3"/>
      <c r="EA940" s="3"/>
      <c r="EB940" s="3"/>
      <c r="EC940" s="3"/>
      <c r="ED940" s="3"/>
      <c r="EE940" s="3"/>
      <c r="EF940" s="3"/>
      <c r="EG940" s="3"/>
      <c r="EH940" s="3"/>
      <c r="EI940" s="3"/>
      <c r="EJ940" s="3"/>
      <c r="EK940" s="3"/>
      <c r="EL940" s="3"/>
      <c r="EM940" s="3"/>
      <c r="EN940" s="3"/>
      <c r="EO940" s="3"/>
      <c r="EP940" s="3"/>
      <c r="EQ940" s="3"/>
      <c r="ER940" s="3"/>
      <c r="ES940" s="3"/>
      <c r="ET940" s="3"/>
      <c r="EU940" s="3"/>
      <c r="EV940" s="3"/>
      <c r="EW940" s="3"/>
      <c r="EX940" s="3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</row>
    <row r="941" spans="1:173" x14ac:dyDescent="0.15">
      <c r="A941" s="74">
        <f t="shared" si="286"/>
        <v>44422</v>
      </c>
      <c r="B941" s="75">
        <f t="shared" ca="1" si="273"/>
        <v>76627.685937000002</v>
      </c>
      <c r="C941" s="78">
        <f t="shared" si="274"/>
        <v>75700</v>
      </c>
      <c r="D941" s="77">
        <f ca="1">IF(A941&lt;$B$1,VLOOKUP(A941,[1]DI!$A$4:$B$15000,2),0)</f>
        <v>0</v>
      </c>
      <c r="E941" s="78">
        <f t="shared" ca="1" si="288"/>
        <v>1</v>
      </c>
      <c r="F941" s="78">
        <f ca="1">(TRUNC(PRODUCT($E$12:$E940),16))</f>
        <v>1.10383226322905</v>
      </c>
      <c r="G941" s="78">
        <f t="shared" ca="1" si="289"/>
        <v>1.0964396618972201</v>
      </c>
      <c r="H941" s="78">
        <f t="shared" ca="1" si="290"/>
        <v>1.00674237</v>
      </c>
      <c r="I941" s="77">
        <f t="shared" si="287"/>
        <v>3.5000000000000003E-2</v>
      </c>
      <c r="J941" s="79">
        <f t="shared" si="275"/>
        <v>44368</v>
      </c>
      <c r="K941" s="80">
        <f t="shared" si="276"/>
        <v>39</v>
      </c>
      <c r="L941" s="81">
        <f t="shared" si="277"/>
        <v>40</v>
      </c>
      <c r="M941" s="82">
        <f t="shared" si="278"/>
        <v>1.0054754800000001</v>
      </c>
      <c r="N941" s="82">
        <f t="shared" ca="1" si="279"/>
        <v>1.012254768</v>
      </c>
      <c r="O941" s="81">
        <f t="shared" si="280"/>
        <v>0</v>
      </c>
      <c r="P941" s="76">
        <f t="shared" ca="1" si="281"/>
        <v>927.68593699999997</v>
      </c>
      <c r="Q941" s="76">
        <f t="shared" si="282"/>
        <v>0</v>
      </c>
      <c r="R941" s="83" t="str">
        <f t="shared" si="283"/>
        <v>A+J=</v>
      </c>
      <c r="S941" s="79">
        <f t="shared" si="284"/>
        <v>44459</v>
      </c>
      <c r="T941" s="84" t="str">
        <f t="shared" si="285"/>
        <v>-</v>
      </c>
      <c r="U941" s="8"/>
      <c r="V941" s="8"/>
      <c r="W941" s="8"/>
      <c r="X941" s="8"/>
      <c r="Y941" s="1"/>
      <c r="Z941" s="8"/>
      <c r="AA941" s="8"/>
      <c r="AB941" s="8"/>
      <c r="AC941" s="8"/>
      <c r="AD941" s="8"/>
      <c r="AE941" s="9"/>
      <c r="AF941" s="8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  <c r="BO941" s="3"/>
      <c r="BP941" s="3"/>
      <c r="BQ941" s="3"/>
      <c r="BR941" s="3"/>
      <c r="BS941" s="3"/>
      <c r="BT941" s="3"/>
      <c r="BU941" s="3"/>
      <c r="BV941" s="3"/>
      <c r="BW941" s="3"/>
      <c r="BX941" s="3"/>
      <c r="BY941" s="3"/>
      <c r="BZ941" s="3"/>
      <c r="CA941" s="3"/>
      <c r="CB941" s="3"/>
      <c r="CC941" s="3"/>
      <c r="CD941" s="3"/>
      <c r="CE941" s="3"/>
      <c r="CF941" s="3"/>
      <c r="CG941" s="3"/>
      <c r="CH941" s="3"/>
      <c r="CI941" s="3"/>
      <c r="CJ941" s="3"/>
      <c r="CK941" s="3"/>
      <c r="CL941" s="3"/>
      <c r="CM941" s="3"/>
      <c r="CN941" s="3"/>
      <c r="CO941" s="3"/>
      <c r="CP941" s="3"/>
      <c r="CQ941" s="3"/>
      <c r="CR941" s="3"/>
      <c r="CS941" s="3"/>
      <c r="CT941" s="3"/>
      <c r="CU941" s="3"/>
      <c r="CV941" s="3"/>
      <c r="CW941" s="3"/>
      <c r="CX941" s="3"/>
      <c r="CY941" s="3"/>
      <c r="CZ941" s="3"/>
      <c r="DA941" s="3"/>
      <c r="DB941" s="3"/>
      <c r="DC941" s="3"/>
      <c r="DD941" s="3"/>
      <c r="DE941" s="3"/>
      <c r="DF941" s="3"/>
      <c r="DG941" s="3"/>
      <c r="DH941" s="3"/>
      <c r="DI941" s="3"/>
      <c r="DJ941" s="3"/>
      <c r="DK941" s="3"/>
      <c r="DL941" s="3"/>
      <c r="DM941" s="3"/>
      <c r="DN941" s="3"/>
      <c r="DO941" s="3"/>
      <c r="DP941" s="3"/>
      <c r="DQ941" s="3"/>
      <c r="DR941" s="3"/>
      <c r="DS941" s="3"/>
      <c r="DT941" s="3"/>
      <c r="DU941" s="3"/>
      <c r="DV941" s="3"/>
      <c r="DW941" s="3"/>
      <c r="DX941" s="3"/>
      <c r="DY941" s="3"/>
      <c r="DZ941" s="3"/>
      <c r="EA941" s="3"/>
      <c r="EB941" s="3"/>
      <c r="EC941" s="3"/>
      <c r="ED941" s="3"/>
      <c r="EE941" s="3"/>
      <c r="EF941" s="3"/>
      <c r="EG941" s="3"/>
      <c r="EH941" s="3"/>
      <c r="EI941" s="3"/>
      <c r="EJ941" s="3"/>
      <c r="EK941" s="3"/>
      <c r="EL941" s="3"/>
      <c r="EM941" s="3"/>
      <c r="EN941" s="3"/>
      <c r="EO941" s="3"/>
      <c r="EP941" s="3"/>
      <c r="EQ941" s="3"/>
      <c r="ER941" s="3"/>
      <c r="ES941" s="3"/>
      <c r="ET941" s="3"/>
      <c r="EU941" s="3"/>
      <c r="EV941" s="3"/>
      <c r="EW941" s="3"/>
      <c r="EX941" s="3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</row>
    <row r="942" spans="1:173" x14ac:dyDescent="0.15">
      <c r="A942" s="74">
        <f t="shared" si="286"/>
        <v>44423</v>
      </c>
      <c r="B942" s="75">
        <f t="shared" ca="1" si="273"/>
        <v>76627.685937000002</v>
      </c>
      <c r="C942" s="78">
        <f t="shared" si="274"/>
        <v>75700</v>
      </c>
      <c r="D942" s="77">
        <f ca="1">IF(A942&lt;$B$1,VLOOKUP(A942,[1]DI!$A$4:$B$15000,2),0)</f>
        <v>0</v>
      </c>
      <c r="E942" s="78">
        <f t="shared" ca="1" si="288"/>
        <v>1</v>
      </c>
      <c r="F942" s="78">
        <f ca="1">(TRUNC(PRODUCT($E$12:$E941),16))</f>
        <v>1.10383226322905</v>
      </c>
      <c r="G942" s="78">
        <f t="shared" ca="1" si="289"/>
        <v>1.0964396618972201</v>
      </c>
      <c r="H942" s="78">
        <f t="shared" ca="1" si="290"/>
        <v>1.00674237</v>
      </c>
      <c r="I942" s="77">
        <f t="shared" si="287"/>
        <v>3.5000000000000003E-2</v>
      </c>
      <c r="J942" s="79">
        <f t="shared" si="275"/>
        <v>44368</v>
      </c>
      <c r="K942" s="80">
        <f t="shared" si="276"/>
        <v>39</v>
      </c>
      <c r="L942" s="81">
        <f t="shared" si="277"/>
        <v>40</v>
      </c>
      <c r="M942" s="82">
        <f t="shared" si="278"/>
        <v>1.0054754800000001</v>
      </c>
      <c r="N942" s="82">
        <f t="shared" ca="1" si="279"/>
        <v>1.012254768</v>
      </c>
      <c r="O942" s="81">
        <f t="shared" si="280"/>
        <v>0</v>
      </c>
      <c r="P942" s="76">
        <f t="shared" ca="1" si="281"/>
        <v>927.68593699999997</v>
      </c>
      <c r="Q942" s="76">
        <f t="shared" si="282"/>
        <v>0</v>
      </c>
      <c r="R942" s="83" t="str">
        <f t="shared" si="283"/>
        <v>A+J=</v>
      </c>
      <c r="S942" s="79">
        <f t="shared" si="284"/>
        <v>44459</v>
      </c>
      <c r="T942" s="84" t="str">
        <f t="shared" si="285"/>
        <v>-</v>
      </c>
      <c r="U942" s="8"/>
      <c r="V942" s="8"/>
      <c r="W942" s="8"/>
      <c r="X942" s="8"/>
      <c r="Y942" s="1"/>
      <c r="Z942" s="8"/>
      <c r="AA942" s="8"/>
      <c r="AB942" s="8"/>
      <c r="AC942" s="8"/>
      <c r="AD942" s="8"/>
      <c r="AE942" s="9"/>
      <c r="AF942" s="8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  <c r="BO942" s="3"/>
      <c r="BP942" s="3"/>
      <c r="BQ942" s="3"/>
      <c r="BR942" s="3"/>
      <c r="BS942" s="3"/>
      <c r="BT942" s="3"/>
      <c r="BU942" s="3"/>
      <c r="BV942" s="3"/>
      <c r="BW942" s="3"/>
      <c r="BX942" s="3"/>
      <c r="BY942" s="3"/>
      <c r="BZ942" s="3"/>
      <c r="CA942" s="3"/>
      <c r="CB942" s="3"/>
      <c r="CC942" s="3"/>
      <c r="CD942" s="3"/>
      <c r="CE942" s="3"/>
      <c r="CF942" s="3"/>
      <c r="CG942" s="3"/>
      <c r="CH942" s="3"/>
      <c r="CI942" s="3"/>
      <c r="CJ942" s="3"/>
      <c r="CK942" s="3"/>
      <c r="CL942" s="3"/>
      <c r="CM942" s="3"/>
      <c r="CN942" s="3"/>
      <c r="CO942" s="3"/>
      <c r="CP942" s="3"/>
      <c r="CQ942" s="3"/>
      <c r="CR942" s="3"/>
      <c r="CS942" s="3"/>
      <c r="CT942" s="3"/>
      <c r="CU942" s="3"/>
      <c r="CV942" s="3"/>
      <c r="CW942" s="3"/>
      <c r="CX942" s="3"/>
      <c r="CY942" s="3"/>
      <c r="CZ942" s="3"/>
      <c r="DA942" s="3"/>
      <c r="DB942" s="3"/>
      <c r="DC942" s="3"/>
      <c r="DD942" s="3"/>
      <c r="DE942" s="3"/>
      <c r="DF942" s="3"/>
      <c r="DG942" s="3"/>
      <c r="DH942" s="3"/>
      <c r="DI942" s="3"/>
      <c r="DJ942" s="3"/>
      <c r="DK942" s="3"/>
      <c r="DL942" s="3"/>
      <c r="DM942" s="3"/>
      <c r="DN942" s="3"/>
      <c r="DO942" s="3"/>
      <c r="DP942" s="3"/>
      <c r="DQ942" s="3"/>
      <c r="DR942" s="3"/>
      <c r="DS942" s="3"/>
      <c r="DT942" s="3"/>
      <c r="DU942" s="3"/>
      <c r="DV942" s="3"/>
      <c r="DW942" s="3"/>
      <c r="DX942" s="3"/>
      <c r="DY942" s="3"/>
      <c r="DZ942" s="3"/>
      <c r="EA942" s="3"/>
      <c r="EB942" s="3"/>
      <c r="EC942" s="3"/>
      <c r="ED942" s="3"/>
      <c r="EE942" s="3"/>
      <c r="EF942" s="3"/>
      <c r="EG942" s="3"/>
      <c r="EH942" s="3"/>
      <c r="EI942" s="3"/>
      <c r="EJ942" s="3"/>
      <c r="EK942" s="3"/>
      <c r="EL942" s="3"/>
      <c r="EM942" s="3"/>
      <c r="EN942" s="3"/>
      <c r="EO942" s="3"/>
      <c r="EP942" s="3"/>
      <c r="EQ942" s="3"/>
      <c r="ER942" s="3"/>
      <c r="ES942" s="3"/>
      <c r="ET942" s="3"/>
      <c r="EU942" s="3"/>
      <c r="EV942" s="3"/>
      <c r="EW942" s="3"/>
      <c r="EX942" s="3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</row>
    <row r="943" spans="1:173" x14ac:dyDescent="0.15">
      <c r="A943" s="74">
        <f t="shared" si="286"/>
        <v>44424</v>
      </c>
      <c r="B943" s="75">
        <f t="shared" ca="1" si="273"/>
        <v>76627.685937000002</v>
      </c>
      <c r="C943" s="78">
        <f t="shared" si="274"/>
        <v>75700</v>
      </c>
      <c r="D943" s="77">
        <f ca="1">IF(A943&lt;$B$1,VLOOKUP(A943,[1]DI!$A$4:$B$15000,2),0)</f>
        <v>5.1499999999999997E-2</v>
      </c>
      <c r="E943" s="78">
        <f t="shared" ca="1" si="288"/>
        <v>1.0001993</v>
      </c>
      <c r="F943" s="78">
        <f ca="1">(TRUNC(PRODUCT($E$12:$E942),16))</f>
        <v>1.10383226322905</v>
      </c>
      <c r="G943" s="78">
        <f t="shared" ca="1" si="289"/>
        <v>1.0964396618972201</v>
      </c>
      <c r="H943" s="78">
        <f t="shared" ca="1" si="290"/>
        <v>1.00674237</v>
      </c>
      <c r="I943" s="77">
        <f t="shared" si="287"/>
        <v>3.5000000000000003E-2</v>
      </c>
      <c r="J943" s="79">
        <f t="shared" si="275"/>
        <v>44368</v>
      </c>
      <c r="K943" s="80">
        <f t="shared" si="276"/>
        <v>40</v>
      </c>
      <c r="L943" s="81">
        <f t="shared" si="277"/>
        <v>40</v>
      </c>
      <c r="M943" s="82">
        <f t="shared" si="278"/>
        <v>1.0054754800000001</v>
      </c>
      <c r="N943" s="82">
        <f t="shared" ca="1" si="279"/>
        <v>1.012254768</v>
      </c>
      <c r="O943" s="81">
        <f t="shared" si="280"/>
        <v>0</v>
      </c>
      <c r="P943" s="76">
        <f t="shared" ca="1" si="281"/>
        <v>927.68593699999997</v>
      </c>
      <c r="Q943" s="76">
        <f t="shared" si="282"/>
        <v>0</v>
      </c>
      <c r="R943" s="83" t="str">
        <f t="shared" si="283"/>
        <v>A+J=</v>
      </c>
      <c r="S943" s="79">
        <f t="shared" si="284"/>
        <v>44459</v>
      </c>
      <c r="T943" s="84" t="str">
        <f t="shared" si="285"/>
        <v>-</v>
      </c>
      <c r="U943" s="8"/>
      <c r="V943" s="8"/>
      <c r="W943" s="8"/>
      <c r="X943" s="8"/>
      <c r="Y943" s="1"/>
      <c r="Z943" s="8"/>
      <c r="AA943" s="8"/>
      <c r="AB943" s="8"/>
      <c r="AC943" s="8"/>
      <c r="AD943" s="8"/>
      <c r="AE943" s="9"/>
      <c r="AF943" s="8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  <c r="BO943" s="3"/>
      <c r="BP943" s="3"/>
      <c r="BQ943" s="3"/>
      <c r="BR943" s="3"/>
      <c r="BS943" s="3"/>
      <c r="BT943" s="3"/>
      <c r="BU943" s="3"/>
      <c r="BV943" s="3"/>
      <c r="BW943" s="3"/>
      <c r="BX943" s="3"/>
      <c r="BY943" s="3"/>
      <c r="BZ943" s="3"/>
      <c r="CA943" s="3"/>
      <c r="CB943" s="3"/>
      <c r="CC943" s="3"/>
      <c r="CD943" s="3"/>
      <c r="CE943" s="3"/>
      <c r="CF943" s="3"/>
      <c r="CG943" s="3"/>
      <c r="CH943" s="3"/>
      <c r="CI943" s="3"/>
      <c r="CJ943" s="3"/>
      <c r="CK943" s="3"/>
      <c r="CL943" s="3"/>
      <c r="CM943" s="3"/>
      <c r="CN943" s="3"/>
      <c r="CO943" s="3"/>
      <c r="CP943" s="3"/>
      <c r="CQ943" s="3"/>
      <c r="CR943" s="3"/>
      <c r="CS943" s="3"/>
      <c r="CT943" s="3"/>
      <c r="CU943" s="3"/>
      <c r="CV943" s="3"/>
      <c r="CW943" s="3"/>
      <c r="CX943" s="3"/>
      <c r="CY943" s="3"/>
      <c r="CZ943" s="3"/>
      <c r="DA943" s="3"/>
      <c r="DB943" s="3"/>
      <c r="DC943" s="3"/>
      <c r="DD943" s="3"/>
      <c r="DE943" s="3"/>
      <c r="DF943" s="3"/>
      <c r="DG943" s="3"/>
      <c r="DH943" s="3"/>
      <c r="DI943" s="3"/>
      <c r="DJ943" s="3"/>
      <c r="DK943" s="3"/>
      <c r="DL943" s="3"/>
      <c r="DM943" s="3"/>
      <c r="DN943" s="3"/>
      <c r="DO943" s="3"/>
      <c r="DP943" s="3"/>
      <c r="DQ943" s="3"/>
      <c r="DR943" s="3"/>
      <c r="DS943" s="3"/>
      <c r="DT943" s="3"/>
      <c r="DU943" s="3"/>
      <c r="DV943" s="3"/>
      <c r="DW943" s="3"/>
      <c r="DX943" s="3"/>
      <c r="DY943" s="3"/>
      <c r="DZ943" s="3"/>
      <c r="EA943" s="3"/>
      <c r="EB943" s="3"/>
      <c r="EC943" s="3"/>
      <c r="ED943" s="3"/>
      <c r="EE943" s="3"/>
      <c r="EF943" s="3"/>
      <c r="EG943" s="3"/>
      <c r="EH943" s="3"/>
      <c r="EI943" s="3"/>
      <c r="EJ943" s="3"/>
      <c r="EK943" s="3"/>
      <c r="EL943" s="3"/>
      <c r="EM943" s="3"/>
      <c r="EN943" s="3"/>
      <c r="EO943" s="3"/>
      <c r="EP943" s="3"/>
      <c r="EQ943" s="3"/>
      <c r="ER943" s="3"/>
      <c r="ES943" s="3"/>
      <c r="ET943" s="3"/>
      <c r="EU943" s="3"/>
      <c r="EV943" s="3"/>
      <c r="EW943" s="3"/>
      <c r="EX943" s="3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</row>
    <row r="944" spans="1:173" x14ac:dyDescent="0.15">
      <c r="A944" s="74">
        <f t="shared" si="286"/>
        <v>44425</v>
      </c>
      <c r="B944" s="75">
        <f t="shared" ca="1" si="273"/>
        <v>76653.420985000004</v>
      </c>
      <c r="C944" s="78">
        <f t="shared" si="274"/>
        <v>75700</v>
      </c>
      <c r="D944" s="77">
        <f ca="1">IF(A944&lt;$B$1,VLOOKUP(A944,[1]DI!$A$4:$B$15000,2),0)</f>
        <v>5.1499999999999997E-2</v>
      </c>
      <c r="E944" s="78">
        <f t="shared" ca="1" si="288"/>
        <v>1.0001993</v>
      </c>
      <c r="F944" s="78">
        <f ca="1">(TRUNC(PRODUCT($E$12:$E943),16))</f>
        <v>1.10405225699911</v>
      </c>
      <c r="G944" s="78">
        <f t="shared" ca="1" si="289"/>
        <v>1.0964396618972201</v>
      </c>
      <c r="H944" s="78">
        <f t="shared" ca="1" si="290"/>
        <v>1.0069430100000001</v>
      </c>
      <c r="I944" s="77">
        <f t="shared" si="287"/>
        <v>3.5000000000000003E-2</v>
      </c>
      <c r="J944" s="79">
        <f t="shared" si="275"/>
        <v>44368</v>
      </c>
      <c r="K944" s="80">
        <f t="shared" si="276"/>
        <v>41</v>
      </c>
      <c r="L944" s="81">
        <f t="shared" si="277"/>
        <v>41</v>
      </c>
      <c r="M944" s="82">
        <f t="shared" si="278"/>
        <v>1.0056127500000001</v>
      </c>
      <c r="N944" s="82">
        <f t="shared" ca="1" si="279"/>
        <v>1.0125947289999999</v>
      </c>
      <c r="O944" s="81">
        <f t="shared" si="280"/>
        <v>0</v>
      </c>
      <c r="P944" s="76">
        <f t="shared" ca="1" si="281"/>
        <v>953.42098499999997</v>
      </c>
      <c r="Q944" s="76">
        <f t="shared" si="282"/>
        <v>0</v>
      </c>
      <c r="R944" s="83" t="str">
        <f t="shared" si="283"/>
        <v>A+J=</v>
      </c>
      <c r="S944" s="79">
        <f t="shared" si="284"/>
        <v>44459</v>
      </c>
      <c r="T944" s="84" t="str">
        <f t="shared" si="285"/>
        <v>-</v>
      </c>
      <c r="U944" s="8"/>
      <c r="V944" s="8"/>
      <c r="W944" s="8"/>
      <c r="X944" s="8"/>
      <c r="Y944" s="1"/>
      <c r="Z944" s="8"/>
      <c r="AA944" s="8"/>
      <c r="AB944" s="8"/>
      <c r="AC944" s="8"/>
      <c r="AD944" s="8"/>
      <c r="AE944" s="9"/>
      <c r="AF944" s="8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  <c r="BO944" s="3"/>
      <c r="BP944" s="3"/>
      <c r="BQ944" s="3"/>
      <c r="BR944" s="3"/>
      <c r="BS944" s="3"/>
      <c r="BT944" s="3"/>
      <c r="BU944" s="3"/>
      <c r="BV944" s="3"/>
      <c r="BW944" s="3"/>
      <c r="BX944" s="3"/>
      <c r="BY944" s="3"/>
      <c r="BZ944" s="3"/>
      <c r="CA944" s="3"/>
      <c r="CB944" s="3"/>
      <c r="CC944" s="3"/>
      <c r="CD944" s="3"/>
      <c r="CE944" s="3"/>
      <c r="CF944" s="3"/>
      <c r="CG944" s="3"/>
      <c r="CH944" s="3"/>
      <c r="CI944" s="3"/>
      <c r="CJ944" s="3"/>
      <c r="CK944" s="3"/>
      <c r="CL944" s="3"/>
      <c r="CM944" s="3"/>
      <c r="CN944" s="3"/>
      <c r="CO944" s="3"/>
      <c r="CP944" s="3"/>
      <c r="CQ944" s="3"/>
      <c r="CR944" s="3"/>
      <c r="CS944" s="3"/>
      <c r="CT944" s="3"/>
      <c r="CU944" s="3"/>
      <c r="CV944" s="3"/>
      <c r="CW944" s="3"/>
      <c r="CX944" s="3"/>
      <c r="CY944" s="3"/>
      <c r="CZ944" s="3"/>
      <c r="DA944" s="3"/>
      <c r="DB944" s="3"/>
      <c r="DC944" s="3"/>
      <c r="DD944" s="3"/>
      <c r="DE944" s="3"/>
      <c r="DF944" s="3"/>
      <c r="DG944" s="3"/>
      <c r="DH944" s="3"/>
      <c r="DI944" s="3"/>
      <c r="DJ944" s="3"/>
      <c r="DK944" s="3"/>
      <c r="DL944" s="3"/>
      <c r="DM944" s="3"/>
      <c r="DN944" s="3"/>
      <c r="DO944" s="3"/>
      <c r="DP944" s="3"/>
      <c r="DQ944" s="3"/>
      <c r="DR944" s="3"/>
      <c r="DS944" s="3"/>
      <c r="DT944" s="3"/>
      <c r="DU944" s="3"/>
      <c r="DV944" s="3"/>
      <c r="DW944" s="3"/>
      <c r="DX944" s="3"/>
      <c r="DY944" s="3"/>
      <c r="DZ944" s="3"/>
      <c r="EA944" s="3"/>
      <c r="EB944" s="3"/>
      <c r="EC944" s="3"/>
      <c r="ED944" s="3"/>
      <c r="EE944" s="3"/>
      <c r="EF944" s="3"/>
      <c r="EG944" s="3"/>
      <c r="EH944" s="3"/>
      <c r="EI944" s="3"/>
      <c r="EJ944" s="3"/>
      <c r="EK944" s="3"/>
      <c r="EL944" s="3"/>
      <c r="EM944" s="3"/>
      <c r="EN944" s="3"/>
      <c r="EO944" s="3"/>
      <c r="EP944" s="3"/>
      <c r="EQ944" s="3"/>
      <c r="ER944" s="3"/>
      <c r="ES944" s="3"/>
      <c r="ET944" s="3"/>
      <c r="EU944" s="3"/>
      <c r="EV944" s="3"/>
      <c r="EW944" s="3"/>
      <c r="EX944" s="3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</row>
    <row r="945" spans="1:173" x14ac:dyDescent="0.15">
      <c r="A945" s="74">
        <f t="shared" si="286"/>
        <v>44426</v>
      </c>
      <c r="B945" s="75">
        <f t="shared" ca="1" si="273"/>
        <v>76679.165571000005</v>
      </c>
      <c r="C945" s="78">
        <f t="shared" si="274"/>
        <v>75700</v>
      </c>
      <c r="D945" s="77">
        <f ca="1">IF(A945&lt;$B$1,VLOOKUP(A945,[1]DI!$A$4:$B$15000,2),0)</f>
        <v>5.1499999999999997E-2</v>
      </c>
      <c r="E945" s="78">
        <f t="shared" ca="1" si="288"/>
        <v>1.0001993</v>
      </c>
      <c r="F945" s="78">
        <f ca="1">(TRUNC(PRODUCT($E$12:$E944),16))</f>
        <v>1.1042722946139301</v>
      </c>
      <c r="G945" s="78">
        <f t="shared" ca="1" si="289"/>
        <v>1.0964396618972201</v>
      </c>
      <c r="H945" s="78">
        <f t="shared" ca="1" si="290"/>
        <v>1.0071437000000001</v>
      </c>
      <c r="I945" s="77">
        <f t="shared" si="287"/>
        <v>3.5000000000000003E-2</v>
      </c>
      <c r="J945" s="79">
        <f t="shared" si="275"/>
        <v>44368</v>
      </c>
      <c r="K945" s="80">
        <f t="shared" si="276"/>
        <v>42</v>
      </c>
      <c r="L945" s="81">
        <f t="shared" si="277"/>
        <v>42</v>
      </c>
      <c r="M945" s="82">
        <f t="shared" si="278"/>
        <v>1.005750039</v>
      </c>
      <c r="N945" s="82">
        <f t="shared" ca="1" si="279"/>
        <v>1.012934816</v>
      </c>
      <c r="O945" s="81">
        <f t="shared" si="280"/>
        <v>0</v>
      </c>
      <c r="P945" s="76">
        <f t="shared" ca="1" si="281"/>
        <v>979.165571</v>
      </c>
      <c r="Q945" s="76">
        <f t="shared" si="282"/>
        <v>0</v>
      </c>
      <c r="R945" s="83" t="str">
        <f t="shared" si="283"/>
        <v>A+J=</v>
      </c>
      <c r="S945" s="79">
        <f t="shared" si="284"/>
        <v>44459</v>
      </c>
      <c r="T945" s="84" t="str">
        <f t="shared" si="285"/>
        <v>-</v>
      </c>
      <c r="U945" s="8"/>
      <c r="V945" s="8"/>
      <c r="W945" s="8"/>
      <c r="X945" s="8"/>
      <c r="Y945" s="1"/>
      <c r="Z945" s="8"/>
      <c r="AA945" s="8"/>
      <c r="AB945" s="8"/>
      <c r="AC945" s="8"/>
      <c r="AD945" s="8"/>
      <c r="AE945" s="9"/>
      <c r="AF945" s="8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  <c r="BO945" s="3"/>
      <c r="BP945" s="3"/>
      <c r="BQ945" s="3"/>
      <c r="BR945" s="3"/>
      <c r="BS945" s="3"/>
      <c r="BT945" s="3"/>
      <c r="BU945" s="3"/>
      <c r="BV945" s="3"/>
      <c r="BW945" s="3"/>
      <c r="BX945" s="3"/>
      <c r="BY945" s="3"/>
      <c r="BZ945" s="3"/>
      <c r="CA945" s="3"/>
      <c r="CB945" s="3"/>
      <c r="CC945" s="3"/>
      <c r="CD945" s="3"/>
      <c r="CE945" s="3"/>
      <c r="CF945" s="3"/>
      <c r="CG945" s="3"/>
      <c r="CH945" s="3"/>
      <c r="CI945" s="3"/>
      <c r="CJ945" s="3"/>
      <c r="CK945" s="3"/>
      <c r="CL945" s="3"/>
      <c r="CM945" s="3"/>
      <c r="CN945" s="3"/>
      <c r="CO945" s="3"/>
      <c r="CP945" s="3"/>
      <c r="CQ945" s="3"/>
      <c r="CR945" s="3"/>
      <c r="CS945" s="3"/>
      <c r="CT945" s="3"/>
      <c r="CU945" s="3"/>
      <c r="CV945" s="3"/>
      <c r="CW945" s="3"/>
      <c r="CX945" s="3"/>
      <c r="CY945" s="3"/>
      <c r="CZ945" s="3"/>
      <c r="DA945" s="3"/>
      <c r="DB945" s="3"/>
      <c r="DC945" s="3"/>
      <c r="DD945" s="3"/>
      <c r="DE945" s="3"/>
      <c r="DF945" s="3"/>
      <c r="DG945" s="3"/>
      <c r="DH945" s="3"/>
      <c r="DI945" s="3"/>
      <c r="DJ945" s="3"/>
      <c r="DK945" s="3"/>
      <c r="DL945" s="3"/>
      <c r="DM945" s="3"/>
      <c r="DN945" s="3"/>
      <c r="DO945" s="3"/>
      <c r="DP945" s="3"/>
      <c r="DQ945" s="3"/>
      <c r="DR945" s="3"/>
      <c r="DS945" s="3"/>
      <c r="DT945" s="3"/>
      <c r="DU945" s="3"/>
      <c r="DV945" s="3"/>
      <c r="DW945" s="3"/>
      <c r="DX945" s="3"/>
      <c r="DY945" s="3"/>
      <c r="DZ945" s="3"/>
      <c r="EA945" s="3"/>
      <c r="EB945" s="3"/>
      <c r="EC945" s="3"/>
      <c r="ED945" s="3"/>
      <c r="EE945" s="3"/>
      <c r="EF945" s="3"/>
      <c r="EG945" s="3"/>
      <c r="EH945" s="3"/>
      <c r="EI945" s="3"/>
      <c r="EJ945" s="3"/>
      <c r="EK945" s="3"/>
      <c r="EL945" s="3"/>
      <c r="EM945" s="3"/>
      <c r="EN945" s="3"/>
      <c r="EO945" s="3"/>
      <c r="EP945" s="3"/>
      <c r="EQ945" s="3"/>
      <c r="ER945" s="3"/>
      <c r="ES945" s="3"/>
      <c r="ET945" s="3"/>
      <c r="EU945" s="3"/>
      <c r="EV945" s="3"/>
      <c r="EW945" s="3"/>
      <c r="EX945" s="3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</row>
    <row r="946" spans="1:173" x14ac:dyDescent="0.15">
      <c r="A946" s="74">
        <f t="shared" si="286"/>
        <v>44427</v>
      </c>
      <c r="B946" s="75">
        <f t="shared" ca="1" si="273"/>
        <v>76704.917954000004</v>
      </c>
      <c r="C946" s="78">
        <f t="shared" si="274"/>
        <v>75700</v>
      </c>
      <c r="D946" s="77">
        <f ca="1">IF(A946&lt;$B$1,VLOOKUP(A946,[1]DI!$A$4:$B$15000,2),0)</f>
        <v>5.1499999999999997E-2</v>
      </c>
      <c r="E946" s="78">
        <f t="shared" ca="1" si="288"/>
        <v>1.0001993</v>
      </c>
      <c r="F946" s="78">
        <f ca="1">(TRUNC(PRODUCT($E$12:$E945),16))</f>
        <v>1.10449237608225</v>
      </c>
      <c r="G946" s="78">
        <f t="shared" ca="1" si="289"/>
        <v>1.0964396618972201</v>
      </c>
      <c r="H946" s="78">
        <f t="shared" ca="1" si="290"/>
        <v>1.0073444199999999</v>
      </c>
      <c r="I946" s="77">
        <f t="shared" si="287"/>
        <v>3.5000000000000003E-2</v>
      </c>
      <c r="J946" s="79">
        <f t="shared" si="275"/>
        <v>44368</v>
      </c>
      <c r="K946" s="80">
        <f t="shared" si="276"/>
        <v>43</v>
      </c>
      <c r="L946" s="81">
        <f t="shared" si="277"/>
        <v>43</v>
      </c>
      <c r="M946" s="82">
        <f t="shared" si="278"/>
        <v>1.005887347</v>
      </c>
      <c r="N946" s="82">
        <f t="shared" ca="1" si="279"/>
        <v>1.013275006</v>
      </c>
      <c r="O946" s="81">
        <f t="shared" si="280"/>
        <v>0</v>
      </c>
      <c r="P946" s="76">
        <f t="shared" ca="1" si="281"/>
        <v>1004.917954</v>
      </c>
      <c r="Q946" s="76">
        <f t="shared" si="282"/>
        <v>0</v>
      </c>
      <c r="R946" s="83" t="str">
        <f t="shared" si="283"/>
        <v>A+J=</v>
      </c>
      <c r="S946" s="79">
        <f t="shared" si="284"/>
        <v>44459</v>
      </c>
      <c r="T946" s="84" t="str">
        <f t="shared" si="285"/>
        <v>-</v>
      </c>
      <c r="U946" s="8"/>
      <c r="V946" s="8"/>
      <c r="W946" s="8"/>
      <c r="X946" s="8"/>
      <c r="Y946" s="1"/>
      <c r="Z946" s="8"/>
      <c r="AA946" s="8"/>
      <c r="AB946" s="8"/>
      <c r="AC946" s="8"/>
      <c r="AD946" s="8"/>
      <c r="AE946" s="9"/>
      <c r="AF946" s="8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  <c r="BO946" s="3"/>
      <c r="BP946" s="3"/>
      <c r="BQ946" s="3"/>
      <c r="BR946" s="3"/>
      <c r="BS946" s="3"/>
      <c r="BT946" s="3"/>
      <c r="BU946" s="3"/>
      <c r="BV946" s="3"/>
      <c r="BW946" s="3"/>
      <c r="BX946" s="3"/>
      <c r="BY946" s="3"/>
      <c r="BZ946" s="3"/>
      <c r="CA946" s="3"/>
      <c r="CB946" s="3"/>
      <c r="CC946" s="3"/>
      <c r="CD946" s="3"/>
      <c r="CE946" s="3"/>
      <c r="CF946" s="3"/>
      <c r="CG946" s="3"/>
      <c r="CH946" s="3"/>
      <c r="CI946" s="3"/>
      <c r="CJ946" s="3"/>
      <c r="CK946" s="3"/>
      <c r="CL946" s="3"/>
      <c r="CM946" s="3"/>
      <c r="CN946" s="3"/>
      <c r="CO946" s="3"/>
      <c r="CP946" s="3"/>
      <c r="CQ946" s="3"/>
      <c r="CR946" s="3"/>
      <c r="CS946" s="3"/>
      <c r="CT946" s="3"/>
      <c r="CU946" s="3"/>
      <c r="CV946" s="3"/>
      <c r="CW946" s="3"/>
      <c r="CX946" s="3"/>
      <c r="CY946" s="3"/>
      <c r="CZ946" s="3"/>
      <c r="DA946" s="3"/>
      <c r="DB946" s="3"/>
      <c r="DC946" s="3"/>
      <c r="DD946" s="3"/>
      <c r="DE946" s="3"/>
      <c r="DF946" s="3"/>
      <c r="DG946" s="3"/>
      <c r="DH946" s="3"/>
      <c r="DI946" s="3"/>
      <c r="DJ946" s="3"/>
      <c r="DK946" s="3"/>
      <c r="DL946" s="3"/>
      <c r="DM946" s="3"/>
      <c r="DN946" s="3"/>
      <c r="DO946" s="3"/>
      <c r="DP946" s="3"/>
      <c r="DQ946" s="3"/>
      <c r="DR946" s="3"/>
      <c r="DS946" s="3"/>
      <c r="DT946" s="3"/>
      <c r="DU946" s="3"/>
      <c r="DV946" s="3"/>
      <c r="DW946" s="3"/>
      <c r="DX946" s="3"/>
      <c r="DY946" s="3"/>
      <c r="DZ946" s="3"/>
      <c r="EA946" s="3"/>
      <c r="EB946" s="3"/>
      <c r="EC946" s="3"/>
      <c r="ED946" s="3"/>
      <c r="EE946" s="3"/>
      <c r="EF946" s="3"/>
      <c r="EG946" s="3"/>
      <c r="EH946" s="3"/>
      <c r="EI946" s="3"/>
      <c r="EJ946" s="3"/>
      <c r="EK946" s="3"/>
      <c r="EL946" s="3"/>
      <c r="EM946" s="3"/>
      <c r="EN946" s="3"/>
      <c r="EO946" s="3"/>
      <c r="EP946" s="3"/>
      <c r="EQ946" s="3"/>
      <c r="ER946" s="3"/>
      <c r="ES946" s="3"/>
      <c r="ET946" s="3"/>
      <c r="EU946" s="3"/>
      <c r="EV946" s="3"/>
      <c r="EW946" s="3"/>
      <c r="EX946" s="3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</row>
    <row r="947" spans="1:173" x14ac:dyDescent="0.15">
      <c r="A947" s="74">
        <f t="shared" si="286"/>
        <v>44428</v>
      </c>
      <c r="B947" s="75">
        <f t="shared" ca="1" si="273"/>
        <v>76730.679042000003</v>
      </c>
      <c r="C947" s="78">
        <f t="shared" si="274"/>
        <v>75700</v>
      </c>
      <c r="D947" s="77">
        <f ca="1">IF(A947&lt;$B$1,VLOOKUP(A947,[1]DI!$A$4:$B$15000,2),0)</f>
        <v>5.1499999999999997E-2</v>
      </c>
      <c r="E947" s="78">
        <f t="shared" ca="1" si="288"/>
        <v>1.0001993</v>
      </c>
      <c r="F947" s="78">
        <f ca="1">(TRUNC(PRODUCT($E$12:$E946),16))</f>
        <v>1.1047125014128001</v>
      </c>
      <c r="G947" s="78">
        <f t="shared" ca="1" si="289"/>
        <v>1.0964396618972201</v>
      </c>
      <c r="H947" s="78">
        <f t="shared" ca="1" si="290"/>
        <v>1.0075451799999999</v>
      </c>
      <c r="I947" s="77">
        <f t="shared" si="287"/>
        <v>3.5000000000000003E-2</v>
      </c>
      <c r="J947" s="79">
        <f t="shared" si="275"/>
        <v>44368</v>
      </c>
      <c r="K947" s="80">
        <f t="shared" si="276"/>
        <v>44</v>
      </c>
      <c r="L947" s="81">
        <f t="shared" si="277"/>
        <v>44</v>
      </c>
      <c r="M947" s="82">
        <f t="shared" si="278"/>
        <v>1.0060246740000001</v>
      </c>
      <c r="N947" s="82">
        <f t="shared" ca="1" si="279"/>
        <v>1.0136153109999999</v>
      </c>
      <c r="O947" s="81">
        <f t="shared" si="280"/>
        <v>0</v>
      </c>
      <c r="P947" s="76">
        <f t="shared" ca="1" si="281"/>
        <v>1030.679042</v>
      </c>
      <c r="Q947" s="76">
        <f t="shared" si="282"/>
        <v>0</v>
      </c>
      <c r="R947" s="83" t="str">
        <f t="shared" si="283"/>
        <v>A+J=</v>
      </c>
      <c r="S947" s="79">
        <f t="shared" si="284"/>
        <v>44459</v>
      </c>
      <c r="T947" s="84" t="str">
        <f t="shared" si="285"/>
        <v>-</v>
      </c>
      <c r="U947" s="8"/>
      <c r="V947" s="8"/>
      <c r="W947" s="8"/>
      <c r="X947" s="8"/>
      <c r="Y947" s="1"/>
      <c r="Z947" s="8"/>
      <c r="AA947" s="8"/>
      <c r="AB947" s="8"/>
      <c r="AC947" s="8"/>
      <c r="AD947" s="8"/>
      <c r="AE947" s="9"/>
      <c r="AF947" s="8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  <c r="BO947" s="3"/>
      <c r="BP947" s="3"/>
      <c r="BQ947" s="3"/>
      <c r="BR947" s="3"/>
      <c r="BS947" s="3"/>
      <c r="BT947" s="3"/>
      <c r="BU947" s="3"/>
      <c r="BV947" s="3"/>
      <c r="BW947" s="3"/>
      <c r="BX947" s="3"/>
      <c r="BY947" s="3"/>
      <c r="BZ947" s="3"/>
      <c r="CA947" s="3"/>
      <c r="CB947" s="3"/>
      <c r="CC947" s="3"/>
      <c r="CD947" s="3"/>
      <c r="CE947" s="3"/>
      <c r="CF947" s="3"/>
      <c r="CG947" s="3"/>
      <c r="CH947" s="3"/>
      <c r="CI947" s="3"/>
      <c r="CJ947" s="3"/>
      <c r="CK947" s="3"/>
      <c r="CL947" s="3"/>
      <c r="CM947" s="3"/>
      <c r="CN947" s="3"/>
      <c r="CO947" s="3"/>
      <c r="CP947" s="3"/>
      <c r="CQ947" s="3"/>
      <c r="CR947" s="3"/>
      <c r="CS947" s="3"/>
      <c r="CT947" s="3"/>
      <c r="CU947" s="3"/>
      <c r="CV947" s="3"/>
      <c r="CW947" s="3"/>
      <c r="CX947" s="3"/>
      <c r="CY947" s="3"/>
      <c r="CZ947" s="3"/>
      <c r="DA947" s="3"/>
      <c r="DB947" s="3"/>
      <c r="DC947" s="3"/>
      <c r="DD947" s="3"/>
      <c r="DE947" s="3"/>
      <c r="DF947" s="3"/>
      <c r="DG947" s="3"/>
      <c r="DH947" s="3"/>
      <c r="DI947" s="3"/>
      <c r="DJ947" s="3"/>
      <c r="DK947" s="3"/>
      <c r="DL947" s="3"/>
      <c r="DM947" s="3"/>
      <c r="DN947" s="3"/>
      <c r="DO947" s="3"/>
      <c r="DP947" s="3"/>
      <c r="DQ947" s="3"/>
      <c r="DR947" s="3"/>
      <c r="DS947" s="3"/>
      <c r="DT947" s="3"/>
      <c r="DU947" s="3"/>
      <c r="DV947" s="3"/>
      <c r="DW947" s="3"/>
      <c r="DX947" s="3"/>
      <c r="DY947" s="3"/>
      <c r="DZ947" s="3"/>
      <c r="EA947" s="3"/>
      <c r="EB947" s="3"/>
      <c r="EC947" s="3"/>
      <c r="ED947" s="3"/>
      <c r="EE947" s="3"/>
      <c r="EF947" s="3"/>
      <c r="EG947" s="3"/>
      <c r="EH947" s="3"/>
      <c r="EI947" s="3"/>
      <c r="EJ947" s="3"/>
      <c r="EK947" s="3"/>
      <c r="EL947" s="3"/>
      <c r="EM947" s="3"/>
      <c r="EN947" s="3"/>
      <c r="EO947" s="3"/>
      <c r="EP947" s="3"/>
      <c r="EQ947" s="3"/>
      <c r="ER947" s="3"/>
      <c r="ES947" s="3"/>
      <c r="ET947" s="3"/>
      <c r="EU947" s="3"/>
      <c r="EV947" s="3"/>
      <c r="EW947" s="3"/>
      <c r="EX947" s="3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</row>
    <row r="948" spans="1:173" x14ac:dyDescent="0.15">
      <c r="A948" s="74">
        <f t="shared" si="286"/>
        <v>44429</v>
      </c>
      <c r="B948" s="75">
        <f t="shared" ca="1" si="273"/>
        <v>76756.449592999998</v>
      </c>
      <c r="C948" s="78">
        <f t="shared" si="274"/>
        <v>75700</v>
      </c>
      <c r="D948" s="77">
        <f ca="1">IF(A948&lt;$B$1,VLOOKUP(A948,[1]DI!$A$4:$B$15000,2),0)</f>
        <v>0</v>
      </c>
      <c r="E948" s="78">
        <f t="shared" ca="1" si="288"/>
        <v>1</v>
      </c>
      <c r="F948" s="78">
        <f ca="1">(TRUNC(PRODUCT($E$12:$E947),16))</f>
        <v>1.1049326706143301</v>
      </c>
      <c r="G948" s="78">
        <f t="shared" ca="1" si="289"/>
        <v>1.0964396618972201</v>
      </c>
      <c r="H948" s="78">
        <f t="shared" ca="1" si="290"/>
        <v>1.0077459900000001</v>
      </c>
      <c r="I948" s="77">
        <f t="shared" si="287"/>
        <v>3.5000000000000003E-2</v>
      </c>
      <c r="J948" s="79">
        <f t="shared" si="275"/>
        <v>44368</v>
      </c>
      <c r="K948" s="80">
        <f t="shared" si="276"/>
        <v>44</v>
      </c>
      <c r="L948" s="81">
        <f t="shared" si="277"/>
        <v>45</v>
      </c>
      <c r="M948" s="82">
        <f t="shared" si="278"/>
        <v>1.0061620200000001</v>
      </c>
      <c r="N948" s="82">
        <f t="shared" ca="1" si="279"/>
        <v>1.013955741</v>
      </c>
      <c r="O948" s="81">
        <f t="shared" si="280"/>
        <v>0</v>
      </c>
      <c r="P948" s="76">
        <f t="shared" ca="1" si="281"/>
        <v>1056.449593</v>
      </c>
      <c r="Q948" s="76">
        <f t="shared" si="282"/>
        <v>0</v>
      </c>
      <c r="R948" s="83" t="str">
        <f t="shared" si="283"/>
        <v>A+J=</v>
      </c>
      <c r="S948" s="79">
        <f t="shared" si="284"/>
        <v>44459</v>
      </c>
      <c r="T948" s="84" t="str">
        <f t="shared" si="285"/>
        <v>-</v>
      </c>
      <c r="U948" s="8"/>
      <c r="V948" s="8"/>
      <c r="W948" s="8"/>
      <c r="X948" s="8"/>
      <c r="Y948" s="1"/>
      <c r="Z948" s="8"/>
      <c r="AA948" s="8"/>
      <c r="AB948" s="8"/>
      <c r="AC948" s="8"/>
      <c r="AD948" s="8"/>
      <c r="AE948" s="9"/>
      <c r="AF948" s="8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  <c r="BO948" s="3"/>
      <c r="BP948" s="3"/>
      <c r="BQ948" s="3"/>
      <c r="BR948" s="3"/>
      <c r="BS948" s="3"/>
      <c r="BT948" s="3"/>
      <c r="BU948" s="3"/>
      <c r="BV948" s="3"/>
      <c r="BW948" s="3"/>
      <c r="BX948" s="3"/>
      <c r="BY948" s="3"/>
      <c r="BZ948" s="3"/>
      <c r="CA948" s="3"/>
      <c r="CB948" s="3"/>
      <c r="CC948" s="3"/>
      <c r="CD948" s="3"/>
      <c r="CE948" s="3"/>
      <c r="CF948" s="3"/>
      <c r="CG948" s="3"/>
      <c r="CH948" s="3"/>
      <c r="CI948" s="3"/>
      <c r="CJ948" s="3"/>
      <c r="CK948" s="3"/>
      <c r="CL948" s="3"/>
      <c r="CM948" s="3"/>
      <c r="CN948" s="3"/>
      <c r="CO948" s="3"/>
      <c r="CP948" s="3"/>
      <c r="CQ948" s="3"/>
      <c r="CR948" s="3"/>
      <c r="CS948" s="3"/>
      <c r="CT948" s="3"/>
      <c r="CU948" s="3"/>
      <c r="CV948" s="3"/>
      <c r="CW948" s="3"/>
      <c r="CX948" s="3"/>
      <c r="CY948" s="3"/>
      <c r="CZ948" s="3"/>
      <c r="DA948" s="3"/>
      <c r="DB948" s="3"/>
      <c r="DC948" s="3"/>
      <c r="DD948" s="3"/>
      <c r="DE948" s="3"/>
      <c r="DF948" s="3"/>
      <c r="DG948" s="3"/>
      <c r="DH948" s="3"/>
      <c r="DI948" s="3"/>
      <c r="DJ948" s="3"/>
      <c r="DK948" s="3"/>
      <c r="DL948" s="3"/>
      <c r="DM948" s="3"/>
      <c r="DN948" s="3"/>
      <c r="DO948" s="3"/>
      <c r="DP948" s="3"/>
      <c r="DQ948" s="3"/>
      <c r="DR948" s="3"/>
      <c r="DS948" s="3"/>
      <c r="DT948" s="3"/>
      <c r="DU948" s="3"/>
      <c r="DV948" s="3"/>
      <c r="DW948" s="3"/>
      <c r="DX948" s="3"/>
      <c r="DY948" s="3"/>
      <c r="DZ948" s="3"/>
      <c r="EA948" s="3"/>
      <c r="EB948" s="3"/>
      <c r="EC948" s="3"/>
      <c r="ED948" s="3"/>
      <c r="EE948" s="3"/>
      <c r="EF948" s="3"/>
      <c r="EG948" s="3"/>
      <c r="EH948" s="3"/>
      <c r="EI948" s="3"/>
      <c r="EJ948" s="3"/>
      <c r="EK948" s="3"/>
      <c r="EL948" s="3"/>
      <c r="EM948" s="3"/>
      <c r="EN948" s="3"/>
      <c r="EO948" s="3"/>
      <c r="EP948" s="3"/>
      <c r="EQ948" s="3"/>
      <c r="ER948" s="3"/>
      <c r="ES948" s="3"/>
      <c r="ET948" s="3"/>
      <c r="EU948" s="3"/>
      <c r="EV948" s="3"/>
      <c r="EW948" s="3"/>
      <c r="EX948" s="3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</row>
    <row r="949" spans="1:173" x14ac:dyDescent="0.15">
      <c r="A949" s="74">
        <f t="shared" si="286"/>
        <v>44430</v>
      </c>
      <c r="B949" s="75">
        <f t="shared" ca="1" si="273"/>
        <v>76756.449592999998</v>
      </c>
      <c r="C949" s="78">
        <f t="shared" si="274"/>
        <v>75700</v>
      </c>
      <c r="D949" s="77">
        <f ca="1">IF(A949&lt;$B$1,VLOOKUP(A949,[1]DI!$A$4:$B$15000,2),0)</f>
        <v>0</v>
      </c>
      <c r="E949" s="78">
        <f t="shared" ca="1" si="288"/>
        <v>1</v>
      </c>
      <c r="F949" s="78">
        <f ca="1">(TRUNC(PRODUCT($E$12:$E948),16))</f>
        <v>1.1049326706143301</v>
      </c>
      <c r="G949" s="78">
        <f t="shared" ca="1" si="289"/>
        <v>1.0964396618972201</v>
      </c>
      <c r="H949" s="78">
        <f t="shared" ca="1" si="290"/>
        <v>1.0077459900000001</v>
      </c>
      <c r="I949" s="77">
        <f t="shared" si="287"/>
        <v>3.5000000000000003E-2</v>
      </c>
      <c r="J949" s="79">
        <f t="shared" si="275"/>
        <v>44368</v>
      </c>
      <c r="K949" s="80">
        <f t="shared" si="276"/>
        <v>44</v>
      </c>
      <c r="L949" s="81">
        <f t="shared" si="277"/>
        <v>45</v>
      </c>
      <c r="M949" s="82">
        <f t="shared" si="278"/>
        <v>1.0061620200000001</v>
      </c>
      <c r="N949" s="82">
        <f t="shared" ca="1" si="279"/>
        <v>1.013955741</v>
      </c>
      <c r="O949" s="81">
        <f t="shared" si="280"/>
        <v>0</v>
      </c>
      <c r="P949" s="76">
        <f t="shared" ca="1" si="281"/>
        <v>1056.449593</v>
      </c>
      <c r="Q949" s="76">
        <f t="shared" si="282"/>
        <v>0</v>
      </c>
      <c r="R949" s="83" t="str">
        <f t="shared" si="283"/>
        <v>A+J=</v>
      </c>
      <c r="S949" s="79">
        <f t="shared" si="284"/>
        <v>44459</v>
      </c>
      <c r="T949" s="84" t="str">
        <f t="shared" si="285"/>
        <v>-</v>
      </c>
      <c r="U949" s="8"/>
      <c r="V949" s="8"/>
      <c r="W949" s="8"/>
      <c r="X949" s="8"/>
      <c r="Y949" s="1"/>
      <c r="Z949" s="8"/>
      <c r="AA949" s="8"/>
      <c r="AB949" s="8"/>
      <c r="AC949" s="8"/>
      <c r="AD949" s="8"/>
      <c r="AE949" s="9"/>
      <c r="AF949" s="8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  <c r="BO949" s="3"/>
      <c r="BP949" s="3"/>
      <c r="BQ949" s="3"/>
      <c r="BR949" s="3"/>
      <c r="BS949" s="3"/>
      <c r="BT949" s="3"/>
      <c r="BU949" s="3"/>
      <c r="BV949" s="3"/>
      <c r="BW949" s="3"/>
      <c r="BX949" s="3"/>
      <c r="BY949" s="3"/>
      <c r="BZ949" s="3"/>
      <c r="CA949" s="3"/>
      <c r="CB949" s="3"/>
      <c r="CC949" s="3"/>
      <c r="CD949" s="3"/>
      <c r="CE949" s="3"/>
      <c r="CF949" s="3"/>
      <c r="CG949" s="3"/>
      <c r="CH949" s="3"/>
      <c r="CI949" s="3"/>
      <c r="CJ949" s="3"/>
      <c r="CK949" s="3"/>
      <c r="CL949" s="3"/>
      <c r="CM949" s="3"/>
      <c r="CN949" s="3"/>
      <c r="CO949" s="3"/>
      <c r="CP949" s="3"/>
      <c r="CQ949" s="3"/>
      <c r="CR949" s="3"/>
      <c r="CS949" s="3"/>
      <c r="CT949" s="3"/>
      <c r="CU949" s="3"/>
      <c r="CV949" s="3"/>
      <c r="CW949" s="3"/>
      <c r="CX949" s="3"/>
      <c r="CY949" s="3"/>
      <c r="CZ949" s="3"/>
      <c r="DA949" s="3"/>
      <c r="DB949" s="3"/>
      <c r="DC949" s="3"/>
      <c r="DD949" s="3"/>
      <c r="DE949" s="3"/>
      <c r="DF949" s="3"/>
      <c r="DG949" s="3"/>
      <c r="DH949" s="3"/>
      <c r="DI949" s="3"/>
      <c r="DJ949" s="3"/>
      <c r="DK949" s="3"/>
      <c r="DL949" s="3"/>
      <c r="DM949" s="3"/>
      <c r="DN949" s="3"/>
      <c r="DO949" s="3"/>
      <c r="DP949" s="3"/>
      <c r="DQ949" s="3"/>
      <c r="DR949" s="3"/>
      <c r="DS949" s="3"/>
      <c r="DT949" s="3"/>
      <c r="DU949" s="3"/>
      <c r="DV949" s="3"/>
      <c r="DW949" s="3"/>
      <c r="DX949" s="3"/>
      <c r="DY949" s="3"/>
      <c r="DZ949" s="3"/>
      <c r="EA949" s="3"/>
      <c r="EB949" s="3"/>
      <c r="EC949" s="3"/>
      <c r="ED949" s="3"/>
      <c r="EE949" s="3"/>
      <c r="EF949" s="3"/>
      <c r="EG949" s="3"/>
      <c r="EH949" s="3"/>
      <c r="EI949" s="3"/>
      <c r="EJ949" s="3"/>
      <c r="EK949" s="3"/>
      <c r="EL949" s="3"/>
      <c r="EM949" s="3"/>
      <c r="EN949" s="3"/>
      <c r="EO949" s="3"/>
      <c r="EP949" s="3"/>
      <c r="EQ949" s="3"/>
      <c r="ER949" s="3"/>
      <c r="ES949" s="3"/>
      <c r="ET949" s="3"/>
      <c r="EU949" s="3"/>
      <c r="EV949" s="3"/>
      <c r="EW949" s="3"/>
      <c r="EX949" s="3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</row>
    <row r="950" spans="1:173" x14ac:dyDescent="0.15">
      <c r="A950" s="74">
        <f t="shared" si="286"/>
        <v>44431</v>
      </c>
      <c r="B950" s="75">
        <f t="shared" ca="1" si="273"/>
        <v>76756.449592999998</v>
      </c>
      <c r="C950" s="78">
        <f t="shared" si="274"/>
        <v>75700</v>
      </c>
      <c r="D950" s="77">
        <f ca="1">IF(A950&lt;$B$1,VLOOKUP(A950,[1]DI!$A$4:$B$15000,2),0)</f>
        <v>5.1499999999999997E-2</v>
      </c>
      <c r="E950" s="78">
        <f t="shared" ca="1" si="288"/>
        <v>1.0001993</v>
      </c>
      <c r="F950" s="78">
        <f ca="1">(TRUNC(PRODUCT($E$12:$E949),16))</f>
        <v>1.1049326706143301</v>
      </c>
      <c r="G950" s="78">
        <f t="shared" ca="1" si="289"/>
        <v>1.0964396618972201</v>
      </c>
      <c r="H950" s="78">
        <f t="shared" ca="1" si="290"/>
        <v>1.0077459900000001</v>
      </c>
      <c r="I950" s="77">
        <f t="shared" si="287"/>
        <v>3.5000000000000003E-2</v>
      </c>
      <c r="J950" s="79">
        <f t="shared" si="275"/>
        <v>44368</v>
      </c>
      <c r="K950" s="80">
        <f t="shared" si="276"/>
        <v>45</v>
      </c>
      <c r="L950" s="81">
        <f t="shared" si="277"/>
        <v>45</v>
      </c>
      <c r="M950" s="82">
        <f t="shared" si="278"/>
        <v>1.0061620200000001</v>
      </c>
      <c r="N950" s="82">
        <f t="shared" ca="1" si="279"/>
        <v>1.013955741</v>
      </c>
      <c r="O950" s="81">
        <f t="shared" si="280"/>
        <v>0</v>
      </c>
      <c r="P950" s="76">
        <f t="shared" ca="1" si="281"/>
        <v>1056.449593</v>
      </c>
      <c r="Q950" s="76">
        <f t="shared" si="282"/>
        <v>0</v>
      </c>
      <c r="R950" s="83" t="str">
        <f t="shared" si="283"/>
        <v>A+J=</v>
      </c>
      <c r="S950" s="79">
        <f t="shared" si="284"/>
        <v>44459</v>
      </c>
      <c r="T950" s="84" t="str">
        <f t="shared" si="285"/>
        <v>-</v>
      </c>
      <c r="U950" s="8"/>
      <c r="V950" s="8"/>
      <c r="W950" s="8"/>
      <c r="X950" s="8"/>
      <c r="Y950" s="1"/>
      <c r="Z950" s="8"/>
      <c r="AA950" s="8"/>
      <c r="AB950" s="8"/>
      <c r="AC950" s="8"/>
      <c r="AD950" s="8"/>
      <c r="AE950" s="9"/>
      <c r="AF950" s="8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  <c r="BO950" s="3"/>
      <c r="BP950" s="3"/>
      <c r="BQ950" s="3"/>
      <c r="BR950" s="3"/>
      <c r="BS950" s="3"/>
      <c r="BT950" s="3"/>
      <c r="BU950" s="3"/>
      <c r="BV950" s="3"/>
      <c r="BW950" s="3"/>
      <c r="BX950" s="3"/>
      <c r="BY950" s="3"/>
      <c r="BZ950" s="3"/>
      <c r="CA950" s="3"/>
      <c r="CB950" s="3"/>
      <c r="CC950" s="3"/>
      <c r="CD950" s="3"/>
      <c r="CE950" s="3"/>
      <c r="CF950" s="3"/>
      <c r="CG950" s="3"/>
      <c r="CH950" s="3"/>
      <c r="CI950" s="3"/>
      <c r="CJ950" s="3"/>
      <c r="CK950" s="3"/>
      <c r="CL950" s="3"/>
      <c r="CM950" s="3"/>
      <c r="CN950" s="3"/>
      <c r="CO950" s="3"/>
      <c r="CP950" s="3"/>
      <c r="CQ950" s="3"/>
      <c r="CR950" s="3"/>
      <c r="CS950" s="3"/>
      <c r="CT950" s="3"/>
      <c r="CU950" s="3"/>
      <c r="CV950" s="3"/>
      <c r="CW950" s="3"/>
      <c r="CX950" s="3"/>
      <c r="CY950" s="3"/>
      <c r="CZ950" s="3"/>
      <c r="DA950" s="3"/>
      <c r="DB950" s="3"/>
      <c r="DC950" s="3"/>
      <c r="DD950" s="3"/>
      <c r="DE950" s="3"/>
      <c r="DF950" s="3"/>
      <c r="DG950" s="3"/>
      <c r="DH950" s="3"/>
      <c r="DI950" s="3"/>
      <c r="DJ950" s="3"/>
      <c r="DK950" s="3"/>
      <c r="DL950" s="3"/>
      <c r="DM950" s="3"/>
      <c r="DN950" s="3"/>
      <c r="DO950" s="3"/>
      <c r="DP950" s="3"/>
      <c r="DQ950" s="3"/>
      <c r="DR950" s="3"/>
      <c r="DS950" s="3"/>
      <c r="DT950" s="3"/>
      <c r="DU950" s="3"/>
      <c r="DV950" s="3"/>
      <c r="DW950" s="3"/>
      <c r="DX950" s="3"/>
      <c r="DY950" s="3"/>
      <c r="DZ950" s="3"/>
      <c r="EA950" s="3"/>
      <c r="EB950" s="3"/>
      <c r="EC950" s="3"/>
      <c r="ED950" s="3"/>
      <c r="EE950" s="3"/>
      <c r="EF950" s="3"/>
      <c r="EG950" s="3"/>
      <c r="EH950" s="3"/>
      <c r="EI950" s="3"/>
      <c r="EJ950" s="3"/>
      <c r="EK950" s="3"/>
      <c r="EL950" s="3"/>
      <c r="EM950" s="3"/>
      <c r="EN950" s="3"/>
      <c r="EO950" s="3"/>
      <c r="EP950" s="3"/>
      <c r="EQ950" s="3"/>
      <c r="ER950" s="3"/>
      <c r="ES950" s="3"/>
      <c r="ET950" s="3"/>
      <c r="EU950" s="3"/>
      <c r="EV950" s="3"/>
      <c r="EW950" s="3"/>
      <c r="EX950" s="3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</row>
    <row r="951" spans="1:173" x14ac:dyDescent="0.15">
      <c r="A951" s="74">
        <f t="shared" si="286"/>
        <v>44432</v>
      </c>
      <c r="B951" s="75">
        <f t="shared" ca="1" si="273"/>
        <v>76782.227941000005</v>
      </c>
      <c r="C951" s="78">
        <f t="shared" si="274"/>
        <v>75700</v>
      </c>
      <c r="D951" s="77">
        <f ca="1">IF(A951&lt;$B$1,VLOOKUP(A951,[1]DI!$A$4:$B$15000,2),0)</f>
        <v>5.1499999999999997E-2</v>
      </c>
      <c r="E951" s="78">
        <f t="shared" ca="1" si="288"/>
        <v>1.0001993</v>
      </c>
      <c r="F951" s="78">
        <f ca="1">(TRUNC(PRODUCT($E$12:$E950),16))</f>
        <v>1.1051528836955899</v>
      </c>
      <c r="G951" s="78">
        <f t="shared" ca="1" si="289"/>
        <v>1.0964396618972201</v>
      </c>
      <c r="H951" s="78">
        <f t="shared" ca="1" si="290"/>
        <v>1.0079468300000001</v>
      </c>
      <c r="I951" s="77">
        <f t="shared" si="287"/>
        <v>3.5000000000000003E-2</v>
      </c>
      <c r="J951" s="79">
        <f t="shared" si="275"/>
        <v>44368</v>
      </c>
      <c r="K951" s="80">
        <f t="shared" si="276"/>
        <v>46</v>
      </c>
      <c r="L951" s="81">
        <f t="shared" si="277"/>
        <v>46</v>
      </c>
      <c r="M951" s="82">
        <f t="shared" si="278"/>
        <v>1.0062993840000001</v>
      </c>
      <c r="N951" s="82">
        <f t="shared" ca="1" si="279"/>
        <v>1.0142962740000001</v>
      </c>
      <c r="O951" s="81">
        <f t="shared" si="280"/>
        <v>0</v>
      </c>
      <c r="P951" s="76">
        <f t="shared" ca="1" si="281"/>
        <v>1082.2279410000001</v>
      </c>
      <c r="Q951" s="76">
        <f t="shared" si="282"/>
        <v>0</v>
      </c>
      <c r="R951" s="83" t="str">
        <f t="shared" si="283"/>
        <v>A+J=</v>
      </c>
      <c r="S951" s="79">
        <f t="shared" si="284"/>
        <v>44459</v>
      </c>
      <c r="T951" s="84" t="str">
        <f t="shared" si="285"/>
        <v>-</v>
      </c>
      <c r="U951" s="8"/>
      <c r="V951" s="8"/>
      <c r="W951" s="8"/>
      <c r="X951" s="8"/>
      <c r="Y951" s="1"/>
      <c r="Z951" s="8"/>
      <c r="AA951" s="8"/>
      <c r="AB951" s="8"/>
      <c r="AC951" s="8"/>
      <c r="AD951" s="8"/>
      <c r="AE951" s="9"/>
      <c r="AF951" s="8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  <c r="BO951" s="3"/>
      <c r="BP951" s="3"/>
      <c r="BQ951" s="3"/>
      <c r="BR951" s="3"/>
      <c r="BS951" s="3"/>
      <c r="BT951" s="3"/>
      <c r="BU951" s="3"/>
      <c r="BV951" s="3"/>
      <c r="BW951" s="3"/>
      <c r="BX951" s="3"/>
      <c r="BY951" s="3"/>
      <c r="BZ951" s="3"/>
      <c r="CA951" s="3"/>
      <c r="CB951" s="3"/>
      <c r="CC951" s="3"/>
      <c r="CD951" s="3"/>
      <c r="CE951" s="3"/>
      <c r="CF951" s="3"/>
      <c r="CG951" s="3"/>
      <c r="CH951" s="3"/>
      <c r="CI951" s="3"/>
      <c r="CJ951" s="3"/>
      <c r="CK951" s="3"/>
      <c r="CL951" s="3"/>
      <c r="CM951" s="3"/>
      <c r="CN951" s="3"/>
      <c r="CO951" s="3"/>
      <c r="CP951" s="3"/>
      <c r="CQ951" s="3"/>
      <c r="CR951" s="3"/>
      <c r="CS951" s="3"/>
      <c r="CT951" s="3"/>
      <c r="CU951" s="3"/>
      <c r="CV951" s="3"/>
      <c r="CW951" s="3"/>
      <c r="CX951" s="3"/>
      <c r="CY951" s="3"/>
      <c r="CZ951" s="3"/>
      <c r="DA951" s="3"/>
      <c r="DB951" s="3"/>
      <c r="DC951" s="3"/>
      <c r="DD951" s="3"/>
      <c r="DE951" s="3"/>
      <c r="DF951" s="3"/>
      <c r="DG951" s="3"/>
      <c r="DH951" s="3"/>
      <c r="DI951" s="3"/>
      <c r="DJ951" s="3"/>
      <c r="DK951" s="3"/>
      <c r="DL951" s="3"/>
      <c r="DM951" s="3"/>
      <c r="DN951" s="3"/>
      <c r="DO951" s="3"/>
      <c r="DP951" s="3"/>
      <c r="DQ951" s="3"/>
      <c r="DR951" s="3"/>
      <c r="DS951" s="3"/>
      <c r="DT951" s="3"/>
      <c r="DU951" s="3"/>
      <c r="DV951" s="3"/>
      <c r="DW951" s="3"/>
      <c r="DX951" s="3"/>
      <c r="DY951" s="3"/>
      <c r="DZ951" s="3"/>
      <c r="EA951" s="3"/>
      <c r="EB951" s="3"/>
      <c r="EC951" s="3"/>
      <c r="ED951" s="3"/>
      <c r="EE951" s="3"/>
      <c r="EF951" s="3"/>
      <c r="EG951" s="3"/>
      <c r="EH951" s="3"/>
      <c r="EI951" s="3"/>
      <c r="EJ951" s="3"/>
      <c r="EK951" s="3"/>
      <c r="EL951" s="3"/>
      <c r="EM951" s="3"/>
      <c r="EN951" s="3"/>
      <c r="EO951" s="3"/>
      <c r="EP951" s="3"/>
      <c r="EQ951" s="3"/>
      <c r="ER951" s="3"/>
      <c r="ES951" s="3"/>
      <c r="ET951" s="3"/>
      <c r="EU951" s="3"/>
      <c r="EV951" s="3"/>
      <c r="EW951" s="3"/>
      <c r="EX951" s="3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</row>
    <row r="952" spans="1:173" x14ac:dyDescent="0.15">
      <c r="A952" s="74">
        <f t="shared" si="286"/>
        <v>44433</v>
      </c>
      <c r="B952" s="75">
        <f t="shared" ca="1" si="273"/>
        <v>76808.015752000007</v>
      </c>
      <c r="C952" s="78">
        <f t="shared" si="274"/>
        <v>75700</v>
      </c>
      <c r="D952" s="77">
        <f ca="1">IF(A952&lt;$B$1,VLOOKUP(A952,[1]DI!$A$4:$B$15000,2),0)</f>
        <v>5.1499999999999997E-2</v>
      </c>
      <c r="E952" s="78">
        <f t="shared" ca="1" si="288"/>
        <v>1.0001993</v>
      </c>
      <c r="F952" s="78">
        <f ca="1">(TRUNC(PRODUCT($E$12:$E951),16))</f>
        <v>1.10537314066531</v>
      </c>
      <c r="G952" s="78">
        <f t="shared" ca="1" si="289"/>
        <v>1.0964396618972201</v>
      </c>
      <c r="H952" s="78">
        <f t="shared" ca="1" si="290"/>
        <v>1.00814772</v>
      </c>
      <c r="I952" s="77">
        <f t="shared" si="287"/>
        <v>3.5000000000000003E-2</v>
      </c>
      <c r="J952" s="79">
        <f t="shared" si="275"/>
        <v>44368</v>
      </c>
      <c r="K952" s="80">
        <f t="shared" si="276"/>
        <v>47</v>
      </c>
      <c r="L952" s="81">
        <f t="shared" si="277"/>
        <v>47</v>
      </c>
      <c r="M952" s="82">
        <f t="shared" si="278"/>
        <v>1.0064367670000001</v>
      </c>
      <c r="N952" s="82">
        <f t="shared" ca="1" si="279"/>
        <v>1.0146369319999999</v>
      </c>
      <c r="O952" s="81">
        <f t="shared" si="280"/>
        <v>0</v>
      </c>
      <c r="P952" s="76">
        <f t="shared" ca="1" si="281"/>
        <v>1108.015752</v>
      </c>
      <c r="Q952" s="76">
        <f t="shared" si="282"/>
        <v>0</v>
      </c>
      <c r="R952" s="83" t="str">
        <f t="shared" si="283"/>
        <v>A+J=</v>
      </c>
      <c r="S952" s="79">
        <f t="shared" si="284"/>
        <v>44459</v>
      </c>
      <c r="T952" s="84" t="str">
        <f t="shared" si="285"/>
        <v>-</v>
      </c>
      <c r="U952" s="8"/>
      <c r="V952" s="8"/>
      <c r="W952" s="8"/>
      <c r="X952" s="8"/>
      <c r="Y952" s="1"/>
      <c r="Z952" s="8"/>
      <c r="AA952" s="8"/>
      <c r="AB952" s="8"/>
      <c r="AC952" s="8"/>
      <c r="AD952" s="8"/>
      <c r="AE952" s="9"/>
      <c r="AF952" s="8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  <c r="BO952" s="3"/>
      <c r="BP952" s="3"/>
      <c r="BQ952" s="3"/>
      <c r="BR952" s="3"/>
      <c r="BS952" s="3"/>
      <c r="BT952" s="3"/>
      <c r="BU952" s="3"/>
      <c r="BV952" s="3"/>
      <c r="BW952" s="3"/>
      <c r="BX952" s="3"/>
      <c r="BY952" s="3"/>
      <c r="BZ952" s="3"/>
      <c r="CA952" s="3"/>
      <c r="CB952" s="3"/>
      <c r="CC952" s="3"/>
      <c r="CD952" s="3"/>
      <c r="CE952" s="3"/>
      <c r="CF952" s="3"/>
      <c r="CG952" s="3"/>
      <c r="CH952" s="3"/>
      <c r="CI952" s="3"/>
      <c r="CJ952" s="3"/>
      <c r="CK952" s="3"/>
      <c r="CL952" s="3"/>
      <c r="CM952" s="3"/>
      <c r="CN952" s="3"/>
      <c r="CO952" s="3"/>
      <c r="CP952" s="3"/>
      <c r="CQ952" s="3"/>
      <c r="CR952" s="3"/>
      <c r="CS952" s="3"/>
      <c r="CT952" s="3"/>
      <c r="CU952" s="3"/>
      <c r="CV952" s="3"/>
      <c r="CW952" s="3"/>
      <c r="CX952" s="3"/>
      <c r="CY952" s="3"/>
      <c r="CZ952" s="3"/>
      <c r="DA952" s="3"/>
      <c r="DB952" s="3"/>
      <c r="DC952" s="3"/>
      <c r="DD952" s="3"/>
      <c r="DE952" s="3"/>
      <c r="DF952" s="3"/>
      <c r="DG952" s="3"/>
      <c r="DH952" s="3"/>
      <c r="DI952" s="3"/>
      <c r="DJ952" s="3"/>
      <c r="DK952" s="3"/>
      <c r="DL952" s="3"/>
      <c r="DM952" s="3"/>
      <c r="DN952" s="3"/>
      <c r="DO952" s="3"/>
      <c r="DP952" s="3"/>
      <c r="DQ952" s="3"/>
      <c r="DR952" s="3"/>
      <c r="DS952" s="3"/>
      <c r="DT952" s="3"/>
      <c r="DU952" s="3"/>
      <c r="DV952" s="3"/>
      <c r="DW952" s="3"/>
      <c r="DX952" s="3"/>
      <c r="DY952" s="3"/>
      <c r="DZ952" s="3"/>
      <c r="EA952" s="3"/>
      <c r="EB952" s="3"/>
      <c r="EC952" s="3"/>
      <c r="ED952" s="3"/>
      <c r="EE952" s="3"/>
      <c r="EF952" s="3"/>
      <c r="EG952" s="3"/>
      <c r="EH952" s="3"/>
      <c r="EI952" s="3"/>
      <c r="EJ952" s="3"/>
      <c r="EK952" s="3"/>
      <c r="EL952" s="3"/>
      <c r="EM952" s="3"/>
      <c r="EN952" s="3"/>
      <c r="EO952" s="3"/>
      <c r="EP952" s="3"/>
      <c r="EQ952" s="3"/>
      <c r="ER952" s="3"/>
      <c r="ES952" s="3"/>
      <c r="ET952" s="3"/>
      <c r="EU952" s="3"/>
      <c r="EV952" s="3"/>
      <c r="EW952" s="3"/>
      <c r="EX952" s="3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</row>
    <row r="953" spans="1:173" x14ac:dyDescent="0.15">
      <c r="A953" s="74">
        <f t="shared" si="286"/>
        <v>44434</v>
      </c>
      <c r="B953" s="75">
        <f t="shared" ca="1" si="273"/>
        <v>76833.811360000007</v>
      </c>
      <c r="C953" s="78">
        <f t="shared" si="274"/>
        <v>75700</v>
      </c>
      <c r="D953" s="77">
        <f ca="1">IF(A953&lt;$B$1,VLOOKUP(A953,[1]DI!$A$4:$B$15000,2),0)</f>
        <v>5.1499999999999997E-2</v>
      </c>
      <c r="E953" s="78">
        <f t="shared" ca="1" si="288"/>
        <v>1.0001993</v>
      </c>
      <c r="F953" s="78">
        <f ca="1">(TRUNC(PRODUCT($E$12:$E952),16))</f>
        <v>1.1055934415322399</v>
      </c>
      <c r="G953" s="78">
        <f t="shared" ca="1" si="289"/>
        <v>1.0964396618972201</v>
      </c>
      <c r="H953" s="78">
        <f t="shared" ca="1" si="290"/>
        <v>1.0083486399999999</v>
      </c>
      <c r="I953" s="77">
        <f t="shared" si="287"/>
        <v>3.5000000000000003E-2</v>
      </c>
      <c r="J953" s="79">
        <f t="shared" si="275"/>
        <v>44368</v>
      </c>
      <c r="K953" s="80">
        <f t="shared" si="276"/>
        <v>48</v>
      </c>
      <c r="L953" s="81">
        <f t="shared" si="277"/>
        <v>48</v>
      </c>
      <c r="M953" s="82">
        <f t="shared" si="278"/>
        <v>1.006574168</v>
      </c>
      <c r="N953" s="82">
        <f t="shared" ca="1" si="279"/>
        <v>1.0149776930000001</v>
      </c>
      <c r="O953" s="81">
        <f t="shared" si="280"/>
        <v>0</v>
      </c>
      <c r="P953" s="76">
        <f t="shared" ca="1" si="281"/>
        <v>1133.8113599999999</v>
      </c>
      <c r="Q953" s="76">
        <f t="shared" si="282"/>
        <v>0</v>
      </c>
      <c r="R953" s="83" t="str">
        <f t="shared" si="283"/>
        <v>A+J=</v>
      </c>
      <c r="S953" s="79">
        <f t="shared" si="284"/>
        <v>44459</v>
      </c>
      <c r="T953" s="84" t="str">
        <f t="shared" si="285"/>
        <v>-</v>
      </c>
      <c r="U953" s="8"/>
      <c r="V953" s="8"/>
      <c r="W953" s="8"/>
      <c r="X953" s="8"/>
      <c r="Y953" s="1"/>
      <c r="Z953" s="8"/>
      <c r="AA953" s="8"/>
      <c r="AB953" s="8"/>
      <c r="AC953" s="8"/>
      <c r="AD953" s="8"/>
      <c r="AE953" s="9"/>
      <c r="AF953" s="8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  <c r="BO953" s="3"/>
      <c r="BP953" s="3"/>
      <c r="BQ953" s="3"/>
      <c r="BR953" s="3"/>
      <c r="BS953" s="3"/>
      <c r="BT953" s="3"/>
      <c r="BU953" s="3"/>
      <c r="BV953" s="3"/>
      <c r="BW953" s="3"/>
      <c r="BX953" s="3"/>
      <c r="BY953" s="3"/>
      <c r="BZ953" s="3"/>
      <c r="CA953" s="3"/>
      <c r="CB953" s="3"/>
      <c r="CC953" s="3"/>
      <c r="CD953" s="3"/>
      <c r="CE953" s="3"/>
      <c r="CF953" s="3"/>
      <c r="CG953" s="3"/>
      <c r="CH953" s="3"/>
      <c r="CI953" s="3"/>
      <c r="CJ953" s="3"/>
      <c r="CK953" s="3"/>
      <c r="CL953" s="3"/>
      <c r="CM953" s="3"/>
      <c r="CN953" s="3"/>
      <c r="CO953" s="3"/>
      <c r="CP953" s="3"/>
      <c r="CQ953" s="3"/>
      <c r="CR953" s="3"/>
      <c r="CS953" s="3"/>
      <c r="CT953" s="3"/>
      <c r="CU953" s="3"/>
      <c r="CV953" s="3"/>
      <c r="CW953" s="3"/>
      <c r="CX953" s="3"/>
      <c r="CY953" s="3"/>
      <c r="CZ953" s="3"/>
      <c r="DA953" s="3"/>
      <c r="DB953" s="3"/>
      <c r="DC953" s="3"/>
      <c r="DD953" s="3"/>
      <c r="DE953" s="3"/>
      <c r="DF953" s="3"/>
      <c r="DG953" s="3"/>
      <c r="DH953" s="3"/>
      <c r="DI953" s="3"/>
      <c r="DJ953" s="3"/>
      <c r="DK953" s="3"/>
      <c r="DL953" s="3"/>
      <c r="DM953" s="3"/>
      <c r="DN953" s="3"/>
      <c r="DO953" s="3"/>
      <c r="DP953" s="3"/>
      <c r="DQ953" s="3"/>
      <c r="DR953" s="3"/>
      <c r="DS953" s="3"/>
      <c r="DT953" s="3"/>
      <c r="DU953" s="3"/>
      <c r="DV953" s="3"/>
      <c r="DW953" s="3"/>
      <c r="DX953" s="3"/>
      <c r="DY953" s="3"/>
      <c r="DZ953" s="3"/>
      <c r="EA953" s="3"/>
      <c r="EB953" s="3"/>
      <c r="EC953" s="3"/>
      <c r="ED953" s="3"/>
      <c r="EE953" s="3"/>
      <c r="EF953" s="3"/>
      <c r="EG953" s="3"/>
      <c r="EH953" s="3"/>
      <c r="EI953" s="3"/>
      <c r="EJ953" s="3"/>
      <c r="EK953" s="3"/>
      <c r="EL953" s="3"/>
      <c r="EM953" s="3"/>
      <c r="EN953" s="3"/>
      <c r="EO953" s="3"/>
      <c r="EP953" s="3"/>
      <c r="EQ953" s="3"/>
      <c r="ER953" s="3"/>
      <c r="ES953" s="3"/>
      <c r="ET953" s="3"/>
      <c r="EU953" s="3"/>
      <c r="EV953" s="3"/>
      <c r="EW953" s="3"/>
      <c r="EX953" s="3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</row>
    <row r="954" spans="1:173" x14ac:dyDescent="0.15">
      <c r="A954" s="74">
        <f t="shared" si="286"/>
        <v>44435</v>
      </c>
      <c r="B954" s="75">
        <f t="shared" ref="B954:B1017" ca="1" si="291">IF(A954&lt;=TODAY(),C954+P954,IF(AND(A954&gt;TODAY(),A954&lt;=$B$1),IF(VLOOKUP(TODAY(),$A$10:$D$10000,4,FALSE)=0,"n.d",C954+P954),"n.d"))</f>
        <v>76859.615749000004</v>
      </c>
      <c r="C954" s="78">
        <f t="shared" ref="C954:C1017" si="292">(C953-Q953)</f>
        <v>75700</v>
      </c>
      <c r="D954" s="77">
        <f ca="1">IF(A954&lt;$B$1,VLOOKUP(A954,[1]DI!$A$4:$B$15000,2),0)</f>
        <v>5.1499999999999997E-2</v>
      </c>
      <c r="E954" s="78">
        <f t="shared" ca="1" si="288"/>
        <v>1.0001993</v>
      </c>
      <c r="F954" s="78">
        <f ca="1">(TRUNC(PRODUCT($E$12:$E953),16))</f>
        <v>1.10581378630514</v>
      </c>
      <c r="G954" s="78">
        <f t="shared" ca="1" si="289"/>
        <v>1.0964396618972201</v>
      </c>
      <c r="H954" s="78">
        <f t="shared" ca="1" si="290"/>
        <v>1.0085496</v>
      </c>
      <c r="I954" s="77">
        <f t="shared" si="287"/>
        <v>3.5000000000000003E-2</v>
      </c>
      <c r="J954" s="79">
        <f t="shared" ref="J954:J1017" si="293">IF(O953&gt;0,VLOOKUP(O953,V$12:AF$48,2),J953)</f>
        <v>44368</v>
      </c>
      <c r="K954" s="80">
        <f t="shared" ref="K954:K1017" si="294">IF(A954&gt;J954,IF(NETWORKDAYS(J954,A954,$V$52:$V$436)-1=0,1,NETWORKDAYS(J954,A954,$V$52:$V$436)-1),0)</f>
        <v>49</v>
      </c>
      <c r="L954" s="81">
        <f t="shared" ref="L954:L1017" si="295">IF(AND(K954=1,K953=1),1,IF(K954&gt;0,IF(K954=K953,K954+1,K954),0))</f>
        <v>49</v>
      </c>
      <c r="M954" s="82">
        <f t="shared" ref="M954:M1017" si="296">ROUND((I954+1)^(L954/252),9)</f>
        <v>1.006711589</v>
      </c>
      <c r="N954" s="82">
        <f t="shared" ref="N954:N1017" ca="1" si="297">ROUND(H954*M954,9)</f>
        <v>1.01531857</v>
      </c>
      <c r="O954" s="81">
        <f t="shared" ref="O954:O1017" si="298">IF(VLOOKUP(A954,W$12:AD$48,8)=VLOOKUP(A953,W$12:AD$48,8),0,VLOOKUP(A954,W$12:AD$48,8))</f>
        <v>0</v>
      </c>
      <c r="P954" s="76">
        <f t="shared" ref="P954:P1017" ca="1" si="299">TRUNC(((N954-1)*C954),6)</f>
        <v>1159.6157490000001</v>
      </c>
      <c r="Q954" s="76">
        <f t="shared" ref="Q954:Q1017" si="300">IF(O954&gt;0,VLOOKUP(O954,$V$12:$AA$48,6),0)</f>
        <v>0</v>
      </c>
      <c r="R954" s="83" t="str">
        <f t="shared" ref="R954:R1017" si="301">IF(O953&gt;0,VLOOKUP(O953,V$12:AF$48,10),R953)</f>
        <v>A+J=</v>
      </c>
      <c r="S954" s="79">
        <f t="shared" ref="S954:S1017" si="302">IF(O953&gt;0,VLOOKUP(O953,V$12:AF$48,11),S953)</f>
        <v>44459</v>
      </c>
      <c r="T954" s="84" t="str">
        <f t="shared" ref="T954:T1017" si="303">IF(O954&gt;0,(P954+Q954)*T$9,"-")</f>
        <v>-</v>
      </c>
      <c r="U954" s="8"/>
      <c r="V954" s="8"/>
      <c r="W954" s="8"/>
      <c r="X954" s="8"/>
      <c r="Y954" s="1"/>
      <c r="Z954" s="8"/>
      <c r="AA954" s="8"/>
      <c r="AB954" s="8"/>
      <c r="AC954" s="8"/>
      <c r="AD954" s="8"/>
      <c r="AE954" s="9"/>
      <c r="AF954" s="8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  <c r="BO954" s="3"/>
      <c r="BP954" s="3"/>
      <c r="BQ954" s="3"/>
      <c r="BR954" s="3"/>
      <c r="BS954" s="3"/>
      <c r="BT954" s="3"/>
      <c r="BU954" s="3"/>
      <c r="BV954" s="3"/>
      <c r="BW954" s="3"/>
      <c r="BX954" s="3"/>
      <c r="BY954" s="3"/>
      <c r="BZ954" s="3"/>
      <c r="CA954" s="3"/>
      <c r="CB954" s="3"/>
      <c r="CC954" s="3"/>
      <c r="CD954" s="3"/>
      <c r="CE954" s="3"/>
      <c r="CF954" s="3"/>
      <c r="CG954" s="3"/>
      <c r="CH954" s="3"/>
      <c r="CI954" s="3"/>
      <c r="CJ954" s="3"/>
      <c r="CK954" s="3"/>
      <c r="CL954" s="3"/>
      <c r="CM954" s="3"/>
      <c r="CN954" s="3"/>
      <c r="CO954" s="3"/>
      <c r="CP954" s="3"/>
      <c r="CQ954" s="3"/>
      <c r="CR954" s="3"/>
      <c r="CS954" s="3"/>
      <c r="CT954" s="3"/>
      <c r="CU954" s="3"/>
      <c r="CV954" s="3"/>
      <c r="CW954" s="3"/>
      <c r="CX954" s="3"/>
      <c r="CY954" s="3"/>
      <c r="CZ954" s="3"/>
      <c r="DA954" s="3"/>
      <c r="DB954" s="3"/>
      <c r="DC954" s="3"/>
      <c r="DD954" s="3"/>
      <c r="DE954" s="3"/>
      <c r="DF954" s="3"/>
      <c r="DG954" s="3"/>
      <c r="DH954" s="3"/>
      <c r="DI954" s="3"/>
      <c r="DJ954" s="3"/>
      <c r="DK954" s="3"/>
      <c r="DL954" s="3"/>
      <c r="DM954" s="3"/>
      <c r="DN954" s="3"/>
      <c r="DO954" s="3"/>
      <c r="DP954" s="3"/>
      <c r="DQ954" s="3"/>
      <c r="DR954" s="3"/>
      <c r="DS954" s="3"/>
      <c r="DT954" s="3"/>
      <c r="DU954" s="3"/>
      <c r="DV954" s="3"/>
      <c r="DW954" s="3"/>
      <c r="DX954" s="3"/>
      <c r="DY954" s="3"/>
      <c r="DZ954" s="3"/>
      <c r="EA954" s="3"/>
      <c r="EB954" s="3"/>
      <c r="EC954" s="3"/>
      <c r="ED954" s="3"/>
      <c r="EE954" s="3"/>
      <c r="EF954" s="3"/>
      <c r="EG954" s="3"/>
      <c r="EH954" s="3"/>
      <c r="EI954" s="3"/>
      <c r="EJ954" s="3"/>
      <c r="EK954" s="3"/>
      <c r="EL954" s="3"/>
      <c r="EM954" s="3"/>
      <c r="EN954" s="3"/>
      <c r="EO954" s="3"/>
      <c r="EP954" s="3"/>
      <c r="EQ954" s="3"/>
      <c r="ER954" s="3"/>
      <c r="ES954" s="3"/>
      <c r="ET954" s="3"/>
      <c r="EU954" s="3"/>
      <c r="EV954" s="3"/>
      <c r="EW954" s="3"/>
      <c r="EX954" s="3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</row>
    <row r="955" spans="1:173" x14ac:dyDescent="0.15">
      <c r="A955" s="74">
        <f t="shared" si="286"/>
        <v>44436</v>
      </c>
      <c r="B955" s="75">
        <f t="shared" ca="1" si="291"/>
        <v>76885.429524000006</v>
      </c>
      <c r="C955" s="78">
        <f t="shared" si="292"/>
        <v>75700</v>
      </c>
      <c r="D955" s="77">
        <f ca="1">IF(A955&lt;$B$1,VLOOKUP(A955,[1]DI!$A$4:$B$15000,2),0)</f>
        <v>0</v>
      </c>
      <c r="E955" s="78">
        <f t="shared" ca="1" si="288"/>
        <v>1</v>
      </c>
      <c r="F955" s="78">
        <f ca="1">(TRUNC(PRODUCT($E$12:$E954),16))</f>
        <v>1.10603417499275</v>
      </c>
      <c r="G955" s="78">
        <f t="shared" ca="1" si="289"/>
        <v>1.0964396618972201</v>
      </c>
      <c r="H955" s="78">
        <f t="shared" ca="1" si="290"/>
        <v>1.0087506100000001</v>
      </c>
      <c r="I955" s="77">
        <f t="shared" si="287"/>
        <v>3.5000000000000003E-2</v>
      </c>
      <c r="J955" s="79">
        <f t="shared" si="293"/>
        <v>44368</v>
      </c>
      <c r="K955" s="80">
        <f t="shared" si="294"/>
        <v>49</v>
      </c>
      <c r="L955" s="81">
        <f t="shared" si="295"/>
        <v>50</v>
      </c>
      <c r="M955" s="82">
        <f t="shared" si="296"/>
        <v>1.006849028</v>
      </c>
      <c r="N955" s="82">
        <f t="shared" ca="1" si="297"/>
        <v>1.015659571</v>
      </c>
      <c r="O955" s="81">
        <f t="shared" si="298"/>
        <v>0</v>
      </c>
      <c r="P955" s="76">
        <f t="shared" ca="1" si="299"/>
        <v>1185.4295239999999</v>
      </c>
      <c r="Q955" s="76">
        <f t="shared" si="300"/>
        <v>0</v>
      </c>
      <c r="R955" s="83" t="str">
        <f t="shared" si="301"/>
        <v>A+J=</v>
      </c>
      <c r="S955" s="79">
        <f t="shared" si="302"/>
        <v>44459</v>
      </c>
      <c r="T955" s="84" t="str">
        <f t="shared" si="303"/>
        <v>-</v>
      </c>
      <c r="U955" s="8"/>
      <c r="V955" s="8"/>
      <c r="W955" s="8"/>
      <c r="X955" s="8"/>
      <c r="Y955" s="1"/>
      <c r="Z955" s="8"/>
      <c r="AA955" s="8"/>
      <c r="AB955" s="8"/>
      <c r="AC955" s="8"/>
      <c r="AD955" s="8"/>
      <c r="AE955" s="9"/>
      <c r="AF955" s="8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  <c r="BO955" s="3"/>
      <c r="BP955" s="3"/>
      <c r="BQ955" s="3"/>
      <c r="BR955" s="3"/>
      <c r="BS955" s="3"/>
      <c r="BT955" s="3"/>
      <c r="BU955" s="3"/>
      <c r="BV955" s="3"/>
      <c r="BW955" s="3"/>
      <c r="BX955" s="3"/>
      <c r="BY955" s="3"/>
      <c r="BZ955" s="3"/>
      <c r="CA955" s="3"/>
      <c r="CB955" s="3"/>
      <c r="CC955" s="3"/>
      <c r="CD955" s="3"/>
      <c r="CE955" s="3"/>
      <c r="CF955" s="3"/>
      <c r="CG955" s="3"/>
      <c r="CH955" s="3"/>
      <c r="CI955" s="3"/>
      <c r="CJ955" s="3"/>
      <c r="CK955" s="3"/>
      <c r="CL955" s="3"/>
      <c r="CM955" s="3"/>
      <c r="CN955" s="3"/>
      <c r="CO955" s="3"/>
      <c r="CP955" s="3"/>
      <c r="CQ955" s="3"/>
      <c r="CR955" s="3"/>
      <c r="CS955" s="3"/>
      <c r="CT955" s="3"/>
      <c r="CU955" s="3"/>
      <c r="CV955" s="3"/>
      <c r="CW955" s="3"/>
      <c r="CX955" s="3"/>
      <c r="CY955" s="3"/>
      <c r="CZ955" s="3"/>
      <c r="DA955" s="3"/>
      <c r="DB955" s="3"/>
      <c r="DC955" s="3"/>
      <c r="DD955" s="3"/>
      <c r="DE955" s="3"/>
      <c r="DF955" s="3"/>
      <c r="DG955" s="3"/>
      <c r="DH955" s="3"/>
      <c r="DI955" s="3"/>
      <c r="DJ955" s="3"/>
      <c r="DK955" s="3"/>
      <c r="DL955" s="3"/>
      <c r="DM955" s="3"/>
      <c r="DN955" s="3"/>
      <c r="DO955" s="3"/>
      <c r="DP955" s="3"/>
      <c r="DQ955" s="3"/>
      <c r="DR955" s="3"/>
      <c r="DS955" s="3"/>
      <c r="DT955" s="3"/>
      <c r="DU955" s="3"/>
      <c r="DV955" s="3"/>
      <c r="DW955" s="3"/>
      <c r="DX955" s="3"/>
      <c r="DY955" s="3"/>
      <c r="DZ955" s="3"/>
      <c r="EA955" s="3"/>
      <c r="EB955" s="3"/>
      <c r="EC955" s="3"/>
      <c r="ED955" s="3"/>
      <c r="EE955" s="3"/>
      <c r="EF955" s="3"/>
      <c r="EG955" s="3"/>
      <c r="EH955" s="3"/>
      <c r="EI955" s="3"/>
      <c r="EJ955" s="3"/>
      <c r="EK955" s="3"/>
      <c r="EL955" s="3"/>
      <c r="EM955" s="3"/>
      <c r="EN955" s="3"/>
      <c r="EO955" s="3"/>
      <c r="EP955" s="3"/>
      <c r="EQ955" s="3"/>
      <c r="ER955" s="3"/>
      <c r="ES955" s="3"/>
      <c r="ET955" s="3"/>
      <c r="EU955" s="3"/>
      <c r="EV955" s="3"/>
      <c r="EW955" s="3"/>
      <c r="EX955" s="3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</row>
    <row r="956" spans="1:173" x14ac:dyDescent="0.15">
      <c r="A956" s="74">
        <f t="shared" si="286"/>
        <v>44437</v>
      </c>
      <c r="B956" s="75">
        <f t="shared" ca="1" si="291"/>
        <v>76885.429524000006</v>
      </c>
      <c r="C956" s="78">
        <f t="shared" si="292"/>
        <v>75700</v>
      </c>
      <c r="D956" s="77">
        <f ca="1">IF(A956&lt;$B$1,VLOOKUP(A956,[1]DI!$A$4:$B$15000,2),0)</f>
        <v>0</v>
      </c>
      <c r="E956" s="78">
        <f t="shared" ca="1" si="288"/>
        <v>1</v>
      </c>
      <c r="F956" s="78">
        <f ca="1">(TRUNC(PRODUCT($E$12:$E955),16))</f>
        <v>1.10603417499275</v>
      </c>
      <c r="G956" s="78">
        <f t="shared" ca="1" si="289"/>
        <v>1.0964396618972201</v>
      </c>
      <c r="H956" s="78">
        <f t="shared" ca="1" si="290"/>
        <v>1.0087506100000001</v>
      </c>
      <c r="I956" s="77">
        <f t="shared" si="287"/>
        <v>3.5000000000000003E-2</v>
      </c>
      <c r="J956" s="79">
        <f t="shared" si="293"/>
        <v>44368</v>
      </c>
      <c r="K956" s="80">
        <f t="shared" si="294"/>
        <v>49</v>
      </c>
      <c r="L956" s="81">
        <f t="shared" si="295"/>
        <v>50</v>
      </c>
      <c r="M956" s="82">
        <f t="shared" si="296"/>
        <v>1.006849028</v>
      </c>
      <c r="N956" s="82">
        <f t="shared" ca="1" si="297"/>
        <v>1.015659571</v>
      </c>
      <c r="O956" s="81">
        <f t="shared" si="298"/>
        <v>0</v>
      </c>
      <c r="P956" s="76">
        <f t="shared" ca="1" si="299"/>
        <v>1185.4295239999999</v>
      </c>
      <c r="Q956" s="76">
        <f t="shared" si="300"/>
        <v>0</v>
      </c>
      <c r="R956" s="83" t="str">
        <f t="shared" si="301"/>
        <v>A+J=</v>
      </c>
      <c r="S956" s="79">
        <f t="shared" si="302"/>
        <v>44459</v>
      </c>
      <c r="T956" s="84" t="str">
        <f t="shared" si="303"/>
        <v>-</v>
      </c>
      <c r="U956" s="8"/>
      <c r="V956" s="8"/>
      <c r="W956" s="8"/>
      <c r="X956" s="8"/>
      <c r="Y956" s="1"/>
      <c r="Z956" s="8"/>
      <c r="AA956" s="8"/>
      <c r="AB956" s="8"/>
      <c r="AC956" s="8"/>
      <c r="AD956" s="8"/>
      <c r="AE956" s="9"/>
      <c r="AF956" s="8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  <c r="BO956" s="3"/>
      <c r="BP956" s="3"/>
      <c r="BQ956" s="3"/>
      <c r="BR956" s="3"/>
      <c r="BS956" s="3"/>
      <c r="BT956" s="3"/>
      <c r="BU956" s="3"/>
      <c r="BV956" s="3"/>
      <c r="BW956" s="3"/>
      <c r="BX956" s="3"/>
      <c r="BY956" s="3"/>
      <c r="BZ956" s="3"/>
      <c r="CA956" s="3"/>
      <c r="CB956" s="3"/>
      <c r="CC956" s="3"/>
      <c r="CD956" s="3"/>
      <c r="CE956" s="3"/>
      <c r="CF956" s="3"/>
      <c r="CG956" s="3"/>
      <c r="CH956" s="3"/>
      <c r="CI956" s="3"/>
      <c r="CJ956" s="3"/>
      <c r="CK956" s="3"/>
      <c r="CL956" s="3"/>
      <c r="CM956" s="3"/>
      <c r="CN956" s="3"/>
      <c r="CO956" s="3"/>
      <c r="CP956" s="3"/>
      <c r="CQ956" s="3"/>
      <c r="CR956" s="3"/>
      <c r="CS956" s="3"/>
      <c r="CT956" s="3"/>
      <c r="CU956" s="3"/>
      <c r="CV956" s="3"/>
      <c r="CW956" s="3"/>
      <c r="CX956" s="3"/>
      <c r="CY956" s="3"/>
      <c r="CZ956" s="3"/>
      <c r="DA956" s="3"/>
      <c r="DB956" s="3"/>
      <c r="DC956" s="3"/>
      <c r="DD956" s="3"/>
      <c r="DE956" s="3"/>
      <c r="DF956" s="3"/>
      <c r="DG956" s="3"/>
      <c r="DH956" s="3"/>
      <c r="DI956" s="3"/>
      <c r="DJ956" s="3"/>
      <c r="DK956" s="3"/>
      <c r="DL956" s="3"/>
      <c r="DM956" s="3"/>
      <c r="DN956" s="3"/>
      <c r="DO956" s="3"/>
      <c r="DP956" s="3"/>
      <c r="DQ956" s="3"/>
      <c r="DR956" s="3"/>
      <c r="DS956" s="3"/>
      <c r="DT956" s="3"/>
      <c r="DU956" s="3"/>
      <c r="DV956" s="3"/>
      <c r="DW956" s="3"/>
      <c r="DX956" s="3"/>
      <c r="DY956" s="3"/>
      <c r="DZ956" s="3"/>
      <c r="EA956" s="3"/>
      <c r="EB956" s="3"/>
      <c r="EC956" s="3"/>
      <c r="ED956" s="3"/>
      <c r="EE956" s="3"/>
      <c r="EF956" s="3"/>
      <c r="EG956" s="3"/>
      <c r="EH956" s="3"/>
      <c r="EI956" s="3"/>
      <c r="EJ956" s="3"/>
      <c r="EK956" s="3"/>
      <c r="EL956" s="3"/>
      <c r="EM956" s="3"/>
      <c r="EN956" s="3"/>
      <c r="EO956" s="3"/>
      <c r="EP956" s="3"/>
      <c r="EQ956" s="3"/>
      <c r="ER956" s="3"/>
      <c r="ES956" s="3"/>
      <c r="ET956" s="3"/>
      <c r="EU956" s="3"/>
      <c r="EV956" s="3"/>
      <c r="EW956" s="3"/>
      <c r="EX956" s="3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</row>
    <row r="957" spans="1:173" x14ac:dyDescent="0.15">
      <c r="A957" s="74">
        <f t="shared" si="286"/>
        <v>44438</v>
      </c>
      <c r="B957" s="75">
        <f t="shared" ca="1" si="291"/>
        <v>76885.429524000006</v>
      </c>
      <c r="C957" s="78">
        <f t="shared" si="292"/>
        <v>75700</v>
      </c>
      <c r="D957" s="77">
        <f ca="1">IF(A957&lt;$B$1,VLOOKUP(A957,[1]DI!$A$4:$B$15000,2),0)</f>
        <v>5.1499999999999997E-2</v>
      </c>
      <c r="E957" s="78">
        <f t="shared" ca="1" si="288"/>
        <v>1.0001993</v>
      </c>
      <c r="F957" s="78">
        <f ca="1">(TRUNC(PRODUCT($E$12:$E956),16))</f>
        <v>1.10603417499275</v>
      </c>
      <c r="G957" s="78">
        <f t="shared" ca="1" si="289"/>
        <v>1.0964396618972201</v>
      </c>
      <c r="H957" s="78">
        <f t="shared" ca="1" si="290"/>
        <v>1.0087506100000001</v>
      </c>
      <c r="I957" s="77">
        <f t="shared" si="287"/>
        <v>3.5000000000000003E-2</v>
      </c>
      <c r="J957" s="79">
        <f t="shared" si="293"/>
        <v>44368</v>
      </c>
      <c r="K957" s="80">
        <f t="shared" si="294"/>
        <v>50</v>
      </c>
      <c r="L957" s="81">
        <f t="shared" si="295"/>
        <v>50</v>
      </c>
      <c r="M957" s="82">
        <f t="shared" si="296"/>
        <v>1.006849028</v>
      </c>
      <c r="N957" s="82">
        <f t="shared" ca="1" si="297"/>
        <v>1.015659571</v>
      </c>
      <c r="O957" s="81">
        <f t="shared" si="298"/>
        <v>0</v>
      </c>
      <c r="P957" s="76">
        <f t="shared" ca="1" si="299"/>
        <v>1185.4295239999999</v>
      </c>
      <c r="Q957" s="76">
        <f t="shared" si="300"/>
        <v>0</v>
      </c>
      <c r="R957" s="83" t="str">
        <f t="shared" si="301"/>
        <v>A+J=</v>
      </c>
      <c r="S957" s="79">
        <f t="shared" si="302"/>
        <v>44459</v>
      </c>
      <c r="T957" s="84" t="str">
        <f t="shared" si="303"/>
        <v>-</v>
      </c>
      <c r="U957" s="8"/>
      <c r="V957" s="8"/>
      <c r="W957" s="8"/>
      <c r="X957" s="8"/>
      <c r="Y957" s="1"/>
      <c r="Z957" s="8"/>
      <c r="AA957" s="8"/>
      <c r="AB957" s="8"/>
      <c r="AC957" s="8"/>
      <c r="AD957" s="8"/>
      <c r="AE957" s="9"/>
      <c r="AF957" s="8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  <c r="BO957" s="3"/>
      <c r="BP957" s="3"/>
      <c r="BQ957" s="3"/>
      <c r="BR957" s="3"/>
      <c r="BS957" s="3"/>
      <c r="BT957" s="3"/>
      <c r="BU957" s="3"/>
      <c r="BV957" s="3"/>
      <c r="BW957" s="3"/>
      <c r="BX957" s="3"/>
      <c r="BY957" s="3"/>
      <c r="BZ957" s="3"/>
      <c r="CA957" s="3"/>
      <c r="CB957" s="3"/>
      <c r="CC957" s="3"/>
      <c r="CD957" s="3"/>
      <c r="CE957" s="3"/>
      <c r="CF957" s="3"/>
      <c r="CG957" s="3"/>
      <c r="CH957" s="3"/>
      <c r="CI957" s="3"/>
      <c r="CJ957" s="3"/>
      <c r="CK957" s="3"/>
      <c r="CL957" s="3"/>
      <c r="CM957" s="3"/>
      <c r="CN957" s="3"/>
      <c r="CO957" s="3"/>
      <c r="CP957" s="3"/>
      <c r="CQ957" s="3"/>
      <c r="CR957" s="3"/>
      <c r="CS957" s="3"/>
      <c r="CT957" s="3"/>
      <c r="CU957" s="3"/>
      <c r="CV957" s="3"/>
      <c r="CW957" s="3"/>
      <c r="CX957" s="3"/>
      <c r="CY957" s="3"/>
      <c r="CZ957" s="3"/>
      <c r="DA957" s="3"/>
      <c r="DB957" s="3"/>
      <c r="DC957" s="3"/>
      <c r="DD957" s="3"/>
      <c r="DE957" s="3"/>
      <c r="DF957" s="3"/>
      <c r="DG957" s="3"/>
      <c r="DH957" s="3"/>
      <c r="DI957" s="3"/>
      <c r="DJ957" s="3"/>
      <c r="DK957" s="3"/>
      <c r="DL957" s="3"/>
      <c r="DM957" s="3"/>
      <c r="DN957" s="3"/>
      <c r="DO957" s="3"/>
      <c r="DP957" s="3"/>
      <c r="DQ957" s="3"/>
      <c r="DR957" s="3"/>
      <c r="DS957" s="3"/>
      <c r="DT957" s="3"/>
      <c r="DU957" s="3"/>
      <c r="DV957" s="3"/>
      <c r="DW957" s="3"/>
      <c r="DX957" s="3"/>
      <c r="DY957" s="3"/>
      <c r="DZ957" s="3"/>
      <c r="EA957" s="3"/>
      <c r="EB957" s="3"/>
      <c r="EC957" s="3"/>
      <c r="ED957" s="3"/>
      <c r="EE957" s="3"/>
      <c r="EF957" s="3"/>
      <c r="EG957" s="3"/>
      <c r="EH957" s="3"/>
      <c r="EI957" s="3"/>
      <c r="EJ957" s="3"/>
      <c r="EK957" s="3"/>
      <c r="EL957" s="3"/>
      <c r="EM957" s="3"/>
      <c r="EN957" s="3"/>
      <c r="EO957" s="3"/>
      <c r="EP957" s="3"/>
      <c r="EQ957" s="3"/>
      <c r="ER957" s="3"/>
      <c r="ES957" s="3"/>
      <c r="ET957" s="3"/>
      <c r="EU957" s="3"/>
      <c r="EV957" s="3"/>
      <c r="EW957" s="3"/>
      <c r="EX957" s="3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</row>
    <row r="958" spans="1:173" x14ac:dyDescent="0.15">
      <c r="A958" s="74">
        <f t="shared" si="286"/>
        <v>44439</v>
      </c>
      <c r="B958" s="75">
        <f t="shared" ca="1" si="291"/>
        <v>76911.251248</v>
      </c>
      <c r="C958" s="78">
        <f t="shared" si="292"/>
        <v>75700</v>
      </c>
      <c r="D958" s="77">
        <f ca="1">IF(A958&lt;$B$1,VLOOKUP(A958,[1]DI!$A$4:$B$15000,2),0)</f>
        <v>5.1499999999999997E-2</v>
      </c>
      <c r="E958" s="78">
        <f t="shared" ca="1" si="288"/>
        <v>1.0001993</v>
      </c>
      <c r="F958" s="78">
        <f ca="1">(TRUNC(PRODUCT($E$12:$E957),16))</f>
        <v>1.10625460760383</v>
      </c>
      <c r="G958" s="78">
        <f t="shared" ca="1" si="289"/>
        <v>1.0964396618972201</v>
      </c>
      <c r="H958" s="78">
        <f t="shared" ca="1" si="290"/>
        <v>1.00895165</v>
      </c>
      <c r="I958" s="77">
        <f t="shared" si="287"/>
        <v>3.5000000000000003E-2</v>
      </c>
      <c r="J958" s="79">
        <f t="shared" si="293"/>
        <v>44368</v>
      </c>
      <c r="K958" s="80">
        <f t="shared" si="294"/>
        <v>51</v>
      </c>
      <c r="L958" s="81">
        <f t="shared" si="295"/>
        <v>51</v>
      </c>
      <c r="M958" s="82">
        <f t="shared" si="296"/>
        <v>1.006986486</v>
      </c>
      <c r="N958" s="82">
        <f t="shared" ca="1" si="297"/>
        <v>1.0160006770000001</v>
      </c>
      <c r="O958" s="81">
        <f t="shared" si="298"/>
        <v>0</v>
      </c>
      <c r="P958" s="76">
        <f t="shared" ca="1" si="299"/>
        <v>1211.251248</v>
      </c>
      <c r="Q958" s="76">
        <f t="shared" si="300"/>
        <v>0</v>
      </c>
      <c r="R958" s="83" t="str">
        <f t="shared" si="301"/>
        <v>A+J=</v>
      </c>
      <c r="S958" s="79">
        <f t="shared" si="302"/>
        <v>44459</v>
      </c>
      <c r="T958" s="84" t="str">
        <f t="shared" si="303"/>
        <v>-</v>
      </c>
      <c r="U958" s="8"/>
      <c r="V958" s="8"/>
      <c r="W958" s="8"/>
      <c r="X958" s="8"/>
      <c r="Y958" s="1"/>
      <c r="Z958" s="8"/>
      <c r="AA958" s="8"/>
      <c r="AB958" s="8"/>
      <c r="AC958" s="8"/>
      <c r="AD958" s="8"/>
      <c r="AE958" s="9"/>
      <c r="AF958" s="8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  <c r="BO958" s="3"/>
      <c r="BP958" s="3"/>
      <c r="BQ958" s="3"/>
      <c r="BR958" s="3"/>
      <c r="BS958" s="3"/>
      <c r="BT958" s="3"/>
      <c r="BU958" s="3"/>
      <c r="BV958" s="3"/>
      <c r="BW958" s="3"/>
      <c r="BX958" s="3"/>
      <c r="BY958" s="3"/>
      <c r="BZ958" s="3"/>
      <c r="CA958" s="3"/>
      <c r="CB958" s="3"/>
      <c r="CC958" s="3"/>
      <c r="CD958" s="3"/>
      <c r="CE958" s="3"/>
      <c r="CF958" s="3"/>
      <c r="CG958" s="3"/>
      <c r="CH958" s="3"/>
      <c r="CI958" s="3"/>
      <c r="CJ958" s="3"/>
      <c r="CK958" s="3"/>
      <c r="CL958" s="3"/>
      <c r="CM958" s="3"/>
      <c r="CN958" s="3"/>
      <c r="CO958" s="3"/>
      <c r="CP958" s="3"/>
      <c r="CQ958" s="3"/>
      <c r="CR958" s="3"/>
      <c r="CS958" s="3"/>
      <c r="CT958" s="3"/>
      <c r="CU958" s="3"/>
      <c r="CV958" s="3"/>
      <c r="CW958" s="3"/>
      <c r="CX958" s="3"/>
      <c r="CY958" s="3"/>
      <c r="CZ958" s="3"/>
      <c r="DA958" s="3"/>
      <c r="DB958" s="3"/>
      <c r="DC958" s="3"/>
      <c r="DD958" s="3"/>
      <c r="DE958" s="3"/>
      <c r="DF958" s="3"/>
      <c r="DG958" s="3"/>
      <c r="DH958" s="3"/>
      <c r="DI958" s="3"/>
      <c r="DJ958" s="3"/>
      <c r="DK958" s="3"/>
      <c r="DL958" s="3"/>
      <c r="DM958" s="3"/>
      <c r="DN958" s="3"/>
      <c r="DO958" s="3"/>
      <c r="DP958" s="3"/>
      <c r="DQ958" s="3"/>
      <c r="DR958" s="3"/>
      <c r="DS958" s="3"/>
      <c r="DT958" s="3"/>
      <c r="DU958" s="3"/>
      <c r="DV958" s="3"/>
      <c r="DW958" s="3"/>
      <c r="DX958" s="3"/>
      <c r="DY958" s="3"/>
      <c r="DZ958" s="3"/>
      <c r="EA958" s="3"/>
      <c r="EB958" s="3"/>
      <c r="EC958" s="3"/>
      <c r="ED958" s="3"/>
      <c r="EE958" s="3"/>
      <c r="EF958" s="3"/>
      <c r="EG958" s="3"/>
      <c r="EH958" s="3"/>
      <c r="EI958" s="3"/>
      <c r="EJ958" s="3"/>
      <c r="EK958" s="3"/>
      <c r="EL958" s="3"/>
      <c r="EM958" s="3"/>
      <c r="EN958" s="3"/>
      <c r="EO958" s="3"/>
      <c r="EP958" s="3"/>
      <c r="EQ958" s="3"/>
      <c r="ER958" s="3"/>
      <c r="ES958" s="3"/>
      <c r="ET958" s="3"/>
      <c r="EU958" s="3"/>
      <c r="EV958" s="3"/>
      <c r="EW958" s="3"/>
      <c r="EX958" s="3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</row>
    <row r="959" spans="1:173" x14ac:dyDescent="0.15">
      <c r="A959" s="74">
        <f t="shared" si="286"/>
        <v>44440</v>
      </c>
      <c r="B959" s="75">
        <f t="shared" ca="1" si="291"/>
        <v>76937.082358999993</v>
      </c>
      <c r="C959" s="78">
        <f t="shared" si="292"/>
        <v>75700</v>
      </c>
      <c r="D959" s="77">
        <f ca="1">IF(A959&lt;$B$1,VLOOKUP(A959,[1]DI!$A$4:$B$15000,2),0)</f>
        <v>5.1499999999999997E-2</v>
      </c>
      <c r="E959" s="78">
        <f t="shared" ca="1" si="288"/>
        <v>1.0001993</v>
      </c>
      <c r="F959" s="78">
        <f ca="1">(TRUNC(PRODUCT($E$12:$E958),16))</f>
        <v>1.10647508414712</v>
      </c>
      <c r="G959" s="78">
        <f t="shared" ca="1" si="289"/>
        <v>1.0964396618972201</v>
      </c>
      <c r="H959" s="78">
        <f t="shared" ca="1" si="290"/>
        <v>1.00915274</v>
      </c>
      <c r="I959" s="77">
        <f t="shared" si="287"/>
        <v>3.5000000000000003E-2</v>
      </c>
      <c r="J959" s="79">
        <f t="shared" si="293"/>
        <v>44368</v>
      </c>
      <c r="K959" s="80">
        <f t="shared" si="294"/>
        <v>52</v>
      </c>
      <c r="L959" s="81">
        <f t="shared" si="295"/>
        <v>52</v>
      </c>
      <c r="M959" s="82">
        <f t="shared" si="296"/>
        <v>1.007123963</v>
      </c>
      <c r="N959" s="82">
        <f t="shared" ca="1" si="297"/>
        <v>1.0163419069999999</v>
      </c>
      <c r="O959" s="81">
        <f t="shared" si="298"/>
        <v>0</v>
      </c>
      <c r="P959" s="76">
        <f t="shared" ca="1" si="299"/>
        <v>1237.082359</v>
      </c>
      <c r="Q959" s="76">
        <f t="shared" si="300"/>
        <v>0</v>
      </c>
      <c r="R959" s="83" t="str">
        <f t="shared" si="301"/>
        <v>A+J=</v>
      </c>
      <c r="S959" s="79">
        <f t="shared" si="302"/>
        <v>44459</v>
      </c>
      <c r="T959" s="84" t="str">
        <f t="shared" si="303"/>
        <v>-</v>
      </c>
      <c r="U959" s="8"/>
      <c r="V959" s="8"/>
      <c r="W959" s="8"/>
      <c r="X959" s="8"/>
      <c r="Y959" s="1"/>
      <c r="Z959" s="8"/>
      <c r="AA959" s="8"/>
      <c r="AB959" s="8"/>
      <c r="AC959" s="8"/>
      <c r="AD959" s="8"/>
      <c r="AE959" s="9"/>
      <c r="AF959" s="8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  <c r="BO959" s="3"/>
      <c r="BP959" s="3"/>
      <c r="BQ959" s="3"/>
      <c r="BR959" s="3"/>
      <c r="BS959" s="3"/>
      <c r="BT959" s="3"/>
      <c r="BU959" s="3"/>
      <c r="BV959" s="3"/>
      <c r="BW959" s="3"/>
      <c r="BX959" s="3"/>
      <c r="BY959" s="3"/>
      <c r="BZ959" s="3"/>
      <c r="CA959" s="3"/>
      <c r="CB959" s="3"/>
      <c r="CC959" s="3"/>
      <c r="CD959" s="3"/>
      <c r="CE959" s="3"/>
      <c r="CF959" s="3"/>
      <c r="CG959" s="3"/>
      <c r="CH959" s="3"/>
      <c r="CI959" s="3"/>
      <c r="CJ959" s="3"/>
      <c r="CK959" s="3"/>
      <c r="CL959" s="3"/>
      <c r="CM959" s="3"/>
      <c r="CN959" s="3"/>
      <c r="CO959" s="3"/>
      <c r="CP959" s="3"/>
      <c r="CQ959" s="3"/>
      <c r="CR959" s="3"/>
      <c r="CS959" s="3"/>
      <c r="CT959" s="3"/>
      <c r="CU959" s="3"/>
      <c r="CV959" s="3"/>
      <c r="CW959" s="3"/>
      <c r="CX959" s="3"/>
      <c r="CY959" s="3"/>
      <c r="CZ959" s="3"/>
      <c r="DA959" s="3"/>
      <c r="DB959" s="3"/>
      <c r="DC959" s="3"/>
      <c r="DD959" s="3"/>
      <c r="DE959" s="3"/>
      <c r="DF959" s="3"/>
      <c r="DG959" s="3"/>
      <c r="DH959" s="3"/>
      <c r="DI959" s="3"/>
      <c r="DJ959" s="3"/>
      <c r="DK959" s="3"/>
      <c r="DL959" s="3"/>
      <c r="DM959" s="3"/>
      <c r="DN959" s="3"/>
      <c r="DO959" s="3"/>
      <c r="DP959" s="3"/>
      <c r="DQ959" s="3"/>
      <c r="DR959" s="3"/>
      <c r="DS959" s="3"/>
      <c r="DT959" s="3"/>
      <c r="DU959" s="3"/>
      <c r="DV959" s="3"/>
      <c r="DW959" s="3"/>
      <c r="DX959" s="3"/>
      <c r="DY959" s="3"/>
      <c r="DZ959" s="3"/>
      <c r="EA959" s="3"/>
      <c r="EB959" s="3"/>
      <c r="EC959" s="3"/>
      <c r="ED959" s="3"/>
      <c r="EE959" s="3"/>
      <c r="EF959" s="3"/>
      <c r="EG959" s="3"/>
      <c r="EH959" s="3"/>
      <c r="EI959" s="3"/>
      <c r="EJ959" s="3"/>
      <c r="EK959" s="3"/>
      <c r="EL959" s="3"/>
      <c r="EM959" s="3"/>
      <c r="EN959" s="3"/>
      <c r="EO959" s="3"/>
      <c r="EP959" s="3"/>
      <c r="EQ959" s="3"/>
      <c r="ER959" s="3"/>
      <c r="ES959" s="3"/>
      <c r="ET959" s="3"/>
      <c r="EU959" s="3"/>
      <c r="EV959" s="3"/>
      <c r="EW959" s="3"/>
      <c r="EX959" s="3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</row>
    <row r="960" spans="1:173" x14ac:dyDescent="0.15">
      <c r="A960" s="74">
        <f t="shared" si="286"/>
        <v>44441</v>
      </c>
      <c r="B960" s="75">
        <f t="shared" ca="1" si="291"/>
        <v>76962.921342999995</v>
      </c>
      <c r="C960" s="78">
        <f t="shared" si="292"/>
        <v>75700</v>
      </c>
      <c r="D960" s="77">
        <f ca="1">IF(A960&lt;$B$1,VLOOKUP(A960,[1]DI!$A$4:$B$15000,2),0)</f>
        <v>5.1499999999999997E-2</v>
      </c>
      <c r="E960" s="78">
        <f t="shared" ca="1" si="288"/>
        <v>1.0001993</v>
      </c>
      <c r="F960" s="78">
        <f ca="1">(TRUNC(PRODUCT($E$12:$E959),16))</f>
        <v>1.1066956046313901</v>
      </c>
      <c r="G960" s="78">
        <f t="shared" ca="1" si="289"/>
        <v>1.0964396618972201</v>
      </c>
      <c r="H960" s="78">
        <f t="shared" ca="1" si="290"/>
        <v>1.00935386</v>
      </c>
      <c r="I960" s="77">
        <f t="shared" si="287"/>
        <v>3.5000000000000003E-2</v>
      </c>
      <c r="J960" s="79">
        <f t="shared" si="293"/>
        <v>44368</v>
      </c>
      <c r="K960" s="80">
        <f t="shared" si="294"/>
        <v>53</v>
      </c>
      <c r="L960" s="81">
        <f t="shared" si="295"/>
        <v>53</v>
      </c>
      <c r="M960" s="82">
        <f t="shared" si="296"/>
        <v>1.0072614580000001</v>
      </c>
      <c r="N960" s="82">
        <f t="shared" ca="1" si="297"/>
        <v>1.016683241</v>
      </c>
      <c r="O960" s="81">
        <f t="shared" si="298"/>
        <v>0</v>
      </c>
      <c r="P960" s="76">
        <f t="shared" ca="1" si="299"/>
        <v>1262.921343</v>
      </c>
      <c r="Q960" s="76">
        <f t="shared" si="300"/>
        <v>0</v>
      </c>
      <c r="R960" s="83" t="str">
        <f t="shared" si="301"/>
        <v>A+J=</v>
      </c>
      <c r="S960" s="79">
        <f t="shared" si="302"/>
        <v>44459</v>
      </c>
      <c r="T960" s="84" t="str">
        <f t="shared" si="303"/>
        <v>-</v>
      </c>
      <c r="U960" s="8"/>
      <c r="V960" s="8"/>
      <c r="W960" s="8"/>
      <c r="X960" s="8"/>
      <c r="Y960" s="1"/>
      <c r="Z960" s="8"/>
      <c r="AA960" s="8"/>
      <c r="AB960" s="8"/>
      <c r="AC960" s="8"/>
      <c r="AD960" s="8"/>
      <c r="AE960" s="9"/>
      <c r="AF960" s="8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  <c r="BO960" s="3"/>
      <c r="BP960" s="3"/>
      <c r="BQ960" s="3"/>
      <c r="BR960" s="3"/>
      <c r="BS960" s="3"/>
      <c r="BT960" s="3"/>
      <c r="BU960" s="3"/>
      <c r="BV960" s="3"/>
      <c r="BW960" s="3"/>
      <c r="BX960" s="3"/>
      <c r="BY960" s="3"/>
      <c r="BZ960" s="3"/>
      <c r="CA960" s="3"/>
      <c r="CB960" s="3"/>
      <c r="CC960" s="3"/>
      <c r="CD960" s="3"/>
      <c r="CE960" s="3"/>
      <c r="CF960" s="3"/>
      <c r="CG960" s="3"/>
      <c r="CH960" s="3"/>
      <c r="CI960" s="3"/>
      <c r="CJ960" s="3"/>
      <c r="CK960" s="3"/>
      <c r="CL960" s="3"/>
      <c r="CM960" s="3"/>
      <c r="CN960" s="3"/>
      <c r="CO960" s="3"/>
      <c r="CP960" s="3"/>
      <c r="CQ960" s="3"/>
      <c r="CR960" s="3"/>
      <c r="CS960" s="3"/>
      <c r="CT960" s="3"/>
      <c r="CU960" s="3"/>
      <c r="CV960" s="3"/>
      <c r="CW960" s="3"/>
      <c r="CX960" s="3"/>
      <c r="CY960" s="3"/>
      <c r="CZ960" s="3"/>
      <c r="DA960" s="3"/>
      <c r="DB960" s="3"/>
      <c r="DC960" s="3"/>
      <c r="DD960" s="3"/>
      <c r="DE960" s="3"/>
      <c r="DF960" s="3"/>
      <c r="DG960" s="3"/>
      <c r="DH960" s="3"/>
      <c r="DI960" s="3"/>
      <c r="DJ960" s="3"/>
      <c r="DK960" s="3"/>
      <c r="DL960" s="3"/>
      <c r="DM960" s="3"/>
      <c r="DN960" s="3"/>
      <c r="DO960" s="3"/>
      <c r="DP960" s="3"/>
      <c r="DQ960" s="3"/>
      <c r="DR960" s="3"/>
      <c r="DS960" s="3"/>
      <c r="DT960" s="3"/>
      <c r="DU960" s="3"/>
      <c r="DV960" s="3"/>
      <c r="DW960" s="3"/>
      <c r="DX960" s="3"/>
      <c r="DY960" s="3"/>
      <c r="DZ960" s="3"/>
      <c r="EA960" s="3"/>
      <c r="EB960" s="3"/>
      <c r="EC960" s="3"/>
      <c r="ED960" s="3"/>
      <c r="EE960" s="3"/>
      <c r="EF960" s="3"/>
      <c r="EG960" s="3"/>
      <c r="EH960" s="3"/>
      <c r="EI960" s="3"/>
      <c r="EJ960" s="3"/>
      <c r="EK960" s="3"/>
      <c r="EL960" s="3"/>
      <c r="EM960" s="3"/>
      <c r="EN960" s="3"/>
      <c r="EO960" s="3"/>
      <c r="EP960" s="3"/>
      <c r="EQ960" s="3"/>
      <c r="ER960" s="3"/>
      <c r="ES960" s="3"/>
      <c r="ET960" s="3"/>
      <c r="EU960" s="3"/>
      <c r="EV960" s="3"/>
      <c r="EW960" s="3"/>
      <c r="EX960" s="3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</row>
    <row r="961" spans="1:173" x14ac:dyDescent="0.15">
      <c r="A961" s="74">
        <f t="shared" si="286"/>
        <v>44442</v>
      </c>
      <c r="B961" s="75">
        <f t="shared" ca="1" si="291"/>
        <v>76988.768956999993</v>
      </c>
      <c r="C961" s="78">
        <f t="shared" si="292"/>
        <v>75700</v>
      </c>
      <c r="D961" s="77">
        <f ca="1">IF(A961&lt;$B$1,VLOOKUP(A961,[1]DI!$A$4:$B$15000,2),0)</f>
        <v>5.1499999999999997E-2</v>
      </c>
      <c r="E961" s="78">
        <f t="shared" ca="1" si="288"/>
        <v>1.0001993</v>
      </c>
      <c r="F961" s="78">
        <f ca="1">(TRUNC(PRODUCT($E$12:$E960),16))</f>
        <v>1.1069161690653899</v>
      </c>
      <c r="G961" s="78">
        <f t="shared" ca="1" si="289"/>
        <v>1.0964396618972201</v>
      </c>
      <c r="H961" s="78">
        <f t="shared" ca="1" si="290"/>
        <v>1.0095550200000001</v>
      </c>
      <c r="I961" s="77">
        <f t="shared" si="287"/>
        <v>3.5000000000000003E-2</v>
      </c>
      <c r="J961" s="79">
        <f t="shared" si="293"/>
        <v>44368</v>
      </c>
      <c r="K961" s="80">
        <f t="shared" si="294"/>
        <v>54</v>
      </c>
      <c r="L961" s="81">
        <f t="shared" si="295"/>
        <v>54</v>
      </c>
      <c r="M961" s="82">
        <f t="shared" si="296"/>
        <v>1.0073989720000001</v>
      </c>
      <c r="N961" s="82">
        <f t="shared" ca="1" si="297"/>
        <v>1.0170246890000001</v>
      </c>
      <c r="O961" s="81">
        <f t="shared" si="298"/>
        <v>0</v>
      </c>
      <c r="P961" s="76">
        <f t="shared" ca="1" si="299"/>
        <v>1288.768957</v>
      </c>
      <c r="Q961" s="76">
        <f t="shared" si="300"/>
        <v>0</v>
      </c>
      <c r="R961" s="83" t="str">
        <f t="shared" si="301"/>
        <v>A+J=</v>
      </c>
      <c r="S961" s="79">
        <f t="shared" si="302"/>
        <v>44459</v>
      </c>
      <c r="T961" s="84" t="str">
        <f t="shared" si="303"/>
        <v>-</v>
      </c>
      <c r="U961" s="8"/>
      <c r="V961" s="8"/>
      <c r="W961" s="8"/>
      <c r="X961" s="8"/>
      <c r="Y961" s="1"/>
      <c r="Z961" s="8"/>
      <c r="AA961" s="8"/>
      <c r="AB961" s="8"/>
      <c r="AC961" s="8"/>
      <c r="AD961" s="8"/>
      <c r="AE961" s="9"/>
      <c r="AF961" s="8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  <c r="BO961" s="3"/>
      <c r="BP961" s="3"/>
      <c r="BQ961" s="3"/>
      <c r="BR961" s="3"/>
      <c r="BS961" s="3"/>
      <c r="BT961" s="3"/>
      <c r="BU961" s="3"/>
      <c r="BV961" s="3"/>
      <c r="BW961" s="3"/>
      <c r="BX961" s="3"/>
      <c r="BY961" s="3"/>
      <c r="BZ961" s="3"/>
      <c r="CA961" s="3"/>
      <c r="CB961" s="3"/>
      <c r="CC961" s="3"/>
      <c r="CD961" s="3"/>
      <c r="CE961" s="3"/>
      <c r="CF961" s="3"/>
      <c r="CG961" s="3"/>
      <c r="CH961" s="3"/>
      <c r="CI961" s="3"/>
      <c r="CJ961" s="3"/>
      <c r="CK961" s="3"/>
      <c r="CL961" s="3"/>
      <c r="CM961" s="3"/>
      <c r="CN961" s="3"/>
      <c r="CO961" s="3"/>
      <c r="CP961" s="3"/>
      <c r="CQ961" s="3"/>
      <c r="CR961" s="3"/>
      <c r="CS961" s="3"/>
      <c r="CT961" s="3"/>
      <c r="CU961" s="3"/>
      <c r="CV961" s="3"/>
      <c r="CW961" s="3"/>
      <c r="CX961" s="3"/>
      <c r="CY961" s="3"/>
      <c r="CZ961" s="3"/>
      <c r="DA961" s="3"/>
      <c r="DB961" s="3"/>
      <c r="DC961" s="3"/>
      <c r="DD961" s="3"/>
      <c r="DE961" s="3"/>
      <c r="DF961" s="3"/>
      <c r="DG961" s="3"/>
      <c r="DH961" s="3"/>
      <c r="DI961" s="3"/>
      <c r="DJ961" s="3"/>
      <c r="DK961" s="3"/>
      <c r="DL961" s="3"/>
      <c r="DM961" s="3"/>
      <c r="DN961" s="3"/>
      <c r="DO961" s="3"/>
      <c r="DP961" s="3"/>
      <c r="DQ961" s="3"/>
      <c r="DR961" s="3"/>
      <c r="DS961" s="3"/>
      <c r="DT961" s="3"/>
      <c r="DU961" s="3"/>
      <c r="DV961" s="3"/>
      <c r="DW961" s="3"/>
      <c r="DX961" s="3"/>
      <c r="DY961" s="3"/>
      <c r="DZ961" s="3"/>
      <c r="EA961" s="3"/>
      <c r="EB961" s="3"/>
      <c r="EC961" s="3"/>
      <c r="ED961" s="3"/>
      <c r="EE961" s="3"/>
      <c r="EF961" s="3"/>
      <c r="EG961" s="3"/>
      <c r="EH961" s="3"/>
      <c r="EI961" s="3"/>
      <c r="EJ961" s="3"/>
      <c r="EK961" s="3"/>
      <c r="EL961" s="3"/>
      <c r="EM961" s="3"/>
      <c r="EN961" s="3"/>
      <c r="EO961" s="3"/>
      <c r="EP961" s="3"/>
      <c r="EQ961" s="3"/>
      <c r="ER961" s="3"/>
      <c r="ES961" s="3"/>
      <c r="ET961" s="3"/>
      <c r="EU961" s="3"/>
      <c r="EV961" s="3"/>
      <c r="EW961" s="3"/>
      <c r="EX961" s="3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</row>
    <row r="962" spans="1:173" x14ac:dyDescent="0.15">
      <c r="A962" s="74">
        <f t="shared" si="286"/>
        <v>44443</v>
      </c>
      <c r="B962" s="75">
        <f t="shared" ca="1" si="291"/>
        <v>77014.626109000004</v>
      </c>
      <c r="C962" s="78">
        <f t="shared" si="292"/>
        <v>75700</v>
      </c>
      <c r="D962" s="77">
        <f ca="1">IF(A962&lt;$B$1,VLOOKUP(A962,[1]DI!$A$4:$B$15000,2),0)</f>
        <v>0</v>
      </c>
      <c r="E962" s="78">
        <f t="shared" ca="1" si="288"/>
        <v>1</v>
      </c>
      <c r="F962" s="78">
        <f ca="1">(TRUNC(PRODUCT($E$12:$E961),16))</f>
        <v>1.10713677745789</v>
      </c>
      <c r="G962" s="78">
        <f t="shared" ca="1" si="289"/>
        <v>1.0964396618972201</v>
      </c>
      <c r="H962" s="78">
        <f t="shared" ca="1" si="290"/>
        <v>1.00975623</v>
      </c>
      <c r="I962" s="77">
        <f t="shared" si="287"/>
        <v>3.5000000000000003E-2</v>
      </c>
      <c r="J962" s="79">
        <f t="shared" si="293"/>
        <v>44368</v>
      </c>
      <c r="K962" s="80">
        <f t="shared" si="294"/>
        <v>54</v>
      </c>
      <c r="L962" s="81">
        <f t="shared" si="295"/>
        <v>55</v>
      </c>
      <c r="M962" s="82">
        <f t="shared" si="296"/>
        <v>1.007536505</v>
      </c>
      <c r="N962" s="82">
        <f t="shared" ca="1" si="297"/>
        <v>1.017366263</v>
      </c>
      <c r="O962" s="81">
        <f t="shared" si="298"/>
        <v>0</v>
      </c>
      <c r="P962" s="76">
        <f t="shared" ca="1" si="299"/>
        <v>1314.626109</v>
      </c>
      <c r="Q962" s="76">
        <f t="shared" si="300"/>
        <v>0</v>
      </c>
      <c r="R962" s="83" t="str">
        <f t="shared" si="301"/>
        <v>A+J=</v>
      </c>
      <c r="S962" s="79">
        <f t="shared" si="302"/>
        <v>44459</v>
      </c>
      <c r="T962" s="84" t="str">
        <f t="shared" si="303"/>
        <v>-</v>
      </c>
      <c r="U962" s="8"/>
      <c r="V962" s="8"/>
      <c r="W962" s="8"/>
      <c r="X962" s="8"/>
      <c r="Y962" s="1"/>
      <c r="Z962" s="8"/>
      <c r="AA962" s="8"/>
      <c r="AB962" s="8"/>
      <c r="AC962" s="8"/>
      <c r="AD962" s="8"/>
      <c r="AE962" s="9"/>
      <c r="AF962" s="8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  <c r="BO962" s="3"/>
      <c r="BP962" s="3"/>
      <c r="BQ962" s="3"/>
      <c r="BR962" s="3"/>
      <c r="BS962" s="3"/>
      <c r="BT962" s="3"/>
      <c r="BU962" s="3"/>
      <c r="BV962" s="3"/>
      <c r="BW962" s="3"/>
      <c r="BX962" s="3"/>
      <c r="BY962" s="3"/>
      <c r="BZ962" s="3"/>
      <c r="CA962" s="3"/>
      <c r="CB962" s="3"/>
      <c r="CC962" s="3"/>
      <c r="CD962" s="3"/>
      <c r="CE962" s="3"/>
      <c r="CF962" s="3"/>
      <c r="CG962" s="3"/>
      <c r="CH962" s="3"/>
      <c r="CI962" s="3"/>
      <c r="CJ962" s="3"/>
      <c r="CK962" s="3"/>
      <c r="CL962" s="3"/>
      <c r="CM962" s="3"/>
      <c r="CN962" s="3"/>
      <c r="CO962" s="3"/>
      <c r="CP962" s="3"/>
      <c r="CQ962" s="3"/>
      <c r="CR962" s="3"/>
      <c r="CS962" s="3"/>
      <c r="CT962" s="3"/>
      <c r="CU962" s="3"/>
      <c r="CV962" s="3"/>
      <c r="CW962" s="3"/>
      <c r="CX962" s="3"/>
      <c r="CY962" s="3"/>
      <c r="CZ962" s="3"/>
      <c r="DA962" s="3"/>
      <c r="DB962" s="3"/>
      <c r="DC962" s="3"/>
      <c r="DD962" s="3"/>
      <c r="DE962" s="3"/>
      <c r="DF962" s="3"/>
      <c r="DG962" s="3"/>
      <c r="DH962" s="3"/>
      <c r="DI962" s="3"/>
      <c r="DJ962" s="3"/>
      <c r="DK962" s="3"/>
      <c r="DL962" s="3"/>
      <c r="DM962" s="3"/>
      <c r="DN962" s="3"/>
      <c r="DO962" s="3"/>
      <c r="DP962" s="3"/>
      <c r="DQ962" s="3"/>
      <c r="DR962" s="3"/>
      <c r="DS962" s="3"/>
      <c r="DT962" s="3"/>
      <c r="DU962" s="3"/>
      <c r="DV962" s="3"/>
      <c r="DW962" s="3"/>
      <c r="DX962" s="3"/>
      <c r="DY962" s="3"/>
      <c r="DZ962" s="3"/>
      <c r="EA962" s="3"/>
      <c r="EB962" s="3"/>
      <c r="EC962" s="3"/>
      <c r="ED962" s="3"/>
      <c r="EE962" s="3"/>
      <c r="EF962" s="3"/>
      <c r="EG962" s="3"/>
      <c r="EH962" s="3"/>
      <c r="EI962" s="3"/>
      <c r="EJ962" s="3"/>
      <c r="EK962" s="3"/>
      <c r="EL962" s="3"/>
      <c r="EM962" s="3"/>
      <c r="EN962" s="3"/>
      <c r="EO962" s="3"/>
      <c r="EP962" s="3"/>
      <c r="EQ962" s="3"/>
      <c r="ER962" s="3"/>
      <c r="ES962" s="3"/>
      <c r="ET962" s="3"/>
      <c r="EU962" s="3"/>
      <c r="EV962" s="3"/>
      <c r="EW962" s="3"/>
      <c r="EX962" s="3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</row>
    <row r="963" spans="1:173" x14ac:dyDescent="0.15">
      <c r="A963" s="74">
        <f t="shared" si="286"/>
        <v>44444</v>
      </c>
      <c r="B963" s="75">
        <f t="shared" ca="1" si="291"/>
        <v>77014.626109000004</v>
      </c>
      <c r="C963" s="78">
        <f t="shared" si="292"/>
        <v>75700</v>
      </c>
      <c r="D963" s="77">
        <f ca="1">IF(A963&lt;$B$1,VLOOKUP(A963,[1]DI!$A$4:$B$15000,2),0)</f>
        <v>0</v>
      </c>
      <c r="E963" s="78">
        <f t="shared" ca="1" si="288"/>
        <v>1</v>
      </c>
      <c r="F963" s="78">
        <f ca="1">(TRUNC(PRODUCT($E$12:$E962),16))</f>
        <v>1.10713677745789</v>
      </c>
      <c r="G963" s="78">
        <f t="shared" ca="1" si="289"/>
        <v>1.0964396618972201</v>
      </c>
      <c r="H963" s="78">
        <f t="shared" ca="1" si="290"/>
        <v>1.00975623</v>
      </c>
      <c r="I963" s="77">
        <f t="shared" si="287"/>
        <v>3.5000000000000003E-2</v>
      </c>
      <c r="J963" s="79">
        <f t="shared" si="293"/>
        <v>44368</v>
      </c>
      <c r="K963" s="80">
        <f t="shared" si="294"/>
        <v>54</v>
      </c>
      <c r="L963" s="81">
        <f t="shared" si="295"/>
        <v>55</v>
      </c>
      <c r="M963" s="82">
        <f t="shared" si="296"/>
        <v>1.007536505</v>
      </c>
      <c r="N963" s="82">
        <f t="shared" ca="1" si="297"/>
        <v>1.017366263</v>
      </c>
      <c r="O963" s="81">
        <f t="shared" si="298"/>
        <v>0</v>
      </c>
      <c r="P963" s="76">
        <f t="shared" ca="1" si="299"/>
        <v>1314.626109</v>
      </c>
      <c r="Q963" s="76">
        <f t="shared" si="300"/>
        <v>0</v>
      </c>
      <c r="R963" s="83" t="str">
        <f t="shared" si="301"/>
        <v>A+J=</v>
      </c>
      <c r="S963" s="79">
        <f t="shared" si="302"/>
        <v>44459</v>
      </c>
      <c r="T963" s="84" t="str">
        <f t="shared" si="303"/>
        <v>-</v>
      </c>
      <c r="U963" s="8"/>
      <c r="V963" s="8"/>
      <c r="W963" s="8"/>
      <c r="X963" s="8"/>
      <c r="Y963" s="1"/>
      <c r="Z963" s="8"/>
      <c r="AA963" s="8"/>
      <c r="AB963" s="8"/>
      <c r="AC963" s="8"/>
      <c r="AD963" s="8"/>
      <c r="AE963" s="9"/>
      <c r="AF963" s="8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  <c r="BO963" s="3"/>
      <c r="BP963" s="3"/>
      <c r="BQ963" s="3"/>
      <c r="BR963" s="3"/>
      <c r="BS963" s="3"/>
      <c r="BT963" s="3"/>
      <c r="BU963" s="3"/>
      <c r="BV963" s="3"/>
      <c r="BW963" s="3"/>
      <c r="BX963" s="3"/>
      <c r="BY963" s="3"/>
      <c r="BZ963" s="3"/>
      <c r="CA963" s="3"/>
      <c r="CB963" s="3"/>
      <c r="CC963" s="3"/>
      <c r="CD963" s="3"/>
      <c r="CE963" s="3"/>
      <c r="CF963" s="3"/>
      <c r="CG963" s="3"/>
      <c r="CH963" s="3"/>
      <c r="CI963" s="3"/>
      <c r="CJ963" s="3"/>
      <c r="CK963" s="3"/>
      <c r="CL963" s="3"/>
      <c r="CM963" s="3"/>
      <c r="CN963" s="3"/>
      <c r="CO963" s="3"/>
      <c r="CP963" s="3"/>
      <c r="CQ963" s="3"/>
      <c r="CR963" s="3"/>
      <c r="CS963" s="3"/>
      <c r="CT963" s="3"/>
      <c r="CU963" s="3"/>
      <c r="CV963" s="3"/>
      <c r="CW963" s="3"/>
      <c r="CX963" s="3"/>
      <c r="CY963" s="3"/>
      <c r="CZ963" s="3"/>
      <c r="DA963" s="3"/>
      <c r="DB963" s="3"/>
      <c r="DC963" s="3"/>
      <c r="DD963" s="3"/>
      <c r="DE963" s="3"/>
      <c r="DF963" s="3"/>
      <c r="DG963" s="3"/>
      <c r="DH963" s="3"/>
      <c r="DI963" s="3"/>
      <c r="DJ963" s="3"/>
      <c r="DK963" s="3"/>
      <c r="DL963" s="3"/>
      <c r="DM963" s="3"/>
      <c r="DN963" s="3"/>
      <c r="DO963" s="3"/>
      <c r="DP963" s="3"/>
      <c r="DQ963" s="3"/>
      <c r="DR963" s="3"/>
      <c r="DS963" s="3"/>
      <c r="DT963" s="3"/>
      <c r="DU963" s="3"/>
      <c r="DV963" s="3"/>
      <c r="DW963" s="3"/>
      <c r="DX963" s="3"/>
      <c r="DY963" s="3"/>
      <c r="DZ963" s="3"/>
      <c r="EA963" s="3"/>
      <c r="EB963" s="3"/>
      <c r="EC963" s="3"/>
      <c r="ED963" s="3"/>
      <c r="EE963" s="3"/>
      <c r="EF963" s="3"/>
      <c r="EG963" s="3"/>
      <c r="EH963" s="3"/>
      <c r="EI963" s="3"/>
      <c r="EJ963" s="3"/>
      <c r="EK963" s="3"/>
      <c r="EL963" s="3"/>
      <c r="EM963" s="3"/>
      <c r="EN963" s="3"/>
      <c r="EO963" s="3"/>
      <c r="EP963" s="3"/>
      <c r="EQ963" s="3"/>
      <c r="ER963" s="3"/>
      <c r="ES963" s="3"/>
      <c r="ET963" s="3"/>
      <c r="EU963" s="3"/>
      <c r="EV963" s="3"/>
      <c r="EW963" s="3"/>
      <c r="EX963" s="3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</row>
    <row r="964" spans="1:173" x14ac:dyDescent="0.15">
      <c r="A964" s="74">
        <f t="shared" si="286"/>
        <v>44445</v>
      </c>
      <c r="B964" s="75">
        <f t="shared" ca="1" si="291"/>
        <v>77014.626109000004</v>
      </c>
      <c r="C964" s="78">
        <f t="shared" si="292"/>
        <v>75700</v>
      </c>
      <c r="D964" s="77">
        <f ca="1">IF(A964&lt;$B$1,VLOOKUP(A964,[1]DI!$A$4:$B$15000,2),0)</f>
        <v>5.1499999999999997E-2</v>
      </c>
      <c r="E964" s="78">
        <f t="shared" ca="1" si="288"/>
        <v>1.0001993</v>
      </c>
      <c r="F964" s="78">
        <f ca="1">(TRUNC(PRODUCT($E$12:$E963),16))</f>
        <v>1.10713677745789</v>
      </c>
      <c r="G964" s="78">
        <f t="shared" ca="1" si="289"/>
        <v>1.0964396618972201</v>
      </c>
      <c r="H964" s="78">
        <f t="shared" ca="1" si="290"/>
        <v>1.00975623</v>
      </c>
      <c r="I964" s="77">
        <f t="shared" si="287"/>
        <v>3.5000000000000003E-2</v>
      </c>
      <c r="J964" s="79">
        <f t="shared" si="293"/>
        <v>44368</v>
      </c>
      <c r="K964" s="80">
        <f t="shared" si="294"/>
        <v>55</v>
      </c>
      <c r="L964" s="81">
        <f t="shared" si="295"/>
        <v>55</v>
      </c>
      <c r="M964" s="82">
        <f t="shared" si="296"/>
        <v>1.007536505</v>
      </c>
      <c r="N964" s="82">
        <f t="shared" ca="1" si="297"/>
        <v>1.017366263</v>
      </c>
      <c r="O964" s="81">
        <f t="shared" si="298"/>
        <v>0</v>
      </c>
      <c r="P964" s="76">
        <f t="shared" ca="1" si="299"/>
        <v>1314.626109</v>
      </c>
      <c r="Q964" s="76">
        <f t="shared" si="300"/>
        <v>0</v>
      </c>
      <c r="R964" s="83" t="str">
        <f t="shared" si="301"/>
        <v>A+J=</v>
      </c>
      <c r="S964" s="79">
        <f t="shared" si="302"/>
        <v>44459</v>
      </c>
      <c r="T964" s="84" t="str">
        <f t="shared" si="303"/>
        <v>-</v>
      </c>
      <c r="U964" s="8"/>
      <c r="V964" s="8"/>
      <c r="W964" s="8"/>
      <c r="X964" s="8"/>
      <c r="Y964" s="1"/>
      <c r="Z964" s="8"/>
      <c r="AA964" s="8"/>
      <c r="AB964" s="8"/>
      <c r="AC964" s="8"/>
      <c r="AD964" s="8"/>
      <c r="AE964" s="9"/>
      <c r="AF964" s="8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  <c r="BO964" s="3"/>
      <c r="BP964" s="3"/>
      <c r="BQ964" s="3"/>
      <c r="BR964" s="3"/>
      <c r="BS964" s="3"/>
      <c r="BT964" s="3"/>
      <c r="BU964" s="3"/>
      <c r="BV964" s="3"/>
      <c r="BW964" s="3"/>
      <c r="BX964" s="3"/>
      <c r="BY964" s="3"/>
      <c r="BZ964" s="3"/>
      <c r="CA964" s="3"/>
      <c r="CB964" s="3"/>
      <c r="CC964" s="3"/>
      <c r="CD964" s="3"/>
      <c r="CE964" s="3"/>
      <c r="CF964" s="3"/>
      <c r="CG964" s="3"/>
      <c r="CH964" s="3"/>
      <c r="CI964" s="3"/>
      <c r="CJ964" s="3"/>
      <c r="CK964" s="3"/>
      <c r="CL964" s="3"/>
      <c r="CM964" s="3"/>
      <c r="CN964" s="3"/>
      <c r="CO964" s="3"/>
      <c r="CP964" s="3"/>
      <c r="CQ964" s="3"/>
      <c r="CR964" s="3"/>
      <c r="CS964" s="3"/>
      <c r="CT964" s="3"/>
      <c r="CU964" s="3"/>
      <c r="CV964" s="3"/>
      <c r="CW964" s="3"/>
      <c r="CX964" s="3"/>
      <c r="CY964" s="3"/>
      <c r="CZ964" s="3"/>
      <c r="DA964" s="3"/>
      <c r="DB964" s="3"/>
      <c r="DC964" s="3"/>
      <c r="DD964" s="3"/>
      <c r="DE964" s="3"/>
      <c r="DF964" s="3"/>
      <c r="DG964" s="3"/>
      <c r="DH964" s="3"/>
      <c r="DI964" s="3"/>
      <c r="DJ964" s="3"/>
      <c r="DK964" s="3"/>
      <c r="DL964" s="3"/>
      <c r="DM964" s="3"/>
      <c r="DN964" s="3"/>
      <c r="DO964" s="3"/>
      <c r="DP964" s="3"/>
      <c r="DQ964" s="3"/>
      <c r="DR964" s="3"/>
      <c r="DS964" s="3"/>
      <c r="DT964" s="3"/>
      <c r="DU964" s="3"/>
      <c r="DV964" s="3"/>
      <c r="DW964" s="3"/>
      <c r="DX964" s="3"/>
      <c r="DY964" s="3"/>
      <c r="DZ964" s="3"/>
      <c r="EA964" s="3"/>
      <c r="EB964" s="3"/>
      <c r="EC964" s="3"/>
      <c r="ED964" s="3"/>
      <c r="EE964" s="3"/>
      <c r="EF964" s="3"/>
      <c r="EG964" s="3"/>
      <c r="EH964" s="3"/>
      <c r="EI964" s="3"/>
      <c r="EJ964" s="3"/>
      <c r="EK964" s="3"/>
      <c r="EL964" s="3"/>
      <c r="EM964" s="3"/>
      <c r="EN964" s="3"/>
      <c r="EO964" s="3"/>
      <c r="EP964" s="3"/>
      <c r="EQ964" s="3"/>
      <c r="ER964" s="3"/>
      <c r="ES964" s="3"/>
      <c r="ET964" s="3"/>
      <c r="EU964" s="3"/>
      <c r="EV964" s="3"/>
      <c r="EW964" s="3"/>
      <c r="EX964" s="3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</row>
    <row r="965" spans="1:173" x14ac:dyDescent="0.15">
      <c r="A965" s="74">
        <f t="shared" si="286"/>
        <v>44446</v>
      </c>
      <c r="B965" s="75">
        <f t="shared" ca="1" si="291"/>
        <v>77040.491133000003</v>
      </c>
      <c r="C965" s="78">
        <f t="shared" si="292"/>
        <v>75700</v>
      </c>
      <c r="D965" s="77">
        <f ca="1">IF(A965&lt;$B$1,VLOOKUP(A965,[1]DI!$A$4:$B$15000,2),0)</f>
        <v>0</v>
      </c>
      <c r="E965" s="78">
        <f t="shared" ca="1" si="288"/>
        <v>1</v>
      </c>
      <c r="F965" s="78">
        <f ca="1">(TRUNC(PRODUCT($E$12:$E964),16))</f>
        <v>1.1073574298176401</v>
      </c>
      <c r="G965" s="78">
        <f t="shared" ca="1" si="289"/>
        <v>1.0964396618972201</v>
      </c>
      <c r="H965" s="78">
        <f t="shared" ca="1" si="290"/>
        <v>1.00995747</v>
      </c>
      <c r="I965" s="77">
        <f t="shared" si="287"/>
        <v>3.5000000000000003E-2</v>
      </c>
      <c r="J965" s="79">
        <f t="shared" si="293"/>
        <v>44368</v>
      </c>
      <c r="K965" s="80">
        <f t="shared" si="294"/>
        <v>55</v>
      </c>
      <c r="L965" s="81">
        <f t="shared" si="295"/>
        <v>56</v>
      </c>
      <c r="M965" s="82">
        <f t="shared" si="296"/>
        <v>1.007674057</v>
      </c>
      <c r="N965" s="82">
        <f t="shared" ca="1" si="297"/>
        <v>1.0177079410000001</v>
      </c>
      <c r="O965" s="81">
        <f t="shared" si="298"/>
        <v>0</v>
      </c>
      <c r="P965" s="76">
        <f t="shared" ca="1" si="299"/>
        <v>1340.491133</v>
      </c>
      <c r="Q965" s="76">
        <f t="shared" si="300"/>
        <v>0</v>
      </c>
      <c r="R965" s="83" t="str">
        <f t="shared" si="301"/>
        <v>A+J=</v>
      </c>
      <c r="S965" s="79">
        <f t="shared" si="302"/>
        <v>44459</v>
      </c>
      <c r="T965" s="84" t="str">
        <f t="shared" si="303"/>
        <v>-</v>
      </c>
      <c r="U965" s="8"/>
      <c r="V965" s="8"/>
      <c r="W965" s="8"/>
      <c r="X965" s="8"/>
      <c r="Y965" s="1"/>
      <c r="Z965" s="8"/>
      <c r="AA965" s="8"/>
      <c r="AB965" s="8"/>
      <c r="AC965" s="8"/>
      <c r="AD965" s="8"/>
      <c r="AE965" s="9"/>
      <c r="AF965" s="8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  <c r="BO965" s="3"/>
      <c r="BP965" s="3"/>
      <c r="BQ965" s="3"/>
      <c r="BR965" s="3"/>
      <c r="BS965" s="3"/>
      <c r="BT965" s="3"/>
      <c r="BU965" s="3"/>
      <c r="BV965" s="3"/>
      <c r="BW965" s="3"/>
      <c r="BX965" s="3"/>
      <c r="BY965" s="3"/>
      <c r="BZ965" s="3"/>
      <c r="CA965" s="3"/>
      <c r="CB965" s="3"/>
      <c r="CC965" s="3"/>
      <c r="CD965" s="3"/>
      <c r="CE965" s="3"/>
      <c r="CF965" s="3"/>
      <c r="CG965" s="3"/>
      <c r="CH965" s="3"/>
      <c r="CI965" s="3"/>
      <c r="CJ965" s="3"/>
      <c r="CK965" s="3"/>
      <c r="CL965" s="3"/>
      <c r="CM965" s="3"/>
      <c r="CN965" s="3"/>
      <c r="CO965" s="3"/>
      <c r="CP965" s="3"/>
      <c r="CQ965" s="3"/>
      <c r="CR965" s="3"/>
      <c r="CS965" s="3"/>
      <c r="CT965" s="3"/>
      <c r="CU965" s="3"/>
      <c r="CV965" s="3"/>
      <c r="CW965" s="3"/>
      <c r="CX965" s="3"/>
      <c r="CY965" s="3"/>
      <c r="CZ965" s="3"/>
      <c r="DA965" s="3"/>
      <c r="DB965" s="3"/>
      <c r="DC965" s="3"/>
      <c r="DD965" s="3"/>
      <c r="DE965" s="3"/>
      <c r="DF965" s="3"/>
      <c r="DG965" s="3"/>
      <c r="DH965" s="3"/>
      <c r="DI965" s="3"/>
      <c r="DJ965" s="3"/>
      <c r="DK965" s="3"/>
      <c r="DL965" s="3"/>
      <c r="DM965" s="3"/>
      <c r="DN965" s="3"/>
      <c r="DO965" s="3"/>
      <c r="DP965" s="3"/>
      <c r="DQ965" s="3"/>
      <c r="DR965" s="3"/>
      <c r="DS965" s="3"/>
      <c r="DT965" s="3"/>
      <c r="DU965" s="3"/>
      <c r="DV965" s="3"/>
      <c r="DW965" s="3"/>
      <c r="DX965" s="3"/>
      <c r="DY965" s="3"/>
      <c r="DZ965" s="3"/>
      <c r="EA965" s="3"/>
      <c r="EB965" s="3"/>
      <c r="EC965" s="3"/>
      <c r="ED965" s="3"/>
      <c r="EE965" s="3"/>
      <c r="EF965" s="3"/>
      <c r="EG965" s="3"/>
      <c r="EH965" s="3"/>
      <c r="EI965" s="3"/>
      <c r="EJ965" s="3"/>
      <c r="EK965" s="3"/>
      <c r="EL965" s="3"/>
      <c r="EM965" s="3"/>
      <c r="EN965" s="3"/>
      <c r="EO965" s="3"/>
      <c r="EP965" s="3"/>
      <c r="EQ965" s="3"/>
      <c r="ER965" s="3"/>
      <c r="ES965" s="3"/>
      <c r="ET965" s="3"/>
      <c r="EU965" s="3"/>
      <c r="EV965" s="3"/>
      <c r="EW965" s="3"/>
      <c r="EX965" s="3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</row>
    <row r="966" spans="1:173" x14ac:dyDescent="0.15">
      <c r="A966" s="74">
        <f t="shared" si="286"/>
        <v>44447</v>
      </c>
      <c r="B966" s="75">
        <f t="shared" ca="1" si="291"/>
        <v>77040.491133000003</v>
      </c>
      <c r="C966" s="78">
        <f t="shared" si="292"/>
        <v>75700</v>
      </c>
      <c r="D966" s="77">
        <f ca="1">IF(A966&lt;$B$1,VLOOKUP(A966,[1]DI!$A$4:$B$15000,2),0)</f>
        <v>5.1499999999999997E-2</v>
      </c>
      <c r="E966" s="78">
        <f t="shared" ca="1" si="288"/>
        <v>1.0001993</v>
      </c>
      <c r="F966" s="78">
        <f ca="1">(TRUNC(PRODUCT($E$12:$E965),16))</f>
        <v>1.1073574298176401</v>
      </c>
      <c r="G966" s="78">
        <f t="shared" ca="1" si="289"/>
        <v>1.0964396618972201</v>
      </c>
      <c r="H966" s="78">
        <f t="shared" ca="1" si="290"/>
        <v>1.00995747</v>
      </c>
      <c r="I966" s="77">
        <f t="shared" si="287"/>
        <v>3.5000000000000003E-2</v>
      </c>
      <c r="J966" s="79">
        <f t="shared" si="293"/>
        <v>44368</v>
      </c>
      <c r="K966" s="80">
        <f t="shared" si="294"/>
        <v>56</v>
      </c>
      <c r="L966" s="81">
        <f t="shared" si="295"/>
        <v>56</v>
      </c>
      <c r="M966" s="82">
        <f t="shared" si="296"/>
        <v>1.007674057</v>
      </c>
      <c r="N966" s="82">
        <f t="shared" ca="1" si="297"/>
        <v>1.0177079410000001</v>
      </c>
      <c r="O966" s="81">
        <f t="shared" si="298"/>
        <v>0</v>
      </c>
      <c r="P966" s="76">
        <f t="shared" ca="1" si="299"/>
        <v>1340.491133</v>
      </c>
      <c r="Q966" s="76">
        <f t="shared" si="300"/>
        <v>0</v>
      </c>
      <c r="R966" s="83" t="str">
        <f t="shared" si="301"/>
        <v>A+J=</v>
      </c>
      <c r="S966" s="79">
        <f t="shared" si="302"/>
        <v>44459</v>
      </c>
      <c r="T966" s="84" t="str">
        <f t="shared" si="303"/>
        <v>-</v>
      </c>
      <c r="U966" s="8"/>
      <c r="V966" s="8"/>
      <c r="W966" s="8"/>
      <c r="X966" s="8"/>
      <c r="Y966" s="1"/>
      <c r="Z966" s="8"/>
      <c r="AA966" s="8"/>
      <c r="AB966" s="8"/>
      <c r="AC966" s="8"/>
      <c r="AD966" s="8"/>
      <c r="AE966" s="9"/>
      <c r="AF966" s="8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  <c r="BO966" s="3"/>
      <c r="BP966" s="3"/>
      <c r="BQ966" s="3"/>
      <c r="BR966" s="3"/>
      <c r="BS966" s="3"/>
      <c r="BT966" s="3"/>
      <c r="BU966" s="3"/>
      <c r="BV966" s="3"/>
      <c r="BW966" s="3"/>
      <c r="BX966" s="3"/>
      <c r="BY966" s="3"/>
      <c r="BZ966" s="3"/>
      <c r="CA966" s="3"/>
      <c r="CB966" s="3"/>
      <c r="CC966" s="3"/>
      <c r="CD966" s="3"/>
      <c r="CE966" s="3"/>
      <c r="CF966" s="3"/>
      <c r="CG966" s="3"/>
      <c r="CH966" s="3"/>
      <c r="CI966" s="3"/>
      <c r="CJ966" s="3"/>
      <c r="CK966" s="3"/>
      <c r="CL966" s="3"/>
      <c r="CM966" s="3"/>
      <c r="CN966" s="3"/>
      <c r="CO966" s="3"/>
      <c r="CP966" s="3"/>
      <c r="CQ966" s="3"/>
      <c r="CR966" s="3"/>
      <c r="CS966" s="3"/>
      <c r="CT966" s="3"/>
      <c r="CU966" s="3"/>
      <c r="CV966" s="3"/>
      <c r="CW966" s="3"/>
      <c r="CX966" s="3"/>
      <c r="CY966" s="3"/>
      <c r="CZ966" s="3"/>
      <c r="DA966" s="3"/>
      <c r="DB966" s="3"/>
      <c r="DC966" s="3"/>
      <c r="DD966" s="3"/>
      <c r="DE966" s="3"/>
      <c r="DF966" s="3"/>
      <c r="DG966" s="3"/>
      <c r="DH966" s="3"/>
      <c r="DI966" s="3"/>
      <c r="DJ966" s="3"/>
      <c r="DK966" s="3"/>
      <c r="DL966" s="3"/>
      <c r="DM966" s="3"/>
      <c r="DN966" s="3"/>
      <c r="DO966" s="3"/>
      <c r="DP966" s="3"/>
      <c r="DQ966" s="3"/>
      <c r="DR966" s="3"/>
      <c r="DS966" s="3"/>
      <c r="DT966" s="3"/>
      <c r="DU966" s="3"/>
      <c r="DV966" s="3"/>
      <c r="DW966" s="3"/>
      <c r="DX966" s="3"/>
      <c r="DY966" s="3"/>
      <c r="DZ966" s="3"/>
      <c r="EA966" s="3"/>
      <c r="EB966" s="3"/>
      <c r="EC966" s="3"/>
      <c r="ED966" s="3"/>
      <c r="EE966" s="3"/>
      <c r="EF966" s="3"/>
      <c r="EG966" s="3"/>
      <c r="EH966" s="3"/>
      <c r="EI966" s="3"/>
      <c r="EJ966" s="3"/>
      <c r="EK966" s="3"/>
      <c r="EL966" s="3"/>
      <c r="EM966" s="3"/>
      <c r="EN966" s="3"/>
      <c r="EO966" s="3"/>
      <c r="EP966" s="3"/>
      <c r="EQ966" s="3"/>
      <c r="ER966" s="3"/>
      <c r="ES966" s="3"/>
      <c r="ET966" s="3"/>
      <c r="EU966" s="3"/>
      <c r="EV966" s="3"/>
      <c r="EW966" s="3"/>
      <c r="EX966" s="3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</row>
    <row r="967" spans="1:173" x14ac:dyDescent="0.15">
      <c r="A967" s="74">
        <f t="shared" si="286"/>
        <v>44448</v>
      </c>
      <c r="B967" s="75">
        <f t="shared" ca="1" si="291"/>
        <v>77066.365619999997</v>
      </c>
      <c r="C967" s="78">
        <f t="shared" si="292"/>
        <v>75700</v>
      </c>
      <c r="D967" s="77">
        <f ca="1">IF(A967&lt;$B$1,VLOOKUP(A967,[1]DI!$A$4:$B$15000,2),0)</f>
        <v>5.1499999999999997E-2</v>
      </c>
      <c r="E967" s="78">
        <f t="shared" ca="1" si="288"/>
        <v>1.0001993</v>
      </c>
      <c r="F967" s="78">
        <f ca="1">(TRUNC(PRODUCT($E$12:$E966),16))</f>
        <v>1.1075781261533999</v>
      </c>
      <c r="G967" s="78">
        <f t="shared" ca="1" si="289"/>
        <v>1.0964396618972201</v>
      </c>
      <c r="H967" s="78">
        <f t="shared" ca="1" si="290"/>
        <v>1.0101587599999999</v>
      </c>
      <c r="I967" s="77">
        <f t="shared" si="287"/>
        <v>3.5000000000000003E-2</v>
      </c>
      <c r="J967" s="79">
        <f t="shared" si="293"/>
        <v>44368</v>
      </c>
      <c r="K967" s="80">
        <f t="shared" si="294"/>
        <v>57</v>
      </c>
      <c r="L967" s="81">
        <f t="shared" si="295"/>
        <v>57</v>
      </c>
      <c r="M967" s="82">
        <f t="shared" si="296"/>
        <v>1.007811628</v>
      </c>
      <c r="N967" s="82">
        <f t="shared" ca="1" si="297"/>
        <v>1.018049744</v>
      </c>
      <c r="O967" s="81">
        <f t="shared" si="298"/>
        <v>0</v>
      </c>
      <c r="P967" s="76">
        <f t="shared" ca="1" si="299"/>
        <v>1366.36562</v>
      </c>
      <c r="Q967" s="76">
        <f t="shared" si="300"/>
        <v>0</v>
      </c>
      <c r="R967" s="83" t="str">
        <f t="shared" si="301"/>
        <v>A+J=</v>
      </c>
      <c r="S967" s="79">
        <f t="shared" si="302"/>
        <v>44459</v>
      </c>
      <c r="T967" s="84" t="str">
        <f t="shared" si="303"/>
        <v>-</v>
      </c>
      <c r="U967" s="8"/>
      <c r="V967" s="8"/>
      <c r="W967" s="8"/>
      <c r="X967" s="8"/>
      <c r="Y967" s="1"/>
      <c r="Z967" s="8"/>
      <c r="AA967" s="8"/>
      <c r="AB967" s="8"/>
      <c r="AC967" s="8"/>
      <c r="AD967" s="8"/>
      <c r="AE967" s="9"/>
      <c r="AF967" s="8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  <c r="BO967" s="3"/>
      <c r="BP967" s="3"/>
      <c r="BQ967" s="3"/>
      <c r="BR967" s="3"/>
      <c r="BS967" s="3"/>
      <c r="BT967" s="3"/>
      <c r="BU967" s="3"/>
      <c r="BV967" s="3"/>
      <c r="BW967" s="3"/>
      <c r="BX967" s="3"/>
      <c r="BY967" s="3"/>
      <c r="BZ967" s="3"/>
      <c r="CA967" s="3"/>
      <c r="CB967" s="3"/>
      <c r="CC967" s="3"/>
      <c r="CD967" s="3"/>
      <c r="CE967" s="3"/>
      <c r="CF967" s="3"/>
      <c r="CG967" s="3"/>
      <c r="CH967" s="3"/>
      <c r="CI967" s="3"/>
      <c r="CJ967" s="3"/>
      <c r="CK967" s="3"/>
      <c r="CL967" s="3"/>
      <c r="CM967" s="3"/>
      <c r="CN967" s="3"/>
      <c r="CO967" s="3"/>
      <c r="CP967" s="3"/>
      <c r="CQ967" s="3"/>
      <c r="CR967" s="3"/>
      <c r="CS967" s="3"/>
      <c r="CT967" s="3"/>
      <c r="CU967" s="3"/>
      <c r="CV967" s="3"/>
      <c r="CW967" s="3"/>
      <c r="CX967" s="3"/>
      <c r="CY967" s="3"/>
      <c r="CZ967" s="3"/>
      <c r="DA967" s="3"/>
      <c r="DB967" s="3"/>
      <c r="DC967" s="3"/>
      <c r="DD967" s="3"/>
      <c r="DE967" s="3"/>
      <c r="DF967" s="3"/>
      <c r="DG967" s="3"/>
      <c r="DH967" s="3"/>
      <c r="DI967" s="3"/>
      <c r="DJ967" s="3"/>
      <c r="DK967" s="3"/>
      <c r="DL967" s="3"/>
      <c r="DM967" s="3"/>
      <c r="DN967" s="3"/>
      <c r="DO967" s="3"/>
      <c r="DP967" s="3"/>
      <c r="DQ967" s="3"/>
      <c r="DR967" s="3"/>
      <c r="DS967" s="3"/>
      <c r="DT967" s="3"/>
      <c r="DU967" s="3"/>
      <c r="DV967" s="3"/>
      <c r="DW967" s="3"/>
      <c r="DX967" s="3"/>
      <c r="DY967" s="3"/>
      <c r="DZ967" s="3"/>
      <c r="EA967" s="3"/>
      <c r="EB967" s="3"/>
      <c r="EC967" s="3"/>
      <c r="ED967" s="3"/>
      <c r="EE967" s="3"/>
      <c r="EF967" s="3"/>
      <c r="EG967" s="3"/>
      <c r="EH967" s="3"/>
      <c r="EI967" s="3"/>
      <c r="EJ967" s="3"/>
      <c r="EK967" s="3"/>
      <c r="EL967" s="3"/>
      <c r="EM967" s="3"/>
      <c r="EN967" s="3"/>
      <c r="EO967" s="3"/>
      <c r="EP967" s="3"/>
      <c r="EQ967" s="3"/>
      <c r="ER967" s="3"/>
      <c r="ES967" s="3"/>
      <c r="ET967" s="3"/>
      <c r="EU967" s="3"/>
      <c r="EV967" s="3"/>
      <c r="EW967" s="3"/>
      <c r="EX967" s="3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</row>
    <row r="968" spans="1:173" x14ac:dyDescent="0.15">
      <c r="A968" s="74">
        <f t="shared" si="286"/>
        <v>44449</v>
      </c>
      <c r="B968" s="75">
        <f t="shared" ca="1" si="291"/>
        <v>77092.248055999997</v>
      </c>
      <c r="C968" s="78">
        <f t="shared" si="292"/>
        <v>75700</v>
      </c>
      <c r="D968" s="77">
        <f ca="1">IF(A968&lt;$B$1,VLOOKUP(A968,[1]DI!$A$4:$B$15000,2),0)</f>
        <v>5.1499999999999997E-2</v>
      </c>
      <c r="E968" s="78">
        <f t="shared" ca="1" si="288"/>
        <v>1.0001993</v>
      </c>
      <c r="F968" s="78">
        <f ca="1">(TRUNC(PRODUCT($E$12:$E967),16))</f>
        <v>1.10779886647394</v>
      </c>
      <c r="G968" s="78">
        <f t="shared" ca="1" si="289"/>
        <v>1.0964396618972201</v>
      </c>
      <c r="H968" s="78">
        <f t="shared" ca="1" si="290"/>
        <v>1.0103600800000001</v>
      </c>
      <c r="I968" s="77">
        <f t="shared" si="287"/>
        <v>3.5000000000000003E-2</v>
      </c>
      <c r="J968" s="79">
        <f t="shared" si="293"/>
        <v>44368</v>
      </c>
      <c r="K968" s="80">
        <f t="shared" si="294"/>
        <v>58</v>
      </c>
      <c r="L968" s="81">
        <f t="shared" si="295"/>
        <v>58</v>
      </c>
      <c r="M968" s="82">
        <f t="shared" si="296"/>
        <v>1.007949217</v>
      </c>
      <c r="N968" s="82">
        <f t="shared" ca="1" si="297"/>
        <v>1.018391652</v>
      </c>
      <c r="O968" s="81">
        <f t="shared" si="298"/>
        <v>0</v>
      </c>
      <c r="P968" s="76">
        <f t="shared" ca="1" si="299"/>
        <v>1392.2480559999999</v>
      </c>
      <c r="Q968" s="76">
        <f t="shared" si="300"/>
        <v>0</v>
      </c>
      <c r="R968" s="83" t="str">
        <f t="shared" si="301"/>
        <v>A+J=</v>
      </c>
      <c r="S968" s="79">
        <f t="shared" si="302"/>
        <v>44459</v>
      </c>
      <c r="T968" s="84" t="str">
        <f t="shared" si="303"/>
        <v>-</v>
      </c>
      <c r="U968" s="8"/>
      <c r="V968" s="8"/>
      <c r="W968" s="8"/>
      <c r="X968" s="8"/>
      <c r="Y968" s="1"/>
      <c r="Z968" s="8"/>
      <c r="AA968" s="8"/>
      <c r="AB968" s="8"/>
      <c r="AC968" s="8"/>
      <c r="AD968" s="8"/>
      <c r="AE968" s="9"/>
      <c r="AF968" s="8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  <c r="BO968" s="3"/>
      <c r="BP968" s="3"/>
      <c r="BQ968" s="3"/>
      <c r="BR968" s="3"/>
      <c r="BS968" s="3"/>
      <c r="BT968" s="3"/>
      <c r="BU968" s="3"/>
      <c r="BV968" s="3"/>
      <c r="BW968" s="3"/>
      <c r="BX968" s="3"/>
      <c r="BY968" s="3"/>
      <c r="BZ968" s="3"/>
      <c r="CA968" s="3"/>
      <c r="CB968" s="3"/>
      <c r="CC968" s="3"/>
      <c r="CD968" s="3"/>
      <c r="CE968" s="3"/>
      <c r="CF968" s="3"/>
      <c r="CG968" s="3"/>
      <c r="CH968" s="3"/>
      <c r="CI968" s="3"/>
      <c r="CJ968" s="3"/>
      <c r="CK968" s="3"/>
      <c r="CL968" s="3"/>
      <c r="CM968" s="3"/>
      <c r="CN968" s="3"/>
      <c r="CO968" s="3"/>
      <c r="CP968" s="3"/>
      <c r="CQ968" s="3"/>
      <c r="CR968" s="3"/>
      <c r="CS968" s="3"/>
      <c r="CT968" s="3"/>
      <c r="CU968" s="3"/>
      <c r="CV968" s="3"/>
      <c r="CW968" s="3"/>
      <c r="CX968" s="3"/>
      <c r="CY968" s="3"/>
      <c r="CZ968" s="3"/>
      <c r="DA968" s="3"/>
      <c r="DB968" s="3"/>
      <c r="DC968" s="3"/>
      <c r="DD968" s="3"/>
      <c r="DE968" s="3"/>
      <c r="DF968" s="3"/>
      <c r="DG968" s="3"/>
      <c r="DH968" s="3"/>
      <c r="DI968" s="3"/>
      <c r="DJ968" s="3"/>
      <c r="DK968" s="3"/>
      <c r="DL968" s="3"/>
      <c r="DM968" s="3"/>
      <c r="DN968" s="3"/>
      <c r="DO968" s="3"/>
      <c r="DP968" s="3"/>
      <c r="DQ968" s="3"/>
      <c r="DR968" s="3"/>
      <c r="DS968" s="3"/>
      <c r="DT968" s="3"/>
      <c r="DU968" s="3"/>
      <c r="DV968" s="3"/>
      <c r="DW968" s="3"/>
      <c r="DX968" s="3"/>
      <c r="DY968" s="3"/>
      <c r="DZ968" s="3"/>
      <c r="EA968" s="3"/>
      <c r="EB968" s="3"/>
      <c r="EC968" s="3"/>
      <c r="ED968" s="3"/>
      <c r="EE968" s="3"/>
      <c r="EF968" s="3"/>
      <c r="EG968" s="3"/>
      <c r="EH968" s="3"/>
      <c r="EI968" s="3"/>
      <c r="EJ968" s="3"/>
      <c r="EK968" s="3"/>
      <c r="EL968" s="3"/>
      <c r="EM968" s="3"/>
      <c r="EN968" s="3"/>
      <c r="EO968" s="3"/>
      <c r="EP968" s="3"/>
      <c r="EQ968" s="3"/>
      <c r="ER968" s="3"/>
      <c r="ES968" s="3"/>
      <c r="ET968" s="3"/>
      <c r="EU968" s="3"/>
      <c r="EV968" s="3"/>
      <c r="EW968" s="3"/>
      <c r="EX968" s="3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</row>
    <row r="969" spans="1:173" x14ac:dyDescent="0.15">
      <c r="A969" s="74">
        <f t="shared" si="286"/>
        <v>44450</v>
      </c>
      <c r="B969" s="75">
        <f t="shared" ca="1" si="291"/>
        <v>77118.139878000002</v>
      </c>
      <c r="C969" s="78">
        <f t="shared" si="292"/>
        <v>75700</v>
      </c>
      <c r="D969" s="77">
        <f ca="1">IF(A969&lt;$B$1,VLOOKUP(A969,[1]DI!$A$4:$B$15000,2),0)</f>
        <v>0</v>
      </c>
      <c r="E969" s="78">
        <f t="shared" ca="1" si="288"/>
        <v>1</v>
      </c>
      <c r="F969" s="78">
        <f ca="1">(TRUNC(PRODUCT($E$12:$E968),16))</f>
        <v>1.10801965078803</v>
      </c>
      <c r="G969" s="78">
        <f t="shared" ca="1" si="289"/>
        <v>1.0964396618972201</v>
      </c>
      <c r="H969" s="78">
        <f t="shared" ca="1" si="290"/>
        <v>1.01056145</v>
      </c>
      <c r="I969" s="77">
        <f t="shared" si="287"/>
        <v>3.5000000000000003E-2</v>
      </c>
      <c r="J969" s="79">
        <f t="shared" si="293"/>
        <v>44368</v>
      </c>
      <c r="K969" s="80">
        <f t="shared" si="294"/>
        <v>58</v>
      </c>
      <c r="L969" s="81">
        <f t="shared" si="295"/>
        <v>59</v>
      </c>
      <c r="M969" s="82">
        <f t="shared" si="296"/>
        <v>1.0080868249999999</v>
      </c>
      <c r="N969" s="82">
        <f t="shared" ca="1" si="297"/>
        <v>1.0187336840000001</v>
      </c>
      <c r="O969" s="81">
        <f t="shared" si="298"/>
        <v>0</v>
      </c>
      <c r="P969" s="76">
        <f t="shared" ca="1" si="299"/>
        <v>1418.139878</v>
      </c>
      <c r="Q969" s="76">
        <f t="shared" si="300"/>
        <v>0</v>
      </c>
      <c r="R969" s="83" t="str">
        <f t="shared" si="301"/>
        <v>A+J=</v>
      </c>
      <c r="S969" s="79">
        <f t="shared" si="302"/>
        <v>44459</v>
      </c>
      <c r="T969" s="84" t="str">
        <f t="shared" si="303"/>
        <v>-</v>
      </c>
      <c r="U969" s="8"/>
      <c r="V969" s="8"/>
      <c r="W969" s="8"/>
      <c r="X969" s="8"/>
      <c r="Y969" s="1"/>
      <c r="Z969" s="8"/>
      <c r="AA969" s="8"/>
      <c r="AB969" s="8"/>
      <c r="AC969" s="8"/>
      <c r="AD969" s="8"/>
      <c r="AE969" s="9"/>
      <c r="AF969" s="8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  <c r="BO969" s="3"/>
      <c r="BP969" s="3"/>
      <c r="BQ969" s="3"/>
      <c r="BR969" s="3"/>
      <c r="BS969" s="3"/>
      <c r="BT969" s="3"/>
      <c r="BU969" s="3"/>
      <c r="BV969" s="3"/>
      <c r="BW969" s="3"/>
      <c r="BX969" s="3"/>
      <c r="BY969" s="3"/>
      <c r="BZ969" s="3"/>
      <c r="CA969" s="3"/>
      <c r="CB969" s="3"/>
      <c r="CC969" s="3"/>
      <c r="CD969" s="3"/>
      <c r="CE969" s="3"/>
      <c r="CF969" s="3"/>
      <c r="CG969" s="3"/>
      <c r="CH969" s="3"/>
      <c r="CI969" s="3"/>
      <c r="CJ969" s="3"/>
      <c r="CK969" s="3"/>
      <c r="CL969" s="3"/>
      <c r="CM969" s="3"/>
      <c r="CN969" s="3"/>
      <c r="CO969" s="3"/>
      <c r="CP969" s="3"/>
      <c r="CQ969" s="3"/>
      <c r="CR969" s="3"/>
      <c r="CS969" s="3"/>
      <c r="CT969" s="3"/>
      <c r="CU969" s="3"/>
      <c r="CV969" s="3"/>
      <c r="CW969" s="3"/>
      <c r="CX969" s="3"/>
      <c r="CY969" s="3"/>
      <c r="CZ969" s="3"/>
      <c r="DA969" s="3"/>
      <c r="DB969" s="3"/>
      <c r="DC969" s="3"/>
      <c r="DD969" s="3"/>
      <c r="DE969" s="3"/>
      <c r="DF969" s="3"/>
      <c r="DG969" s="3"/>
      <c r="DH969" s="3"/>
      <c r="DI969" s="3"/>
      <c r="DJ969" s="3"/>
      <c r="DK969" s="3"/>
      <c r="DL969" s="3"/>
      <c r="DM969" s="3"/>
      <c r="DN969" s="3"/>
      <c r="DO969" s="3"/>
      <c r="DP969" s="3"/>
      <c r="DQ969" s="3"/>
      <c r="DR969" s="3"/>
      <c r="DS969" s="3"/>
      <c r="DT969" s="3"/>
      <c r="DU969" s="3"/>
      <c r="DV969" s="3"/>
      <c r="DW969" s="3"/>
      <c r="DX969" s="3"/>
      <c r="DY969" s="3"/>
      <c r="DZ969" s="3"/>
      <c r="EA969" s="3"/>
      <c r="EB969" s="3"/>
      <c r="EC969" s="3"/>
      <c r="ED969" s="3"/>
      <c r="EE969" s="3"/>
      <c r="EF969" s="3"/>
      <c r="EG969" s="3"/>
      <c r="EH969" s="3"/>
      <c r="EI969" s="3"/>
      <c r="EJ969" s="3"/>
      <c r="EK969" s="3"/>
      <c r="EL969" s="3"/>
      <c r="EM969" s="3"/>
      <c r="EN969" s="3"/>
      <c r="EO969" s="3"/>
      <c r="EP969" s="3"/>
      <c r="EQ969" s="3"/>
      <c r="ER969" s="3"/>
      <c r="ES969" s="3"/>
      <c r="ET969" s="3"/>
      <c r="EU969" s="3"/>
      <c r="EV969" s="3"/>
      <c r="EW969" s="3"/>
      <c r="EX969" s="3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</row>
    <row r="970" spans="1:173" x14ac:dyDescent="0.15">
      <c r="A970" s="74">
        <f t="shared" si="286"/>
        <v>44451</v>
      </c>
      <c r="B970" s="75">
        <f t="shared" ca="1" si="291"/>
        <v>77118.139878000002</v>
      </c>
      <c r="C970" s="78">
        <f t="shared" si="292"/>
        <v>75700</v>
      </c>
      <c r="D970" s="77">
        <f ca="1">IF(A970&lt;$B$1,VLOOKUP(A970,[1]DI!$A$4:$B$15000,2),0)</f>
        <v>0</v>
      </c>
      <c r="E970" s="78">
        <f t="shared" ca="1" si="288"/>
        <v>1</v>
      </c>
      <c r="F970" s="78">
        <f ca="1">(TRUNC(PRODUCT($E$12:$E969),16))</f>
        <v>1.10801965078803</v>
      </c>
      <c r="G970" s="78">
        <f t="shared" ca="1" si="289"/>
        <v>1.0964396618972201</v>
      </c>
      <c r="H970" s="78">
        <f t="shared" ca="1" si="290"/>
        <v>1.01056145</v>
      </c>
      <c r="I970" s="77">
        <f t="shared" si="287"/>
        <v>3.5000000000000003E-2</v>
      </c>
      <c r="J970" s="79">
        <f t="shared" si="293"/>
        <v>44368</v>
      </c>
      <c r="K970" s="80">
        <f t="shared" si="294"/>
        <v>58</v>
      </c>
      <c r="L970" s="81">
        <f t="shared" si="295"/>
        <v>59</v>
      </c>
      <c r="M970" s="82">
        <f t="shared" si="296"/>
        <v>1.0080868249999999</v>
      </c>
      <c r="N970" s="82">
        <f t="shared" ca="1" si="297"/>
        <v>1.0187336840000001</v>
      </c>
      <c r="O970" s="81">
        <f t="shared" si="298"/>
        <v>0</v>
      </c>
      <c r="P970" s="76">
        <f t="shared" ca="1" si="299"/>
        <v>1418.139878</v>
      </c>
      <c r="Q970" s="76">
        <f t="shared" si="300"/>
        <v>0</v>
      </c>
      <c r="R970" s="83" t="str">
        <f t="shared" si="301"/>
        <v>A+J=</v>
      </c>
      <c r="S970" s="79">
        <f t="shared" si="302"/>
        <v>44459</v>
      </c>
      <c r="T970" s="84" t="str">
        <f t="shared" si="303"/>
        <v>-</v>
      </c>
      <c r="U970" s="8"/>
      <c r="V970" s="8"/>
      <c r="W970" s="8"/>
      <c r="X970" s="8"/>
      <c r="Y970" s="1"/>
      <c r="Z970" s="8"/>
      <c r="AA970" s="8"/>
      <c r="AB970" s="8"/>
      <c r="AC970" s="8"/>
      <c r="AD970" s="8"/>
      <c r="AE970" s="9"/>
      <c r="AF970" s="8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  <c r="BO970" s="3"/>
      <c r="BP970" s="3"/>
      <c r="BQ970" s="3"/>
      <c r="BR970" s="3"/>
      <c r="BS970" s="3"/>
      <c r="BT970" s="3"/>
      <c r="BU970" s="3"/>
      <c r="BV970" s="3"/>
      <c r="BW970" s="3"/>
      <c r="BX970" s="3"/>
      <c r="BY970" s="3"/>
      <c r="BZ970" s="3"/>
      <c r="CA970" s="3"/>
      <c r="CB970" s="3"/>
      <c r="CC970" s="3"/>
      <c r="CD970" s="3"/>
      <c r="CE970" s="3"/>
      <c r="CF970" s="3"/>
      <c r="CG970" s="3"/>
      <c r="CH970" s="3"/>
      <c r="CI970" s="3"/>
      <c r="CJ970" s="3"/>
      <c r="CK970" s="3"/>
      <c r="CL970" s="3"/>
      <c r="CM970" s="3"/>
      <c r="CN970" s="3"/>
      <c r="CO970" s="3"/>
      <c r="CP970" s="3"/>
      <c r="CQ970" s="3"/>
      <c r="CR970" s="3"/>
      <c r="CS970" s="3"/>
      <c r="CT970" s="3"/>
      <c r="CU970" s="3"/>
      <c r="CV970" s="3"/>
      <c r="CW970" s="3"/>
      <c r="CX970" s="3"/>
      <c r="CY970" s="3"/>
      <c r="CZ970" s="3"/>
      <c r="DA970" s="3"/>
      <c r="DB970" s="3"/>
      <c r="DC970" s="3"/>
      <c r="DD970" s="3"/>
      <c r="DE970" s="3"/>
      <c r="DF970" s="3"/>
      <c r="DG970" s="3"/>
      <c r="DH970" s="3"/>
      <c r="DI970" s="3"/>
      <c r="DJ970" s="3"/>
      <c r="DK970" s="3"/>
      <c r="DL970" s="3"/>
      <c r="DM970" s="3"/>
      <c r="DN970" s="3"/>
      <c r="DO970" s="3"/>
      <c r="DP970" s="3"/>
      <c r="DQ970" s="3"/>
      <c r="DR970" s="3"/>
      <c r="DS970" s="3"/>
      <c r="DT970" s="3"/>
      <c r="DU970" s="3"/>
      <c r="DV970" s="3"/>
      <c r="DW970" s="3"/>
      <c r="DX970" s="3"/>
      <c r="DY970" s="3"/>
      <c r="DZ970" s="3"/>
      <c r="EA970" s="3"/>
      <c r="EB970" s="3"/>
      <c r="EC970" s="3"/>
      <c r="ED970" s="3"/>
      <c r="EE970" s="3"/>
      <c r="EF970" s="3"/>
      <c r="EG970" s="3"/>
      <c r="EH970" s="3"/>
      <c r="EI970" s="3"/>
      <c r="EJ970" s="3"/>
      <c r="EK970" s="3"/>
      <c r="EL970" s="3"/>
      <c r="EM970" s="3"/>
      <c r="EN970" s="3"/>
      <c r="EO970" s="3"/>
      <c r="EP970" s="3"/>
      <c r="EQ970" s="3"/>
      <c r="ER970" s="3"/>
      <c r="ES970" s="3"/>
      <c r="ET970" s="3"/>
      <c r="EU970" s="3"/>
      <c r="EV970" s="3"/>
      <c r="EW970" s="3"/>
      <c r="EX970" s="3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</row>
    <row r="971" spans="1:173" x14ac:dyDescent="0.15">
      <c r="A971" s="74">
        <f t="shared" si="286"/>
        <v>44452</v>
      </c>
      <c r="B971" s="75">
        <f t="shared" ca="1" si="291"/>
        <v>77118.139878000002</v>
      </c>
      <c r="C971" s="78">
        <f t="shared" si="292"/>
        <v>75700</v>
      </c>
      <c r="D971" s="77">
        <f ca="1">IF(A971&lt;$B$1,VLOOKUP(A971,[1]DI!$A$4:$B$15000,2),0)</f>
        <v>5.1499999999999997E-2</v>
      </c>
      <c r="E971" s="78">
        <f t="shared" ca="1" si="288"/>
        <v>1.0001993</v>
      </c>
      <c r="F971" s="78">
        <f ca="1">(TRUNC(PRODUCT($E$12:$E970),16))</f>
        <v>1.10801965078803</v>
      </c>
      <c r="G971" s="78">
        <f t="shared" ca="1" si="289"/>
        <v>1.0964396618972201</v>
      </c>
      <c r="H971" s="78">
        <f t="shared" ca="1" si="290"/>
        <v>1.01056145</v>
      </c>
      <c r="I971" s="77">
        <f t="shared" si="287"/>
        <v>3.5000000000000003E-2</v>
      </c>
      <c r="J971" s="79">
        <f t="shared" si="293"/>
        <v>44368</v>
      </c>
      <c r="K971" s="80">
        <f t="shared" si="294"/>
        <v>59</v>
      </c>
      <c r="L971" s="81">
        <f t="shared" si="295"/>
        <v>59</v>
      </c>
      <c r="M971" s="82">
        <f t="shared" si="296"/>
        <v>1.0080868249999999</v>
      </c>
      <c r="N971" s="82">
        <f t="shared" ca="1" si="297"/>
        <v>1.0187336840000001</v>
      </c>
      <c r="O971" s="81">
        <f t="shared" si="298"/>
        <v>0</v>
      </c>
      <c r="P971" s="76">
        <f t="shared" ca="1" si="299"/>
        <v>1418.139878</v>
      </c>
      <c r="Q971" s="76">
        <f t="shared" si="300"/>
        <v>0</v>
      </c>
      <c r="R971" s="83" t="str">
        <f t="shared" si="301"/>
        <v>A+J=</v>
      </c>
      <c r="S971" s="79">
        <f t="shared" si="302"/>
        <v>44459</v>
      </c>
      <c r="T971" s="84" t="str">
        <f t="shared" si="303"/>
        <v>-</v>
      </c>
      <c r="U971" s="8"/>
      <c r="V971" s="8"/>
      <c r="W971" s="8"/>
      <c r="X971" s="8"/>
      <c r="Y971" s="1"/>
      <c r="Z971" s="8"/>
      <c r="AA971" s="8"/>
      <c r="AB971" s="8"/>
      <c r="AC971" s="8"/>
      <c r="AD971" s="8"/>
      <c r="AE971" s="9"/>
      <c r="AF971" s="8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  <c r="BO971" s="3"/>
      <c r="BP971" s="3"/>
      <c r="BQ971" s="3"/>
      <c r="BR971" s="3"/>
      <c r="BS971" s="3"/>
      <c r="BT971" s="3"/>
      <c r="BU971" s="3"/>
      <c r="BV971" s="3"/>
      <c r="BW971" s="3"/>
      <c r="BX971" s="3"/>
      <c r="BY971" s="3"/>
      <c r="BZ971" s="3"/>
      <c r="CA971" s="3"/>
      <c r="CB971" s="3"/>
      <c r="CC971" s="3"/>
      <c r="CD971" s="3"/>
      <c r="CE971" s="3"/>
      <c r="CF971" s="3"/>
      <c r="CG971" s="3"/>
      <c r="CH971" s="3"/>
      <c r="CI971" s="3"/>
      <c r="CJ971" s="3"/>
      <c r="CK971" s="3"/>
      <c r="CL971" s="3"/>
      <c r="CM971" s="3"/>
      <c r="CN971" s="3"/>
      <c r="CO971" s="3"/>
      <c r="CP971" s="3"/>
      <c r="CQ971" s="3"/>
      <c r="CR971" s="3"/>
      <c r="CS971" s="3"/>
      <c r="CT971" s="3"/>
      <c r="CU971" s="3"/>
      <c r="CV971" s="3"/>
      <c r="CW971" s="3"/>
      <c r="CX971" s="3"/>
      <c r="CY971" s="3"/>
      <c r="CZ971" s="3"/>
      <c r="DA971" s="3"/>
      <c r="DB971" s="3"/>
      <c r="DC971" s="3"/>
      <c r="DD971" s="3"/>
      <c r="DE971" s="3"/>
      <c r="DF971" s="3"/>
      <c r="DG971" s="3"/>
      <c r="DH971" s="3"/>
      <c r="DI971" s="3"/>
      <c r="DJ971" s="3"/>
      <c r="DK971" s="3"/>
      <c r="DL971" s="3"/>
      <c r="DM971" s="3"/>
      <c r="DN971" s="3"/>
      <c r="DO971" s="3"/>
      <c r="DP971" s="3"/>
      <c r="DQ971" s="3"/>
      <c r="DR971" s="3"/>
      <c r="DS971" s="3"/>
      <c r="DT971" s="3"/>
      <c r="DU971" s="3"/>
      <c r="DV971" s="3"/>
      <c r="DW971" s="3"/>
      <c r="DX971" s="3"/>
      <c r="DY971" s="3"/>
      <c r="DZ971" s="3"/>
      <c r="EA971" s="3"/>
      <c r="EB971" s="3"/>
      <c r="EC971" s="3"/>
      <c r="ED971" s="3"/>
      <c r="EE971" s="3"/>
      <c r="EF971" s="3"/>
      <c r="EG971" s="3"/>
      <c r="EH971" s="3"/>
      <c r="EI971" s="3"/>
      <c r="EJ971" s="3"/>
      <c r="EK971" s="3"/>
      <c r="EL971" s="3"/>
      <c r="EM971" s="3"/>
      <c r="EN971" s="3"/>
      <c r="EO971" s="3"/>
      <c r="EP971" s="3"/>
      <c r="EQ971" s="3"/>
      <c r="ER971" s="3"/>
      <c r="ES971" s="3"/>
      <c r="ET971" s="3"/>
      <c r="EU971" s="3"/>
      <c r="EV971" s="3"/>
      <c r="EW971" s="3"/>
      <c r="EX971" s="3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</row>
    <row r="972" spans="1:173" x14ac:dyDescent="0.15">
      <c r="A972" s="74">
        <f t="shared" si="286"/>
        <v>44453</v>
      </c>
      <c r="B972" s="75">
        <f t="shared" ca="1" si="291"/>
        <v>77144.039648999998</v>
      </c>
      <c r="C972" s="78">
        <f t="shared" si="292"/>
        <v>75700</v>
      </c>
      <c r="D972" s="77">
        <f ca="1">IF(A972&lt;$B$1,VLOOKUP(A972,[1]DI!$A$4:$B$15000,2),0)</f>
        <v>5.1499999999999997E-2</v>
      </c>
      <c r="E972" s="78">
        <f t="shared" ca="1" si="288"/>
        <v>1.0001993</v>
      </c>
      <c r="F972" s="78">
        <f ca="1">(TRUNC(PRODUCT($E$12:$E971),16))</f>
        <v>1.10824047910443</v>
      </c>
      <c r="G972" s="78">
        <f t="shared" ca="1" si="289"/>
        <v>1.0964396618972201</v>
      </c>
      <c r="H972" s="78">
        <f t="shared" ca="1" si="290"/>
        <v>1.0107628500000001</v>
      </c>
      <c r="I972" s="77">
        <f t="shared" si="287"/>
        <v>3.5000000000000003E-2</v>
      </c>
      <c r="J972" s="79">
        <f t="shared" si="293"/>
        <v>44368</v>
      </c>
      <c r="K972" s="80">
        <f t="shared" si="294"/>
        <v>60</v>
      </c>
      <c r="L972" s="81">
        <f t="shared" si="295"/>
        <v>60</v>
      </c>
      <c r="M972" s="82">
        <f t="shared" si="296"/>
        <v>1.0082244520000001</v>
      </c>
      <c r="N972" s="82">
        <f t="shared" ca="1" si="297"/>
        <v>1.0190758209999999</v>
      </c>
      <c r="O972" s="81">
        <f t="shared" si="298"/>
        <v>0</v>
      </c>
      <c r="P972" s="76">
        <f t="shared" ca="1" si="299"/>
        <v>1444.0396490000001</v>
      </c>
      <c r="Q972" s="76">
        <f t="shared" si="300"/>
        <v>0</v>
      </c>
      <c r="R972" s="83" t="str">
        <f t="shared" si="301"/>
        <v>A+J=</v>
      </c>
      <c r="S972" s="79">
        <f t="shared" si="302"/>
        <v>44459</v>
      </c>
      <c r="T972" s="84" t="str">
        <f t="shared" si="303"/>
        <v>-</v>
      </c>
      <c r="U972" s="8"/>
      <c r="V972" s="8"/>
      <c r="W972" s="8"/>
      <c r="X972" s="8"/>
      <c r="Y972" s="1"/>
      <c r="Z972" s="8"/>
      <c r="AA972" s="8"/>
      <c r="AB972" s="8"/>
      <c r="AC972" s="8"/>
      <c r="AD972" s="8"/>
      <c r="AE972" s="9"/>
      <c r="AF972" s="8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  <c r="BO972" s="3"/>
      <c r="BP972" s="3"/>
      <c r="BQ972" s="3"/>
      <c r="BR972" s="3"/>
      <c r="BS972" s="3"/>
      <c r="BT972" s="3"/>
      <c r="BU972" s="3"/>
      <c r="BV972" s="3"/>
      <c r="BW972" s="3"/>
      <c r="BX972" s="3"/>
      <c r="BY972" s="3"/>
      <c r="BZ972" s="3"/>
      <c r="CA972" s="3"/>
      <c r="CB972" s="3"/>
      <c r="CC972" s="3"/>
      <c r="CD972" s="3"/>
      <c r="CE972" s="3"/>
      <c r="CF972" s="3"/>
      <c r="CG972" s="3"/>
      <c r="CH972" s="3"/>
      <c r="CI972" s="3"/>
      <c r="CJ972" s="3"/>
      <c r="CK972" s="3"/>
      <c r="CL972" s="3"/>
      <c r="CM972" s="3"/>
      <c r="CN972" s="3"/>
      <c r="CO972" s="3"/>
      <c r="CP972" s="3"/>
      <c r="CQ972" s="3"/>
      <c r="CR972" s="3"/>
      <c r="CS972" s="3"/>
      <c r="CT972" s="3"/>
      <c r="CU972" s="3"/>
      <c r="CV972" s="3"/>
      <c r="CW972" s="3"/>
      <c r="CX972" s="3"/>
      <c r="CY972" s="3"/>
      <c r="CZ972" s="3"/>
      <c r="DA972" s="3"/>
      <c r="DB972" s="3"/>
      <c r="DC972" s="3"/>
      <c r="DD972" s="3"/>
      <c r="DE972" s="3"/>
      <c r="DF972" s="3"/>
      <c r="DG972" s="3"/>
      <c r="DH972" s="3"/>
      <c r="DI972" s="3"/>
      <c r="DJ972" s="3"/>
      <c r="DK972" s="3"/>
      <c r="DL972" s="3"/>
      <c r="DM972" s="3"/>
      <c r="DN972" s="3"/>
      <c r="DO972" s="3"/>
      <c r="DP972" s="3"/>
      <c r="DQ972" s="3"/>
      <c r="DR972" s="3"/>
      <c r="DS972" s="3"/>
      <c r="DT972" s="3"/>
      <c r="DU972" s="3"/>
      <c r="DV972" s="3"/>
      <c r="DW972" s="3"/>
      <c r="DX972" s="3"/>
      <c r="DY972" s="3"/>
      <c r="DZ972" s="3"/>
      <c r="EA972" s="3"/>
      <c r="EB972" s="3"/>
      <c r="EC972" s="3"/>
      <c r="ED972" s="3"/>
      <c r="EE972" s="3"/>
      <c r="EF972" s="3"/>
      <c r="EG972" s="3"/>
      <c r="EH972" s="3"/>
      <c r="EI972" s="3"/>
      <c r="EJ972" s="3"/>
      <c r="EK972" s="3"/>
      <c r="EL972" s="3"/>
      <c r="EM972" s="3"/>
      <c r="EN972" s="3"/>
      <c r="EO972" s="3"/>
      <c r="EP972" s="3"/>
      <c r="EQ972" s="3"/>
      <c r="ER972" s="3"/>
      <c r="ES972" s="3"/>
      <c r="ET972" s="3"/>
      <c r="EU972" s="3"/>
      <c r="EV972" s="3"/>
      <c r="EW972" s="3"/>
      <c r="EX972" s="3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</row>
    <row r="973" spans="1:173" x14ac:dyDescent="0.15">
      <c r="A973" s="74">
        <f t="shared" ref="A973:A1036" si="304">(A972+1)</f>
        <v>44454</v>
      </c>
      <c r="B973" s="75">
        <f t="shared" ca="1" si="291"/>
        <v>77169.948883000005</v>
      </c>
      <c r="C973" s="78">
        <f t="shared" si="292"/>
        <v>75700</v>
      </c>
      <c r="D973" s="77">
        <f ca="1">IF(A973&lt;$B$1,VLOOKUP(A973,[1]DI!$A$4:$B$15000,2),0)</f>
        <v>5.1499999999999997E-2</v>
      </c>
      <c r="E973" s="78">
        <f t="shared" ca="1" si="288"/>
        <v>1.0001993</v>
      </c>
      <c r="F973" s="78">
        <f ca="1">(TRUNC(PRODUCT($E$12:$E972),16))</f>
        <v>1.1084613514319199</v>
      </c>
      <c r="G973" s="78">
        <f t="shared" ca="1" si="289"/>
        <v>1.0964396618972201</v>
      </c>
      <c r="H973" s="78">
        <f t="shared" ca="1" si="290"/>
        <v>1.0109642999999999</v>
      </c>
      <c r="I973" s="77">
        <f t="shared" ref="I973:I1036" si="305">I972</f>
        <v>3.5000000000000003E-2</v>
      </c>
      <c r="J973" s="79">
        <f t="shared" si="293"/>
        <v>44368</v>
      </c>
      <c r="K973" s="80">
        <f t="shared" si="294"/>
        <v>61</v>
      </c>
      <c r="L973" s="81">
        <f t="shared" si="295"/>
        <v>61</v>
      </c>
      <c r="M973" s="82">
        <f t="shared" si="296"/>
        <v>1.0083620980000001</v>
      </c>
      <c r="N973" s="82">
        <f t="shared" ca="1" si="297"/>
        <v>1.0194180829999999</v>
      </c>
      <c r="O973" s="81">
        <f t="shared" si="298"/>
        <v>0</v>
      </c>
      <c r="P973" s="76">
        <f t="shared" ca="1" si="299"/>
        <v>1469.948883</v>
      </c>
      <c r="Q973" s="76">
        <f t="shared" si="300"/>
        <v>0</v>
      </c>
      <c r="R973" s="83" t="str">
        <f t="shared" si="301"/>
        <v>A+J=</v>
      </c>
      <c r="S973" s="79">
        <f t="shared" si="302"/>
        <v>44459</v>
      </c>
      <c r="T973" s="84" t="str">
        <f t="shared" si="303"/>
        <v>-</v>
      </c>
      <c r="U973" s="8"/>
      <c r="V973" s="8"/>
      <c r="W973" s="8"/>
      <c r="X973" s="8"/>
      <c r="Y973" s="1"/>
      <c r="Z973" s="8"/>
      <c r="AA973" s="8"/>
      <c r="AB973" s="8"/>
      <c r="AC973" s="8"/>
      <c r="AD973" s="8"/>
      <c r="AE973" s="9"/>
      <c r="AF973" s="8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  <c r="BO973" s="3"/>
      <c r="BP973" s="3"/>
      <c r="BQ973" s="3"/>
      <c r="BR973" s="3"/>
      <c r="BS973" s="3"/>
      <c r="BT973" s="3"/>
      <c r="BU973" s="3"/>
      <c r="BV973" s="3"/>
      <c r="BW973" s="3"/>
      <c r="BX973" s="3"/>
      <c r="BY973" s="3"/>
      <c r="BZ973" s="3"/>
      <c r="CA973" s="3"/>
      <c r="CB973" s="3"/>
      <c r="CC973" s="3"/>
      <c r="CD973" s="3"/>
      <c r="CE973" s="3"/>
      <c r="CF973" s="3"/>
      <c r="CG973" s="3"/>
      <c r="CH973" s="3"/>
      <c r="CI973" s="3"/>
      <c r="CJ973" s="3"/>
      <c r="CK973" s="3"/>
      <c r="CL973" s="3"/>
      <c r="CM973" s="3"/>
      <c r="CN973" s="3"/>
      <c r="CO973" s="3"/>
      <c r="CP973" s="3"/>
      <c r="CQ973" s="3"/>
      <c r="CR973" s="3"/>
      <c r="CS973" s="3"/>
      <c r="CT973" s="3"/>
      <c r="CU973" s="3"/>
      <c r="CV973" s="3"/>
      <c r="CW973" s="3"/>
      <c r="CX973" s="3"/>
      <c r="CY973" s="3"/>
      <c r="CZ973" s="3"/>
      <c r="DA973" s="3"/>
      <c r="DB973" s="3"/>
      <c r="DC973" s="3"/>
      <c r="DD973" s="3"/>
      <c r="DE973" s="3"/>
      <c r="DF973" s="3"/>
      <c r="DG973" s="3"/>
      <c r="DH973" s="3"/>
      <c r="DI973" s="3"/>
      <c r="DJ973" s="3"/>
      <c r="DK973" s="3"/>
      <c r="DL973" s="3"/>
      <c r="DM973" s="3"/>
      <c r="DN973" s="3"/>
      <c r="DO973" s="3"/>
      <c r="DP973" s="3"/>
      <c r="DQ973" s="3"/>
      <c r="DR973" s="3"/>
      <c r="DS973" s="3"/>
      <c r="DT973" s="3"/>
      <c r="DU973" s="3"/>
      <c r="DV973" s="3"/>
      <c r="DW973" s="3"/>
      <c r="DX973" s="3"/>
      <c r="DY973" s="3"/>
      <c r="DZ973" s="3"/>
      <c r="EA973" s="3"/>
      <c r="EB973" s="3"/>
      <c r="EC973" s="3"/>
      <c r="ED973" s="3"/>
      <c r="EE973" s="3"/>
      <c r="EF973" s="3"/>
      <c r="EG973" s="3"/>
      <c r="EH973" s="3"/>
      <c r="EI973" s="3"/>
      <c r="EJ973" s="3"/>
      <c r="EK973" s="3"/>
      <c r="EL973" s="3"/>
      <c r="EM973" s="3"/>
      <c r="EN973" s="3"/>
      <c r="EO973" s="3"/>
      <c r="EP973" s="3"/>
      <c r="EQ973" s="3"/>
      <c r="ER973" s="3"/>
      <c r="ES973" s="3"/>
      <c r="ET973" s="3"/>
      <c r="EU973" s="3"/>
      <c r="EV973" s="3"/>
      <c r="EW973" s="3"/>
      <c r="EX973" s="3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</row>
    <row r="974" spans="1:173" x14ac:dyDescent="0.15">
      <c r="A974" s="74">
        <f t="shared" si="304"/>
        <v>44455</v>
      </c>
      <c r="B974" s="75">
        <f t="shared" ca="1" si="291"/>
        <v>77195.865988999998</v>
      </c>
      <c r="C974" s="78">
        <f t="shared" si="292"/>
        <v>75700</v>
      </c>
      <c r="D974" s="77">
        <f ca="1">IF(A974&lt;$B$1,VLOOKUP(A974,[1]DI!$A$4:$B$15000,2),0)</f>
        <v>5.1499999999999997E-2</v>
      </c>
      <c r="E974" s="78">
        <f t="shared" ref="E974:E1037" ca="1" si="306">IF(A974&lt;A$10,1,ROUND(((1+D974)^(1/252)),8))</f>
        <v>1.0001993</v>
      </c>
      <c r="F974" s="78">
        <f ca="1">(TRUNC(PRODUCT($E$12:$E973),16))</f>
        <v>1.10868226777926</v>
      </c>
      <c r="G974" s="78">
        <f t="shared" ref="G974:G1037" ca="1" si="307">IF(O973&gt;0,F973,G973)</f>
        <v>1.0964396618972201</v>
      </c>
      <c r="H974" s="78">
        <f t="shared" ref="H974:H1037" ca="1" si="308">ROUND(F974/G974,8)</f>
        <v>1.01116578</v>
      </c>
      <c r="I974" s="77">
        <f t="shared" si="305"/>
        <v>3.5000000000000003E-2</v>
      </c>
      <c r="J974" s="79">
        <f t="shared" si="293"/>
        <v>44368</v>
      </c>
      <c r="K974" s="80">
        <f t="shared" si="294"/>
        <v>62</v>
      </c>
      <c r="L974" s="81">
        <f t="shared" si="295"/>
        <v>62</v>
      </c>
      <c r="M974" s="82">
        <f t="shared" si="296"/>
        <v>1.0084997630000001</v>
      </c>
      <c r="N974" s="82">
        <f t="shared" ca="1" si="297"/>
        <v>1.0197604490000001</v>
      </c>
      <c r="O974" s="81">
        <f t="shared" si="298"/>
        <v>0</v>
      </c>
      <c r="P974" s="76">
        <f t="shared" ca="1" si="299"/>
        <v>1495.8659889999999</v>
      </c>
      <c r="Q974" s="76">
        <f t="shared" si="300"/>
        <v>0</v>
      </c>
      <c r="R974" s="83" t="str">
        <f t="shared" si="301"/>
        <v>A+J=</v>
      </c>
      <c r="S974" s="79">
        <f t="shared" si="302"/>
        <v>44459</v>
      </c>
      <c r="T974" s="84" t="str">
        <f t="shared" si="303"/>
        <v>-</v>
      </c>
      <c r="U974" s="8"/>
      <c r="V974" s="8"/>
      <c r="W974" s="8"/>
      <c r="X974" s="8"/>
      <c r="Y974" s="1"/>
      <c r="Z974" s="8"/>
      <c r="AA974" s="8"/>
      <c r="AB974" s="8"/>
      <c r="AC974" s="8"/>
      <c r="AD974" s="8"/>
      <c r="AE974" s="9"/>
      <c r="AF974" s="8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  <c r="BO974" s="3"/>
      <c r="BP974" s="3"/>
      <c r="BQ974" s="3"/>
      <c r="BR974" s="3"/>
      <c r="BS974" s="3"/>
      <c r="BT974" s="3"/>
      <c r="BU974" s="3"/>
      <c r="BV974" s="3"/>
      <c r="BW974" s="3"/>
      <c r="BX974" s="3"/>
      <c r="BY974" s="3"/>
      <c r="BZ974" s="3"/>
      <c r="CA974" s="3"/>
      <c r="CB974" s="3"/>
      <c r="CC974" s="3"/>
      <c r="CD974" s="3"/>
      <c r="CE974" s="3"/>
      <c r="CF974" s="3"/>
      <c r="CG974" s="3"/>
      <c r="CH974" s="3"/>
      <c r="CI974" s="3"/>
      <c r="CJ974" s="3"/>
      <c r="CK974" s="3"/>
      <c r="CL974" s="3"/>
      <c r="CM974" s="3"/>
      <c r="CN974" s="3"/>
      <c r="CO974" s="3"/>
      <c r="CP974" s="3"/>
      <c r="CQ974" s="3"/>
      <c r="CR974" s="3"/>
      <c r="CS974" s="3"/>
      <c r="CT974" s="3"/>
      <c r="CU974" s="3"/>
      <c r="CV974" s="3"/>
      <c r="CW974" s="3"/>
      <c r="CX974" s="3"/>
      <c r="CY974" s="3"/>
      <c r="CZ974" s="3"/>
      <c r="DA974" s="3"/>
      <c r="DB974" s="3"/>
      <c r="DC974" s="3"/>
      <c r="DD974" s="3"/>
      <c r="DE974" s="3"/>
      <c r="DF974" s="3"/>
      <c r="DG974" s="3"/>
      <c r="DH974" s="3"/>
      <c r="DI974" s="3"/>
      <c r="DJ974" s="3"/>
      <c r="DK974" s="3"/>
      <c r="DL974" s="3"/>
      <c r="DM974" s="3"/>
      <c r="DN974" s="3"/>
      <c r="DO974" s="3"/>
      <c r="DP974" s="3"/>
      <c r="DQ974" s="3"/>
      <c r="DR974" s="3"/>
      <c r="DS974" s="3"/>
      <c r="DT974" s="3"/>
      <c r="DU974" s="3"/>
      <c r="DV974" s="3"/>
      <c r="DW974" s="3"/>
      <c r="DX974" s="3"/>
      <c r="DY974" s="3"/>
      <c r="DZ974" s="3"/>
      <c r="EA974" s="3"/>
      <c r="EB974" s="3"/>
      <c r="EC974" s="3"/>
      <c r="ED974" s="3"/>
      <c r="EE974" s="3"/>
      <c r="EF974" s="3"/>
      <c r="EG974" s="3"/>
      <c r="EH974" s="3"/>
      <c r="EI974" s="3"/>
      <c r="EJ974" s="3"/>
      <c r="EK974" s="3"/>
      <c r="EL974" s="3"/>
      <c r="EM974" s="3"/>
      <c r="EN974" s="3"/>
      <c r="EO974" s="3"/>
      <c r="EP974" s="3"/>
      <c r="EQ974" s="3"/>
      <c r="ER974" s="3"/>
      <c r="ES974" s="3"/>
      <c r="ET974" s="3"/>
      <c r="EU974" s="3"/>
      <c r="EV974" s="3"/>
      <c r="EW974" s="3"/>
      <c r="EX974" s="3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</row>
    <row r="975" spans="1:173" x14ac:dyDescent="0.15">
      <c r="A975" s="74">
        <f t="shared" si="304"/>
        <v>44456</v>
      </c>
      <c r="B975" s="75">
        <f t="shared" ca="1" si="291"/>
        <v>77221.792633000005</v>
      </c>
      <c r="C975" s="78">
        <f t="shared" si="292"/>
        <v>75700</v>
      </c>
      <c r="D975" s="77">
        <f ca="1">IF(A975&lt;$B$1,VLOOKUP(A975,[1]DI!$A$4:$B$15000,2),0)</f>
        <v>5.1499999999999997E-2</v>
      </c>
      <c r="E975" s="78">
        <f t="shared" ca="1" si="306"/>
        <v>1.0001993</v>
      </c>
      <c r="F975" s="78">
        <f ca="1">(TRUNC(PRODUCT($E$12:$E974),16))</f>
        <v>1.10890322815523</v>
      </c>
      <c r="G975" s="78">
        <f t="shared" ca="1" si="307"/>
        <v>1.0964396618972201</v>
      </c>
      <c r="H975" s="78">
        <f t="shared" ca="1" si="308"/>
        <v>1.01136731</v>
      </c>
      <c r="I975" s="77">
        <f t="shared" si="305"/>
        <v>3.5000000000000003E-2</v>
      </c>
      <c r="J975" s="79">
        <f t="shared" si="293"/>
        <v>44368</v>
      </c>
      <c r="K975" s="80">
        <f t="shared" si="294"/>
        <v>63</v>
      </c>
      <c r="L975" s="81">
        <f t="shared" si="295"/>
        <v>63</v>
      </c>
      <c r="M975" s="82">
        <f t="shared" si="296"/>
        <v>1.008637446</v>
      </c>
      <c r="N975" s="82">
        <f t="shared" ca="1" si="297"/>
        <v>1.020102941</v>
      </c>
      <c r="O975" s="81">
        <f t="shared" si="298"/>
        <v>0</v>
      </c>
      <c r="P975" s="76">
        <f t="shared" ca="1" si="299"/>
        <v>1521.792633</v>
      </c>
      <c r="Q975" s="76">
        <f t="shared" si="300"/>
        <v>0</v>
      </c>
      <c r="R975" s="83" t="str">
        <f t="shared" si="301"/>
        <v>A+J=</v>
      </c>
      <c r="S975" s="79">
        <f t="shared" si="302"/>
        <v>44459</v>
      </c>
      <c r="T975" s="84" t="str">
        <f t="shared" si="303"/>
        <v>-</v>
      </c>
      <c r="U975" s="8"/>
      <c r="V975" s="8"/>
      <c r="W975" s="8"/>
      <c r="X975" s="8"/>
      <c r="Y975" s="1"/>
      <c r="Z975" s="8"/>
      <c r="AA975" s="8"/>
      <c r="AB975" s="8"/>
      <c r="AC975" s="8"/>
      <c r="AD975" s="8"/>
      <c r="AE975" s="9"/>
      <c r="AF975" s="8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  <c r="BO975" s="3"/>
      <c r="BP975" s="3"/>
      <c r="BQ975" s="3"/>
      <c r="BR975" s="3"/>
      <c r="BS975" s="3"/>
      <c r="BT975" s="3"/>
      <c r="BU975" s="3"/>
      <c r="BV975" s="3"/>
      <c r="BW975" s="3"/>
      <c r="BX975" s="3"/>
      <c r="BY975" s="3"/>
      <c r="BZ975" s="3"/>
      <c r="CA975" s="3"/>
      <c r="CB975" s="3"/>
      <c r="CC975" s="3"/>
      <c r="CD975" s="3"/>
      <c r="CE975" s="3"/>
      <c r="CF975" s="3"/>
      <c r="CG975" s="3"/>
      <c r="CH975" s="3"/>
      <c r="CI975" s="3"/>
      <c r="CJ975" s="3"/>
      <c r="CK975" s="3"/>
      <c r="CL975" s="3"/>
      <c r="CM975" s="3"/>
      <c r="CN975" s="3"/>
      <c r="CO975" s="3"/>
      <c r="CP975" s="3"/>
      <c r="CQ975" s="3"/>
      <c r="CR975" s="3"/>
      <c r="CS975" s="3"/>
      <c r="CT975" s="3"/>
      <c r="CU975" s="3"/>
      <c r="CV975" s="3"/>
      <c r="CW975" s="3"/>
      <c r="CX975" s="3"/>
      <c r="CY975" s="3"/>
      <c r="CZ975" s="3"/>
      <c r="DA975" s="3"/>
      <c r="DB975" s="3"/>
      <c r="DC975" s="3"/>
      <c r="DD975" s="3"/>
      <c r="DE975" s="3"/>
      <c r="DF975" s="3"/>
      <c r="DG975" s="3"/>
      <c r="DH975" s="3"/>
      <c r="DI975" s="3"/>
      <c r="DJ975" s="3"/>
      <c r="DK975" s="3"/>
      <c r="DL975" s="3"/>
      <c r="DM975" s="3"/>
      <c r="DN975" s="3"/>
      <c r="DO975" s="3"/>
      <c r="DP975" s="3"/>
      <c r="DQ975" s="3"/>
      <c r="DR975" s="3"/>
      <c r="DS975" s="3"/>
      <c r="DT975" s="3"/>
      <c r="DU975" s="3"/>
      <c r="DV975" s="3"/>
      <c r="DW975" s="3"/>
      <c r="DX975" s="3"/>
      <c r="DY975" s="3"/>
      <c r="DZ975" s="3"/>
      <c r="EA975" s="3"/>
      <c r="EB975" s="3"/>
      <c r="EC975" s="3"/>
      <c r="ED975" s="3"/>
      <c r="EE975" s="3"/>
      <c r="EF975" s="3"/>
      <c r="EG975" s="3"/>
      <c r="EH975" s="3"/>
      <c r="EI975" s="3"/>
      <c r="EJ975" s="3"/>
      <c r="EK975" s="3"/>
      <c r="EL975" s="3"/>
      <c r="EM975" s="3"/>
      <c r="EN975" s="3"/>
      <c r="EO975" s="3"/>
      <c r="EP975" s="3"/>
      <c r="EQ975" s="3"/>
      <c r="ER975" s="3"/>
      <c r="ES975" s="3"/>
      <c r="ET975" s="3"/>
      <c r="EU975" s="3"/>
      <c r="EV975" s="3"/>
      <c r="EW975" s="3"/>
      <c r="EX975" s="3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</row>
    <row r="976" spans="1:173" x14ac:dyDescent="0.15">
      <c r="A976" s="74">
        <f t="shared" si="304"/>
        <v>44457</v>
      </c>
      <c r="B976" s="75">
        <f t="shared" ca="1" si="291"/>
        <v>77247.727150000006</v>
      </c>
      <c r="C976" s="78">
        <f t="shared" si="292"/>
        <v>75700</v>
      </c>
      <c r="D976" s="77">
        <f ca="1">IF(A976&lt;$B$1,VLOOKUP(A976,[1]DI!$A$4:$B$15000,2),0)</f>
        <v>0</v>
      </c>
      <c r="E976" s="78">
        <f t="shared" ca="1" si="306"/>
        <v>1</v>
      </c>
      <c r="F976" s="78">
        <f ca="1">(TRUNC(PRODUCT($E$12:$E975),16))</f>
        <v>1.1091242325685999</v>
      </c>
      <c r="G976" s="78">
        <f t="shared" ca="1" si="307"/>
        <v>1.0964396618972201</v>
      </c>
      <c r="H976" s="78">
        <f t="shared" ca="1" si="308"/>
        <v>1.0115688700000001</v>
      </c>
      <c r="I976" s="77">
        <f t="shared" si="305"/>
        <v>3.5000000000000003E-2</v>
      </c>
      <c r="J976" s="79">
        <f t="shared" si="293"/>
        <v>44368</v>
      </c>
      <c r="K976" s="80">
        <f t="shared" si="294"/>
        <v>63</v>
      </c>
      <c r="L976" s="81">
        <f t="shared" si="295"/>
        <v>64</v>
      </c>
      <c r="M976" s="82">
        <f t="shared" si="296"/>
        <v>1.008775148</v>
      </c>
      <c r="N976" s="82">
        <f t="shared" ca="1" si="297"/>
        <v>1.0204455370000001</v>
      </c>
      <c r="O976" s="81">
        <f t="shared" si="298"/>
        <v>0</v>
      </c>
      <c r="P976" s="76">
        <f t="shared" ca="1" si="299"/>
        <v>1547.7271499999999</v>
      </c>
      <c r="Q976" s="76">
        <f t="shared" si="300"/>
        <v>0</v>
      </c>
      <c r="R976" s="83" t="str">
        <f t="shared" si="301"/>
        <v>A+J=</v>
      </c>
      <c r="S976" s="79">
        <f t="shared" si="302"/>
        <v>44459</v>
      </c>
      <c r="T976" s="84" t="str">
        <f t="shared" si="303"/>
        <v>-</v>
      </c>
      <c r="U976" s="8"/>
      <c r="V976" s="8"/>
      <c r="W976" s="8"/>
      <c r="X976" s="8"/>
      <c r="Y976" s="1"/>
      <c r="Z976" s="8"/>
      <c r="AA976" s="8"/>
      <c r="AB976" s="8"/>
      <c r="AC976" s="8"/>
      <c r="AD976" s="8"/>
      <c r="AE976" s="9"/>
      <c r="AF976" s="8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  <c r="BO976" s="3"/>
      <c r="BP976" s="3"/>
      <c r="BQ976" s="3"/>
      <c r="BR976" s="3"/>
      <c r="BS976" s="3"/>
      <c r="BT976" s="3"/>
      <c r="BU976" s="3"/>
      <c r="BV976" s="3"/>
      <c r="BW976" s="3"/>
      <c r="BX976" s="3"/>
      <c r="BY976" s="3"/>
      <c r="BZ976" s="3"/>
      <c r="CA976" s="3"/>
      <c r="CB976" s="3"/>
      <c r="CC976" s="3"/>
      <c r="CD976" s="3"/>
      <c r="CE976" s="3"/>
      <c r="CF976" s="3"/>
      <c r="CG976" s="3"/>
      <c r="CH976" s="3"/>
      <c r="CI976" s="3"/>
      <c r="CJ976" s="3"/>
      <c r="CK976" s="3"/>
      <c r="CL976" s="3"/>
      <c r="CM976" s="3"/>
      <c r="CN976" s="3"/>
      <c r="CO976" s="3"/>
      <c r="CP976" s="3"/>
      <c r="CQ976" s="3"/>
      <c r="CR976" s="3"/>
      <c r="CS976" s="3"/>
      <c r="CT976" s="3"/>
      <c r="CU976" s="3"/>
      <c r="CV976" s="3"/>
      <c r="CW976" s="3"/>
      <c r="CX976" s="3"/>
      <c r="CY976" s="3"/>
      <c r="CZ976" s="3"/>
      <c r="DA976" s="3"/>
      <c r="DB976" s="3"/>
      <c r="DC976" s="3"/>
      <c r="DD976" s="3"/>
      <c r="DE976" s="3"/>
      <c r="DF976" s="3"/>
      <c r="DG976" s="3"/>
      <c r="DH976" s="3"/>
      <c r="DI976" s="3"/>
      <c r="DJ976" s="3"/>
      <c r="DK976" s="3"/>
      <c r="DL976" s="3"/>
      <c r="DM976" s="3"/>
      <c r="DN976" s="3"/>
      <c r="DO976" s="3"/>
      <c r="DP976" s="3"/>
      <c r="DQ976" s="3"/>
      <c r="DR976" s="3"/>
      <c r="DS976" s="3"/>
      <c r="DT976" s="3"/>
      <c r="DU976" s="3"/>
      <c r="DV976" s="3"/>
      <c r="DW976" s="3"/>
      <c r="DX976" s="3"/>
      <c r="DY976" s="3"/>
      <c r="DZ976" s="3"/>
      <c r="EA976" s="3"/>
      <c r="EB976" s="3"/>
      <c r="EC976" s="3"/>
      <c r="ED976" s="3"/>
      <c r="EE976" s="3"/>
      <c r="EF976" s="3"/>
      <c r="EG976" s="3"/>
      <c r="EH976" s="3"/>
      <c r="EI976" s="3"/>
      <c r="EJ976" s="3"/>
      <c r="EK976" s="3"/>
      <c r="EL976" s="3"/>
      <c r="EM976" s="3"/>
      <c r="EN976" s="3"/>
      <c r="EO976" s="3"/>
      <c r="EP976" s="3"/>
      <c r="EQ976" s="3"/>
      <c r="ER976" s="3"/>
      <c r="ES976" s="3"/>
      <c r="ET976" s="3"/>
      <c r="EU976" s="3"/>
      <c r="EV976" s="3"/>
      <c r="EW976" s="3"/>
      <c r="EX976" s="3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</row>
    <row r="977" spans="1:173" x14ac:dyDescent="0.15">
      <c r="A977" s="74">
        <f t="shared" si="304"/>
        <v>44458</v>
      </c>
      <c r="B977" s="75">
        <f t="shared" ca="1" si="291"/>
        <v>77247.727150000006</v>
      </c>
      <c r="C977" s="78">
        <f t="shared" si="292"/>
        <v>75700</v>
      </c>
      <c r="D977" s="77">
        <f ca="1">IF(A977&lt;$B$1,VLOOKUP(A977,[1]DI!$A$4:$B$15000,2),0)</f>
        <v>0</v>
      </c>
      <c r="E977" s="78">
        <f t="shared" ca="1" si="306"/>
        <v>1</v>
      </c>
      <c r="F977" s="78">
        <f ca="1">(TRUNC(PRODUCT($E$12:$E976),16))</f>
        <v>1.1091242325685999</v>
      </c>
      <c r="G977" s="78">
        <f t="shared" ca="1" si="307"/>
        <v>1.0964396618972201</v>
      </c>
      <c r="H977" s="78">
        <f t="shared" ca="1" si="308"/>
        <v>1.0115688700000001</v>
      </c>
      <c r="I977" s="77">
        <f t="shared" si="305"/>
        <v>3.5000000000000003E-2</v>
      </c>
      <c r="J977" s="79">
        <f t="shared" si="293"/>
        <v>44368</v>
      </c>
      <c r="K977" s="80">
        <f t="shared" si="294"/>
        <v>63</v>
      </c>
      <c r="L977" s="81">
        <f t="shared" si="295"/>
        <v>64</v>
      </c>
      <c r="M977" s="82">
        <f t="shared" si="296"/>
        <v>1.008775148</v>
      </c>
      <c r="N977" s="82">
        <f t="shared" ca="1" si="297"/>
        <v>1.0204455370000001</v>
      </c>
      <c r="O977" s="81">
        <f t="shared" si="298"/>
        <v>0</v>
      </c>
      <c r="P977" s="76">
        <f t="shared" ca="1" si="299"/>
        <v>1547.7271499999999</v>
      </c>
      <c r="Q977" s="76">
        <f t="shared" si="300"/>
        <v>0</v>
      </c>
      <c r="R977" s="83" t="str">
        <f t="shared" si="301"/>
        <v>A+J=</v>
      </c>
      <c r="S977" s="79">
        <f t="shared" si="302"/>
        <v>44459</v>
      </c>
      <c r="T977" s="84" t="str">
        <f t="shared" si="303"/>
        <v>-</v>
      </c>
      <c r="U977" s="8"/>
      <c r="V977" s="8"/>
      <c r="W977" s="8"/>
      <c r="X977" s="8"/>
      <c r="Y977" s="1"/>
      <c r="Z977" s="8"/>
      <c r="AA977" s="8"/>
      <c r="AB977" s="8"/>
      <c r="AC977" s="8"/>
      <c r="AD977" s="8"/>
      <c r="AE977" s="9"/>
      <c r="AF977" s="8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  <c r="BO977" s="3"/>
      <c r="BP977" s="3"/>
      <c r="BQ977" s="3"/>
      <c r="BR977" s="3"/>
      <c r="BS977" s="3"/>
      <c r="BT977" s="3"/>
      <c r="BU977" s="3"/>
      <c r="BV977" s="3"/>
      <c r="BW977" s="3"/>
      <c r="BX977" s="3"/>
      <c r="BY977" s="3"/>
      <c r="BZ977" s="3"/>
      <c r="CA977" s="3"/>
      <c r="CB977" s="3"/>
      <c r="CC977" s="3"/>
      <c r="CD977" s="3"/>
      <c r="CE977" s="3"/>
      <c r="CF977" s="3"/>
      <c r="CG977" s="3"/>
      <c r="CH977" s="3"/>
      <c r="CI977" s="3"/>
      <c r="CJ977" s="3"/>
      <c r="CK977" s="3"/>
      <c r="CL977" s="3"/>
      <c r="CM977" s="3"/>
      <c r="CN977" s="3"/>
      <c r="CO977" s="3"/>
      <c r="CP977" s="3"/>
      <c r="CQ977" s="3"/>
      <c r="CR977" s="3"/>
      <c r="CS977" s="3"/>
      <c r="CT977" s="3"/>
      <c r="CU977" s="3"/>
      <c r="CV977" s="3"/>
      <c r="CW977" s="3"/>
      <c r="CX977" s="3"/>
      <c r="CY977" s="3"/>
      <c r="CZ977" s="3"/>
      <c r="DA977" s="3"/>
      <c r="DB977" s="3"/>
      <c r="DC977" s="3"/>
      <c r="DD977" s="3"/>
      <c r="DE977" s="3"/>
      <c r="DF977" s="3"/>
      <c r="DG977" s="3"/>
      <c r="DH977" s="3"/>
      <c r="DI977" s="3"/>
      <c r="DJ977" s="3"/>
      <c r="DK977" s="3"/>
      <c r="DL977" s="3"/>
      <c r="DM977" s="3"/>
      <c r="DN977" s="3"/>
      <c r="DO977" s="3"/>
      <c r="DP977" s="3"/>
      <c r="DQ977" s="3"/>
      <c r="DR977" s="3"/>
      <c r="DS977" s="3"/>
      <c r="DT977" s="3"/>
      <c r="DU977" s="3"/>
      <c r="DV977" s="3"/>
      <c r="DW977" s="3"/>
      <c r="DX977" s="3"/>
      <c r="DY977" s="3"/>
      <c r="DZ977" s="3"/>
      <c r="EA977" s="3"/>
      <c r="EB977" s="3"/>
      <c r="EC977" s="3"/>
      <c r="ED977" s="3"/>
      <c r="EE977" s="3"/>
      <c r="EF977" s="3"/>
      <c r="EG977" s="3"/>
      <c r="EH977" s="3"/>
      <c r="EI977" s="3"/>
      <c r="EJ977" s="3"/>
      <c r="EK977" s="3"/>
      <c r="EL977" s="3"/>
      <c r="EM977" s="3"/>
      <c r="EN977" s="3"/>
      <c r="EO977" s="3"/>
      <c r="EP977" s="3"/>
      <c r="EQ977" s="3"/>
      <c r="ER977" s="3"/>
      <c r="ES977" s="3"/>
      <c r="ET977" s="3"/>
      <c r="EU977" s="3"/>
      <c r="EV977" s="3"/>
      <c r="EW977" s="3"/>
      <c r="EX977" s="3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</row>
    <row r="978" spans="1:173" x14ac:dyDescent="0.15">
      <c r="A978" s="74">
        <f t="shared" si="304"/>
        <v>44459</v>
      </c>
      <c r="B978" s="75">
        <f t="shared" ca="1" si="291"/>
        <v>77247.727150000006</v>
      </c>
      <c r="C978" s="78">
        <f t="shared" si="292"/>
        <v>75700</v>
      </c>
      <c r="D978" s="77">
        <f ca="1">IF(A978&lt;$B$1,VLOOKUP(A978,[1]DI!$A$4:$B$15000,2),0)</f>
        <v>5.1499999999999997E-2</v>
      </c>
      <c r="E978" s="78">
        <f t="shared" ca="1" si="306"/>
        <v>1.0001993</v>
      </c>
      <c r="F978" s="78">
        <f ca="1">(TRUNC(PRODUCT($E$12:$E977),16))</f>
        <v>1.1091242325685999</v>
      </c>
      <c r="G978" s="78">
        <f t="shared" ca="1" si="307"/>
        <v>1.0964396618972201</v>
      </c>
      <c r="H978" s="78">
        <f t="shared" ca="1" si="308"/>
        <v>1.0115688700000001</v>
      </c>
      <c r="I978" s="77">
        <f t="shared" si="305"/>
        <v>3.5000000000000003E-2</v>
      </c>
      <c r="J978" s="79">
        <f t="shared" si="293"/>
        <v>44368</v>
      </c>
      <c r="K978" s="80">
        <f t="shared" si="294"/>
        <v>64</v>
      </c>
      <c r="L978" s="81">
        <f t="shared" si="295"/>
        <v>64</v>
      </c>
      <c r="M978" s="82">
        <f t="shared" si="296"/>
        <v>1.008775148</v>
      </c>
      <c r="N978" s="82">
        <f t="shared" ca="1" si="297"/>
        <v>1.0204455370000001</v>
      </c>
      <c r="O978" s="81">
        <f t="shared" si="298"/>
        <v>11</v>
      </c>
      <c r="P978" s="76">
        <f t="shared" ca="1" si="299"/>
        <v>1547.7271499999999</v>
      </c>
      <c r="Q978" s="76">
        <f t="shared" si="300"/>
        <v>5800</v>
      </c>
      <c r="R978" s="83" t="str">
        <f t="shared" si="301"/>
        <v>A+J=</v>
      </c>
      <c r="S978" s="79">
        <f t="shared" si="302"/>
        <v>44459</v>
      </c>
      <c r="T978" s="84">
        <f t="shared" ca="1" si="303"/>
        <v>7347727.1499999994</v>
      </c>
      <c r="U978" s="8"/>
      <c r="V978" s="8"/>
      <c r="W978" s="8"/>
      <c r="X978" s="8"/>
      <c r="Y978" s="1"/>
      <c r="Z978" s="8"/>
      <c r="AA978" s="8"/>
      <c r="AB978" s="8"/>
      <c r="AC978" s="8"/>
      <c r="AD978" s="8"/>
      <c r="AE978" s="9"/>
      <c r="AF978" s="8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  <c r="BO978" s="3"/>
      <c r="BP978" s="3"/>
      <c r="BQ978" s="3"/>
      <c r="BR978" s="3"/>
      <c r="BS978" s="3"/>
      <c r="BT978" s="3"/>
      <c r="BU978" s="3"/>
      <c r="BV978" s="3"/>
      <c r="BW978" s="3"/>
      <c r="BX978" s="3"/>
      <c r="BY978" s="3"/>
      <c r="BZ978" s="3"/>
      <c r="CA978" s="3"/>
      <c r="CB978" s="3"/>
      <c r="CC978" s="3"/>
      <c r="CD978" s="3"/>
      <c r="CE978" s="3"/>
      <c r="CF978" s="3"/>
      <c r="CG978" s="3"/>
      <c r="CH978" s="3"/>
      <c r="CI978" s="3"/>
      <c r="CJ978" s="3"/>
      <c r="CK978" s="3"/>
      <c r="CL978" s="3"/>
      <c r="CM978" s="3"/>
      <c r="CN978" s="3"/>
      <c r="CO978" s="3"/>
      <c r="CP978" s="3"/>
      <c r="CQ978" s="3"/>
      <c r="CR978" s="3"/>
      <c r="CS978" s="3"/>
      <c r="CT978" s="3"/>
      <c r="CU978" s="3"/>
      <c r="CV978" s="3"/>
      <c r="CW978" s="3"/>
      <c r="CX978" s="3"/>
      <c r="CY978" s="3"/>
      <c r="CZ978" s="3"/>
      <c r="DA978" s="3"/>
      <c r="DB978" s="3"/>
      <c r="DC978" s="3"/>
      <c r="DD978" s="3"/>
      <c r="DE978" s="3"/>
      <c r="DF978" s="3"/>
      <c r="DG978" s="3"/>
      <c r="DH978" s="3"/>
      <c r="DI978" s="3"/>
      <c r="DJ978" s="3"/>
      <c r="DK978" s="3"/>
      <c r="DL978" s="3"/>
      <c r="DM978" s="3"/>
      <c r="DN978" s="3"/>
      <c r="DO978" s="3"/>
      <c r="DP978" s="3"/>
      <c r="DQ978" s="3"/>
      <c r="DR978" s="3"/>
      <c r="DS978" s="3"/>
      <c r="DT978" s="3"/>
      <c r="DU978" s="3"/>
      <c r="DV978" s="3"/>
      <c r="DW978" s="3"/>
      <c r="DX978" s="3"/>
      <c r="DY978" s="3"/>
      <c r="DZ978" s="3"/>
      <c r="EA978" s="3"/>
      <c r="EB978" s="3"/>
      <c r="EC978" s="3"/>
      <c r="ED978" s="3"/>
      <c r="EE978" s="3"/>
      <c r="EF978" s="3"/>
      <c r="EG978" s="3"/>
      <c r="EH978" s="3"/>
      <c r="EI978" s="3"/>
      <c r="EJ978" s="3"/>
      <c r="EK978" s="3"/>
      <c r="EL978" s="3"/>
      <c r="EM978" s="3"/>
      <c r="EN978" s="3"/>
      <c r="EO978" s="3"/>
      <c r="EP978" s="3"/>
      <c r="EQ978" s="3"/>
      <c r="ER978" s="3"/>
      <c r="ES978" s="3"/>
      <c r="ET978" s="3"/>
      <c r="EU978" s="3"/>
      <c r="EV978" s="3"/>
      <c r="EW978" s="3"/>
      <c r="EX978" s="3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</row>
    <row r="979" spans="1:173" x14ac:dyDescent="0.15">
      <c r="A979" s="74">
        <f t="shared" si="304"/>
        <v>44460</v>
      </c>
      <c r="B979" s="75">
        <f t="shared" ca="1" si="291"/>
        <v>69923.475913999995</v>
      </c>
      <c r="C979" s="78">
        <f t="shared" si="292"/>
        <v>69900</v>
      </c>
      <c r="D979" s="77">
        <f ca="1">IF(A979&lt;$B$1,VLOOKUP(A979,[1]DI!$A$4:$B$15000,2),0)</f>
        <v>5.1499999999999997E-2</v>
      </c>
      <c r="E979" s="78">
        <f t="shared" ca="1" si="306"/>
        <v>1.0001993</v>
      </c>
      <c r="F979" s="78">
        <f ca="1">(TRUNC(PRODUCT($E$12:$E978),16))</f>
        <v>1.1093452810281501</v>
      </c>
      <c r="G979" s="78">
        <f t="shared" ca="1" si="307"/>
        <v>1.1091242325685999</v>
      </c>
      <c r="H979" s="78">
        <f t="shared" ca="1" si="308"/>
        <v>1.0001993</v>
      </c>
      <c r="I979" s="77">
        <f t="shared" si="305"/>
        <v>3.5000000000000003E-2</v>
      </c>
      <c r="J979" s="79">
        <f t="shared" si="293"/>
        <v>44459</v>
      </c>
      <c r="K979" s="80">
        <f t="shared" si="294"/>
        <v>1</v>
      </c>
      <c r="L979" s="81">
        <f t="shared" si="295"/>
        <v>1</v>
      </c>
      <c r="M979" s="82">
        <f t="shared" si="296"/>
        <v>1.0001365230000001</v>
      </c>
      <c r="N979" s="82">
        <f t="shared" ca="1" si="297"/>
        <v>1.0003358499999999</v>
      </c>
      <c r="O979" s="81">
        <f t="shared" si="298"/>
        <v>0</v>
      </c>
      <c r="P979" s="76">
        <f t="shared" ca="1" si="299"/>
        <v>23.475914</v>
      </c>
      <c r="Q979" s="76">
        <f t="shared" si="300"/>
        <v>0</v>
      </c>
      <c r="R979" s="83" t="str">
        <f t="shared" si="301"/>
        <v>A+J=</v>
      </c>
      <c r="S979" s="79">
        <f t="shared" si="302"/>
        <v>44550</v>
      </c>
      <c r="T979" s="84" t="str">
        <f t="shared" si="303"/>
        <v>-</v>
      </c>
      <c r="U979" s="8"/>
      <c r="V979" s="8"/>
      <c r="W979" s="8"/>
      <c r="X979" s="8"/>
      <c r="Y979" s="1"/>
      <c r="Z979" s="8"/>
      <c r="AA979" s="8"/>
      <c r="AB979" s="8"/>
      <c r="AC979" s="8"/>
      <c r="AD979" s="8"/>
      <c r="AE979" s="9"/>
      <c r="AF979" s="8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  <c r="BO979" s="3"/>
      <c r="BP979" s="3"/>
      <c r="BQ979" s="3"/>
      <c r="BR979" s="3"/>
      <c r="BS979" s="3"/>
      <c r="BT979" s="3"/>
      <c r="BU979" s="3"/>
      <c r="BV979" s="3"/>
      <c r="BW979" s="3"/>
      <c r="BX979" s="3"/>
      <c r="BY979" s="3"/>
      <c r="BZ979" s="3"/>
      <c r="CA979" s="3"/>
      <c r="CB979" s="3"/>
      <c r="CC979" s="3"/>
      <c r="CD979" s="3"/>
      <c r="CE979" s="3"/>
      <c r="CF979" s="3"/>
      <c r="CG979" s="3"/>
      <c r="CH979" s="3"/>
      <c r="CI979" s="3"/>
      <c r="CJ979" s="3"/>
      <c r="CK979" s="3"/>
      <c r="CL979" s="3"/>
      <c r="CM979" s="3"/>
      <c r="CN979" s="3"/>
      <c r="CO979" s="3"/>
      <c r="CP979" s="3"/>
      <c r="CQ979" s="3"/>
      <c r="CR979" s="3"/>
      <c r="CS979" s="3"/>
      <c r="CT979" s="3"/>
      <c r="CU979" s="3"/>
      <c r="CV979" s="3"/>
      <c r="CW979" s="3"/>
      <c r="CX979" s="3"/>
      <c r="CY979" s="3"/>
      <c r="CZ979" s="3"/>
      <c r="DA979" s="3"/>
      <c r="DB979" s="3"/>
      <c r="DC979" s="3"/>
      <c r="DD979" s="3"/>
      <c r="DE979" s="3"/>
      <c r="DF979" s="3"/>
      <c r="DG979" s="3"/>
      <c r="DH979" s="3"/>
      <c r="DI979" s="3"/>
      <c r="DJ979" s="3"/>
      <c r="DK979" s="3"/>
      <c r="DL979" s="3"/>
      <c r="DM979" s="3"/>
      <c r="DN979" s="3"/>
      <c r="DO979" s="3"/>
      <c r="DP979" s="3"/>
      <c r="DQ979" s="3"/>
      <c r="DR979" s="3"/>
      <c r="DS979" s="3"/>
      <c r="DT979" s="3"/>
      <c r="DU979" s="3"/>
      <c r="DV979" s="3"/>
      <c r="DW979" s="3"/>
      <c r="DX979" s="3"/>
      <c r="DY979" s="3"/>
      <c r="DZ979" s="3"/>
      <c r="EA979" s="3"/>
      <c r="EB979" s="3"/>
      <c r="EC979" s="3"/>
      <c r="ED979" s="3"/>
      <c r="EE979" s="3"/>
      <c r="EF979" s="3"/>
      <c r="EG979" s="3"/>
      <c r="EH979" s="3"/>
      <c r="EI979" s="3"/>
      <c r="EJ979" s="3"/>
      <c r="EK979" s="3"/>
      <c r="EL979" s="3"/>
      <c r="EM979" s="3"/>
      <c r="EN979" s="3"/>
      <c r="EO979" s="3"/>
      <c r="EP979" s="3"/>
      <c r="EQ979" s="3"/>
      <c r="ER979" s="3"/>
      <c r="ES979" s="3"/>
      <c r="ET979" s="3"/>
      <c r="EU979" s="3"/>
      <c r="EV979" s="3"/>
      <c r="EW979" s="3"/>
      <c r="EX979" s="3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</row>
    <row r="980" spans="1:173" x14ac:dyDescent="0.15">
      <c r="A980" s="74">
        <f t="shared" si="304"/>
        <v>44461</v>
      </c>
      <c r="B980" s="75">
        <f t="shared" ca="1" si="291"/>
        <v>69946.959728000002</v>
      </c>
      <c r="C980" s="78">
        <f t="shared" si="292"/>
        <v>69900</v>
      </c>
      <c r="D980" s="77">
        <f ca="1">IF(A980&lt;$B$1,VLOOKUP(A980,[1]DI!$A$4:$B$15000,2),0)</f>
        <v>5.1499999999999997E-2</v>
      </c>
      <c r="E980" s="78">
        <f t="shared" ca="1" si="306"/>
        <v>1.0001993</v>
      </c>
      <c r="F980" s="78">
        <f ca="1">(TRUNC(PRODUCT($E$12:$E979),16))</f>
        <v>1.10956637354266</v>
      </c>
      <c r="G980" s="78">
        <f t="shared" ca="1" si="307"/>
        <v>1.1091242325685999</v>
      </c>
      <c r="H980" s="78">
        <f t="shared" ca="1" si="308"/>
        <v>1.00039864</v>
      </c>
      <c r="I980" s="77">
        <f t="shared" si="305"/>
        <v>3.5000000000000003E-2</v>
      </c>
      <c r="J980" s="79">
        <f t="shared" si="293"/>
        <v>44459</v>
      </c>
      <c r="K980" s="80">
        <f t="shared" si="294"/>
        <v>2</v>
      </c>
      <c r="L980" s="81">
        <f t="shared" si="295"/>
        <v>2</v>
      </c>
      <c r="M980" s="82">
        <f t="shared" si="296"/>
        <v>1.0002730639999999</v>
      </c>
      <c r="N980" s="82">
        <f t="shared" ca="1" si="297"/>
        <v>1.0006718130000001</v>
      </c>
      <c r="O980" s="81">
        <f t="shared" si="298"/>
        <v>0</v>
      </c>
      <c r="P980" s="76">
        <f t="shared" ca="1" si="299"/>
        <v>46.959727999999998</v>
      </c>
      <c r="Q980" s="76">
        <f t="shared" si="300"/>
        <v>0</v>
      </c>
      <c r="R980" s="83" t="str">
        <f t="shared" si="301"/>
        <v>A+J=</v>
      </c>
      <c r="S980" s="79">
        <f t="shared" si="302"/>
        <v>44550</v>
      </c>
      <c r="T980" s="84" t="str">
        <f t="shared" si="303"/>
        <v>-</v>
      </c>
      <c r="U980" s="8"/>
      <c r="V980" s="8"/>
      <c r="W980" s="8"/>
      <c r="X980" s="8"/>
      <c r="Y980" s="1"/>
      <c r="Z980" s="8"/>
      <c r="AA980" s="8"/>
      <c r="AB980" s="8"/>
      <c r="AC980" s="8"/>
      <c r="AD980" s="8"/>
      <c r="AE980" s="9"/>
      <c r="AF980" s="8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  <c r="BO980" s="3"/>
      <c r="BP980" s="3"/>
      <c r="BQ980" s="3"/>
      <c r="BR980" s="3"/>
      <c r="BS980" s="3"/>
      <c r="BT980" s="3"/>
      <c r="BU980" s="3"/>
      <c r="BV980" s="3"/>
      <c r="BW980" s="3"/>
      <c r="BX980" s="3"/>
      <c r="BY980" s="3"/>
      <c r="BZ980" s="3"/>
      <c r="CA980" s="3"/>
      <c r="CB980" s="3"/>
      <c r="CC980" s="3"/>
      <c r="CD980" s="3"/>
      <c r="CE980" s="3"/>
      <c r="CF980" s="3"/>
      <c r="CG980" s="3"/>
      <c r="CH980" s="3"/>
      <c r="CI980" s="3"/>
      <c r="CJ980" s="3"/>
      <c r="CK980" s="3"/>
      <c r="CL980" s="3"/>
      <c r="CM980" s="3"/>
      <c r="CN980" s="3"/>
      <c r="CO980" s="3"/>
      <c r="CP980" s="3"/>
      <c r="CQ980" s="3"/>
      <c r="CR980" s="3"/>
      <c r="CS980" s="3"/>
      <c r="CT980" s="3"/>
      <c r="CU980" s="3"/>
      <c r="CV980" s="3"/>
      <c r="CW980" s="3"/>
      <c r="CX980" s="3"/>
      <c r="CY980" s="3"/>
      <c r="CZ980" s="3"/>
      <c r="DA980" s="3"/>
      <c r="DB980" s="3"/>
      <c r="DC980" s="3"/>
      <c r="DD980" s="3"/>
      <c r="DE980" s="3"/>
      <c r="DF980" s="3"/>
      <c r="DG980" s="3"/>
      <c r="DH980" s="3"/>
      <c r="DI980" s="3"/>
      <c r="DJ980" s="3"/>
      <c r="DK980" s="3"/>
      <c r="DL980" s="3"/>
      <c r="DM980" s="3"/>
      <c r="DN980" s="3"/>
      <c r="DO980" s="3"/>
      <c r="DP980" s="3"/>
      <c r="DQ980" s="3"/>
      <c r="DR980" s="3"/>
      <c r="DS980" s="3"/>
      <c r="DT980" s="3"/>
      <c r="DU980" s="3"/>
      <c r="DV980" s="3"/>
      <c r="DW980" s="3"/>
      <c r="DX980" s="3"/>
      <c r="DY980" s="3"/>
      <c r="DZ980" s="3"/>
      <c r="EA980" s="3"/>
      <c r="EB980" s="3"/>
      <c r="EC980" s="3"/>
      <c r="ED980" s="3"/>
      <c r="EE980" s="3"/>
      <c r="EF980" s="3"/>
      <c r="EG980" s="3"/>
      <c r="EH980" s="3"/>
      <c r="EI980" s="3"/>
      <c r="EJ980" s="3"/>
      <c r="EK980" s="3"/>
      <c r="EL980" s="3"/>
      <c r="EM980" s="3"/>
      <c r="EN980" s="3"/>
      <c r="EO980" s="3"/>
      <c r="EP980" s="3"/>
      <c r="EQ980" s="3"/>
      <c r="ER980" s="3"/>
      <c r="ES980" s="3"/>
      <c r="ET980" s="3"/>
      <c r="EU980" s="3"/>
      <c r="EV980" s="3"/>
      <c r="EW980" s="3"/>
      <c r="EX980" s="3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</row>
    <row r="981" spans="1:173" x14ac:dyDescent="0.15">
      <c r="A981" s="74">
        <f t="shared" si="304"/>
        <v>44462</v>
      </c>
      <c r="B981" s="75">
        <f t="shared" ca="1" si="291"/>
        <v>69970.451509999999</v>
      </c>
      <c r="C981" s="78">
        <f t="shared" si="292"/>
        <v>69900</v>
      </c>
      <c r="D981" s="77">
        <f ca="1">IF(A981&lt;$B$1,VLOOKUP(A981,[1]DI!$A$4:$B$15000,2),0)</f>
        <v>6.1499999999999999E-2</v>
      </c>
      <c r="E981" s="78">
        <f t="shared" ca="1" si="306"/>
        <v>1.0002368699999999</v>
      </c>
      <c r="F981" s="78">
        <f ca="1">(TRUNC(PRODUCT($E$12:$E980),16))</f>
        <v>1.1097875101209</v>
      </c>
      <c r="G981" s="78">
        <f t="shared" ca="1" si="307"/>
        <v>1.1091242325685999</v>
      </c>
      <c r="H981" s="78">
        <f t="shared" ca="1" si="308"/>
        <v>1.00059802</v>
      </c>
      <c r="I981" s="77">
        <f t="shared" si="305"/>
        <v>3.5000000000000003E-2</v>
      </c>
      <c r="J981" s="79">
        <f t="shared" si="293"/>
        <v>44459</v>
      </c>
      <c r="K981" s="80">
        <f t="shared" si="294"/>
        <v>3</v>
      </c>
      <c r="L981" s="81">
        <f t="shared" si="295"/>
        <v>3</v>
      </c>
      <c r="M981" s="82">
        <f t="shared" si="296"/>
        <v>1.0004096250000001</v>
      </c>
      <c r="N981" s="82">
        <f t="shared" ca="1" si="297"/>
        <v>1.0010078899999999</v>
      </c>
      <c r="O981" s="81">
        <f t="shared" si="298"/>
        <v>0</v>
      </c>
      <c r="P981" s="76">
        <f t="shared" ca="1" si="299"/>
        <v>70.451509999999999</v>
      </c>
      <c r="Q981" s="76">
        <f t="shared" si="300"/>
        <v>0</v>
      </c>
      <c r="R981" s="83" t="str">
        <f t="shared" si="301"/>
        <v>A+J=</v>
      </c>
      <c r="S981" s="79">
        <f t="shared" si="302"/>
        <v>44550</v>
      </c>
      <c r="T981" s="84" t="str">
        <f t="shared" si="303"/>
        <v>-</v>
      </c>
      <c r="U981" s="8"/>
      <c r="V981" s="8"/>
      <c r="W981" s="8"/>
      <c r="X981" s="8"/>
      <c r="Y981" s="1"/>
      <c r="Z981" s="8"/>
      <c r="AA981" s="8"/>
      <c r="AB981" s="8"/>
      <c r="AC981" s="8"/>
      <c r="AD981" s="8"/>
      <c r="AE981" s="9"/>
      <c r="AF981" s="8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  <c r="BO981" s="3"/>
      <c r="BP981" s="3"/>
      <c r="BQ981" s="3"/>
      <c r="BR981" s="3"/>
      <c r="BS981" s="3"/>
      <c r="BT981" s="3"/>
      <c r="BU981" s="3"/>
      <c r="BV981" s="3"/>
      <c r="BW981" s="3"/>
      <c r="BX981" s="3"/>
      <c r="BY981" s="3"/>
      <c r="BZ981" s="3"/>
      <c r="CA981" s="3"/>
      <c r="CB981" s="3"/>
      <c r="CC981" s="3"/>
      <c r="CD981" s="3"/>
      <c r="CE981" s="3"/>
      <c r="CF981" s="3"/>
      <c r="CG981" s="3"/>
      <c r="CH981" s="3"/>
      <c r="CI981" s="3"/>
      <c r="CJ981" s="3"/>
      <c r="CK981" s="3"/>
      <c r="CL981" s="3"/>
      <c r="CM981" s="3"/>
      <c r="CN981" s="3"/>
      <c r="CO981" s="3"/>
      <c r="CP981" s="3"/>
      <c r="CQ981" s="3"/>
      <c r="CR981" s="3"/>
      <c r="CS981" s="3"/>
      <c r="CT981" s="3"/>
      <c r="CU981" s="3"/>
      <c r="CV981" s="3"/>
      <c r="CW981" s="3"/>
      <c r="CX981" s="3"/>
      <c r="CY981" s="3"/>
      <c r="CZ981" s="3"/>
      <c r="DA981" s="3"/>
      <c r="DB981" s="3"/>
      <c r="DC981" s="3"/>
      <c r="DD981" s="3"/>
      <c r="DE981" s="3"/>
      <c r="DF981" s="3"/>
      <c r="DG981" s="3"/>
      <c r="DH981" s="3"/>
      <c r="DI981" s="3"/>
      <c r="DJ981" s="3"/>
      <c r="DK981" s="3"/>
      <c r="DL981" s="3"/>
      <c r="DM981" s="3"/>
      <c r="DN981" s="3"/>
      <c r="DO981" s="3"/>
      <c r="DP981" s="3"/>
      <c r="DQ981" s="3"/>
      <c r="DR981" s="3"/>
      <c r="DS981" s="3"/>
      <c r="DT981" s="3"/>
      <c r="DU981" s="3"/>
      <c r="DV981" s="3"/>
      <c r="DW981" s="3"/>
      <c r="DX981" s="3"/>
      <c r="DY981" s="3"/>
      <c r="DZ981" s="3"/>
      <c r="EA981" s="3"/>
      <c r="EB981" s="3"/>
      <c r="EC981" s="3"/>
      <c r="ED981" s="3"/>
      <c r="EE981" s="3"/>
      <c r="EF981" s="3"/>
      <c r="EG981" s="3"/>
      <c r="EH981" s="3"/>
      <c r="EI981" s="3"/>
      <c r="EJ981" s="3"/>
      <c r="EK981" s="3"/>
      <c r="EL981" s="3"/>
      <c r="EM981" s="3"/>
      <c r="EN981" s="3"/>
      <c r="EO981" s="3"/>
      <c r="EP981" s="3"/>
      <c r="EQ981" s="3"/>
      <c r="ER981" s="3"/>
      <c r="ES981" s="3"/>
      <c r="ET981" s="3"/>
      <c r="EU981" s="3"/>
      <c r="EV981" s="3"/>
      <c r="EW981" s="3"/>
      <c r="EX981" s="3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</row>
    <row r="982" spans="1:173" x14ac:dyDescent="0.15">
      <c r="A982" s="74">
        <f t="shared" si="304"/>
        <v>44463</v>
      </c>
      <c r="B982" s="75">
        <f t="shared" ca="1" si="291"/>
        <v>69996.580130999995</v>
      </c>
      <c r="C982" s="78">
        <f t="shared" si="292"/>
        <v>69900</v>
      </c>
      <c r="D982" s="77">
        <f ca="1">IF(A982&lt;$B$1,VLOOKUP(A982,[1]DI!$A$4:$B$15000,2),0)</f>
        <v>6.1499999999999999E-2</v>
      </c>
      <c r="E982" s="78">
        <f t="shared" ca="1" si="306"/>
        <v>1.0002368699999999</v>
      </c>
      <c r="F982" s="78">
        <f ca="1">(TRUNC(PRODUCT($E$12:$E981),16))</f>
        <v>1.11005038548843</v>
      </c>
      <c r="G982" s="78">
        <f t="shared" ca="1" si="307"/>
        <v>1.1091242325685999</v>
      </c>
      <c r="H982" s="78">
        <f t="shared" ca="1" si="308"/>
        <v>1.00083503</v>
      </c>
      <c r="I982" s="77">
        <f t="shared" si="305"/>
        <v>3.5000000000000003E-2</v>
      </c>
      <c r="J982" s="79">
        <f t="shared" si="293"/>
        <v>44459</v>
      </c>
      <c r="K982" s="80">
        <f t="shared" si="294"/>
        <v>4</v>
      </c>
      <c r="L982" s="81">
        <f t="shared" si="295"/>
        <v>4</v>
      </c>
      <c r="M982" s="82">
        <f t="shared" si="296"/>
        <v>1.0005462039999999</v>
      </c>
      <c r="N982" s="82">
        <f t="shared" ca="1" si="297"/>
        <v>1.0013816900000001</v>
      </c>
      <c r="O982" s="81">
        <f t="shared" si="298"/>
        <v>0</v>
      </c>
      <c r="P982" s="76">
        <f t="shared" ca="1" si="299"/>
        <v>96.580130999999994</v>
      </c>
      <c r="Q982" s="76">
        <f t="shared" si="300"/>
        <v>0</v>
      </c>
      <c r="R982" s="83" t="str">
        <f t="shared" si="301"/>
        <v>A+J=</v>
      </c>
      <c r="S982" s="79">
        <f t="shared" si="302"/>
        <v>44550</v>
      </c>
      <c r="T982" s="84" t="str">
        <f t="shared" si="303"/>
        <v>-</v>
      </c>
      <c r="U982" s="8"/>
      <c r="V982" s="8"/>
      <c r="W982" s="8"/>
      <c r="X982" s="8"/>
      <c r="Y982" s="1"/>
      <c r="Z982" s="8"/>
      <c r="AA982" s="8"/>
      <c r="AB982" s="8"/>
      <c r="AC982" s="8"/>
      <c r="AD982" s="8"/>
      <c r="AE982" s="9"/>
      <c r="AF982" s="8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  <c r="BO982" s="3"/>
      <c r="BP982" s="3"/>
      <c r="BQ982" s="3"/>
      <c r="BR982" s="3"/>
      <c r="BS982" s="3"/>
      <c r="BT982" s="3"/>
      <c r="BU982" s="3"/>
      <c r="BV982" s="3"/>
      <c r="BW982" s="3"/>
      <c r="BX982" s="3"/>
      <c r="BY982" s="3"/>
      <c r="BZ982" s="3"/>
      <c r="CA982" s="3"/>
      <c r="CB982" s="3"/>
      <c r="CC982" s="3"/>
      <c r="CD982" s="3"/>
      <c r="CE982" s="3"/>
      <c r="CF982" s="3"/>
      <c r="CG982" s="3"/>
      <c r="CH982" s="3"/>
      <c r="CI982" s="3"/>
      <c r="CJ982" s="3"/>
      <c r="CK982" s="3"/>
      <c r="CL982" s="3"/>
      <c r="CM982" s="3"/>
      <c r="CN982" s="3"/>
      <c r="CO982" s="3"/>
      <c r="CP982" s="3"/>
      <c r="CQ982" s="3"/>
      <c r="CR982" s="3"/>
      <c r="CS982" s="3"/>
      <c r="CT982" s="3"/>
      <c r="CU982" s="3"/>
      <c r="CV982" s="3"/>
      <c r="CW982" s="3"/>
      <c r="CX982" s="3"/>
      <c r="CY982" s="3"/>
      <c r="CZ982" s="3"/>
      <c r="DA982" s="3"/>
      <c r="DB982" s="3"/>
      <c r="DC982" s="3"/>
      <c r="DD982" s="3"/>
      <c r="DE982" s="3"/>
      <c r="DF982" s="3"/>
      <c r="DG982" s="3"/>
      <c r="DH982" s="3"/>
      <c r="DI982" s="3"/>
      <c r="DJ982" s="3"/>
      <c r="DK982" s="3"/>
      <c r="DL982" s="3"/>
      <c r="DM982" s="3"/>
      <c r="DN982" s="3"/>
      <c r="DO982" s="3"/>
      <c r="DP982" s="3"/>
      <c r="DQ982" s="3"/>
      <c r="DR982" s="3"/>
      <c r="DS982" s="3"/>
      <c r="DT982" s="3"/>
      <c r="DU982" s="3"/>
      <c r="DV982" s="3"/>
      <c r="DW982" s="3"/>
      <c r="DX982" s="3"/>
      <c r="DY982" s="3"/>
      <c r="DZ982" s="3"/>
      <c r="EA982" s="3"/>
      <c r="EB982" s="3"/>
      <c r="EC982" s="3"/>
      <c r="ED982" s="3"/>
      <c r="EE982" s="3"/>
      <c r="EF982" s="3"/>
      <c r="EG982" s="3"/>
      <c r="EH982" s="3"/>
      <c r="EI982" s="3"/>
      <c r="EJ982" s="3"/>
      <c r="EK982" s="3"/>
      <c r="EL982" s="3"/>
      <c r="EM982" s="3"/>
      <c r="EN982" s="3"/>
      <c r="EO982" s="3"/>
      <c r="EP982" s="3"/>
      <c r="EQ982" s="3"/>
      <c r="ER982" s="3"/>
      <c r="ES982" s="3"/>
      <c r="ET982" s="3"/>
      <c r="EU982" s="3"/>
      <c r="EV982" s="3"/>
      <c r="EW982" s="3"/>
      <c r="EX982" s="3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</row>
    <row r="983" spans="1:173" x14ac:dyDescent="0.15">
      <c r="A983" s="74">
        <f t="shared" si="304"/>
        <v>44464</v>
      </c>
      <c r="B983" s="75">
        <f t="shared" ca="1" si="291"/>
        <v>70022.718745999999</v>
      </c>
      <c r="C983" s="78">
        <f t="shared" si="292"/>
        <v>69900</v>
      </c>
      <c r="D983" s="77">
        <f ca="1">IF(A983&lt;$B$1,VLOOKUP(A983,[1]DI!$A$4:$B$15000,2),0)</f>
        <v>0</v>
      </c>
      <c r="E983" s="78">
        <f t="shared" ca="1" si="306"/>
        <v>1</v>
      </c>
      <c r="F983" s="78">
        <f ca="1">(TRUNC(PRODUCT($E$12:$E982),16))</f>
        <v>1.11031332312324</v>
      </c>
      <c r="G983" s="78">
        <f t="shared" ca="1" si="307"/>
        <v>1.1091242325685999</v>
      </c>
      <c r="H983" s="78">
        <f t="shared" ca="1" si="308"/>
        <v>1.0010721</v>
      </c>
      <c r="I983" s="77">
        <f t="shared" si="305"/>
        <v>3.5000000000000003E-2</v>
      </c>
      <c r="J983" s="79">
        <f t="shared" si="293"/>
        <v>44459</v>
      </c>
      <c r="K983" s="80">
        <f t="shared" si="294"/>
        <v>4</v>
      </c>
      <c r="L983" s="81">
        <f t="shared" si="295"/>
        <v>5</v>
      </c>
      <c r="M983" s="82">
        <f t="shared" si="296"/>
        <v>1.000682801</v>
      </c>
      <c r="N983" s="82">
        <f t="shared" ca="1" si="297"/>
        <v>1.0017556329999999</v>
      </c>
      <c r="O983" s="81">
        <f t="shared" si="298"/>
        <v>0</v>
      </c>
      <c r="P983" s="76">
        <f t="shared" ca="1" si="299"/>
        <v>122.718746</v>
      </c>
      <c r="Q983" s="76">
        <f t="shared" si="300"/>
        <v>0</v>
      </c>
      <c r="R983" s="83" t="str">
        <f t="shared" si="301"/>
        <v>A+J=</v>
      </c>
      <c r="S983" s="79">
        <f t="shared" si="302"/>
        <v>44550</v>
      </c>
      <c r="T983" s="84" t="str">
        <f t="shared" si="303"/>
        <v>-</v>
      </c>
      <c r="U983" s="8"/>
      <c r="V983" s="8"/>
      <c r="W983" s="8"/>
      <c r="X983" s="8"/>
      <c r="Y983" s="1"/>
      <c r="Z983" s="8"/>
      <c r="AA983" s="8"/>
      <c r="AB983" s="8"/>
      <c r="AC983" s="8"/>
      <c r="AD983" s="8"/>
      <c r="AE983" s="9"/>
      <c r="AF983" s="8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  <c r="BO983" s="3"/>
      <c r="BP983" s="3"/>
      <c r="BQ983" s="3"/>
      <c r="BR983" s="3"/>
      <c r="BS983" s="3"/>
      <c r="BT983" s="3"/>
      <c r="BU983" s="3"/>
      <c r="BV983" s="3"/>
      <c r="BW983" s="3"/>
      <c r="BX983" s="3"/>
      <c r="BY983" s="3"/>
      <c r="BZ983" s="3"/>
      <c r="CA983" s="3"/>
      <c r="CB983" s="3"/>
      <c r="CC983" s="3"/>
      <c r="CD983" s="3"/>
      <c r="CE983" s="3"/>
      <c r="CF983" s="3"/>
      <c r="CG983" s="3"/>
      <c r="CH983" s="3"/>
      <c r="CI983" s="3"/>
      <c r="CJ983" s="3"/>
      <c r="CK983" s="3"/>
      <c r="CL983" s="3"/>
      <c r="CM983" s="3"/>
      <c r="CN983" s="3"/>
      <c r="CO983" s="3"/>
      <c r="CP983" s="3"/>
      <c r="CQ983" s="3"/>
      <c r="CR983" s="3"/>
      <c r="CS983" s="3"/>
      <c r="CT983" s="3"/>
      <c r="CU983" s="3"/>
      <c r="CV983" s="3"/>
      <c r="CW983" s="3"/>
      <c r="CX983" s="3"/>
      <c r="CY983" s="3"/>
      <c r="CZ983" s="3"/>
      <c r="DA983" s="3"/>
      <c r="DB983" s="3"/>
      <c r="DC983" s="3"/>
      <c r="DD983" s="3"/>
      <c r="DE983" s="3"/>
      <c r="DF983" s="3"/>
      <c r="DG983" s="3"/>
      <c r="DH983" s="3"/>
      <c r="DI983" s="3"/>
      <c r="DJ983" s="3"/>
      <c r="DK983" s="3"/>
      <c r="DL983" s="3"/>
      <c r="DM983" s="3"/>
      <c r="DN983" s="3"/>
      <c r="DO983" s="3"/>
      <c r="DP983" s="3"/>
      <c r="DQ983" s="3"/>
      <c r="DR983" s="3"/>
      <c r="DS983" s="3"/>
      <c r="DT983" s="3"/>
      <c r="DU983" s="3"/>
      <c r="DV983" s="3"/>
      <c r="DW983" s="3"/>
      <c r="DX983" s="3"/>
      <c r="DY983" s="3"/>
      <c r="DZ983" s="3"/>
      <c r="EA983" s="3"/>
      <c r="EB983" s="3"/>
      <c r="EC983" s="3"/>
      <c r="ED983" s="3"/>
      <c r="EE983" s="3"/>
      <c r="EF983" s="3"/>
      <c r="EG983" s="3"/>
      <c r="EH983" s="3"/>
      <c r="EI983" s="3"/>
      <c r="EJ983" s="3"/>
      <c r="EK983" s="3"/>
      <c r="EL983" s="3"/>
      <c r="EM983" s="3"/>
      <c r="EN983" s="3"/>
      <c r="EO983" s="3"/>
      <c r="EP983" s="3"/>
      <c r="EQ983" s="3"/>
      <c r="ER983" s="3"/>
      <c r="ES983" s="3"/>
      <c r="ET983" s="3"/>
      <c r="EU983" s="3"/>
      <c r="EV983" s="3"/>
      <c r="EW983" s="3"/>
      <c r="EX983" s="3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</row>
    <row r="984" spans="1:173" x14ac:dyDescent="0.15">
      <c r="A984" s="74">
        <f t="shared" si="304"/>
        <v>44465</v>
      </c>
      <c r="B984" s="75">
        <f t="shared" ca="1" si="291"/>
        <v>70022.718745999999</v>
      </c>
      <c r="C984" s="78">
        <f t="shared" si="292"/>
        <v>69900</v>
      </c>
      <c r="D984" s="77">
        <f ca="1">IF(A984&lt;$B$1,VLOOKUP(A984,[1]DI!$A$4:$B$15000,2),0)</f>
        <v>0</v>
      </c>
      <c r="E984" s="78">
        <f t="shared" ca="1" si="306"/>
        <v>1</v>
      </c>
      <c r="F984" s="78">
        <f ca="1">(TRUNC(PRODUCT($E$12:$E983),16))</f>
        <v>1.11031332312324</v>
      </c>
      <c r="G984" s="78">
        <f t="shared" ca="1" si="307"/>
        <v>1.1091242325685999</v>
      </c>
      <c r="H984" s="78">
        <f t="shared" ca="1" si="308"/>
        <v>1.0010721</v>
      </c>
      <c r="I984" s="77">
        <f t="shared" si="305"/>
        <v>3.5000000000000003E-2</v>
      </c>
      <c r="J984" s="79">
        <f t="shared" si="293"/>
        <v>44459</v>
      </c>
      <c r="K984" s="80">
        <f t="shared" si="294"/>
        <v>4</v>
      </c>
      <c r="L984" s="81">
        <f t="shared" si="295"/>
        <v>5</v>
      </c>
      <c r="M984" s="82">
        <f t="shared" si="296"/>
        <v>1.000682801</v>
      </c>
      <c r="N984" s="82">
        <f t="shared" ca="1" si="297"/>
        <v>1.0017556329999999</v>
      </c>
      <c r="O984" s="81">
        <f t="shared" si="298"/>
        <v>0</v>
      </c>
      <c r="P984" s="76">
        <f t="shared" ca="1" si="299"/>
        <v>122.718746</v>
      </c>
      <c r="Q984" s="76">
        <f t="shared" si="300"/>
        <v>0</v>
      </c>
      <c r="R984" s="83" t="str">
        <f t="shared" si="301"/>
        <v>A+J=</v>
      </c>
      <c r="S984" s="79">
        <f t="shared" si="302"/>
        <v>44550</v>
      </c>
      <c r="T984" s="84" t="str">
        <f t="shared" si="303"/>
        <v>-</v>
      </c>
      <c r="U984" s="8"/>
      <c r="V984" s="8"/>
      <c r="W984" s="8"/>
      <c r="X984" s="8"/>
      <c r="Y984" s="1"/>
      <c r="Z984" s="8"/>
      <c r="AA984" s="8"/>
      <c r="AB984" s="8"/>
      <c r="AC984" s="8"/>
      <c r="AD984" s="8"/>
      <c r="AE984" s="9"/>
      <c r="AF984" s="8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3"/>
      <c r="BN984" s="3"/>
      <c r="BO984" s="3"/>
      <c r="BP984" s="3"/>
      <c r="BQ984" s="3"/>
      <c r="BR984" s="3"/>
      <c r="BS984" s="3"/>
      <c r="BT984" s="3"/>
      <c r="BU984" s="3"/>
      <c r="BV984" s="3"/>
      <c r="BW984" s="3"/>
      <c r="BX984" s="3"/>
      <c r="BY984" s="3"/>
      <c r="BZ984" s="3"/>
      <c r="CA984" s="3"/>
      <c r="CB984" s="3"/>
      <c r="CC984" s="3"/>
      <c r="CD984" s="3"/>
      <c r="CE984" s="3"/>
      <c r="CF984" s="3"/>
      <c r="CG984" s="3"/>
      <c r="CH984" s="3"/>
      <c r="CI984" s="3"/>
      <c r="CJ984" s="3"/>
      <c r="CK984" s="3"/>
      <c r="CL984" s="3"/>
      <c r="CM984" s="3"/>
      <c r="CN984" s="3"/>
      <c r="CO984" s="3"/>
      <c r="CP984" s="3"/>
      <c r="CQ984" s="3"/>
      <c r="CR984" s="3"/>
      <c r="CS984" s="3"/>
      <c r="CT984" s="3"/>
      <c r="CU984" s="3"/>
      <c r="CV984" s="3"/>
      <c r="CW984" s="3"/>
      <c r="CX984" s="3"/>
      <c r="CY984" s="3"/>
      <c r="CZ984" s="3"/>
      <c r="DA984" s="3"/>
      <c r="DB984" s="3"/>
      <c r="DC984" s="3"/>
      <c r="DD984" s="3"/>
      <c r="DE984" s="3"/>
      <c r="DF984" s="3"/>
      <c r="DG984" s="3"/>
      <c r="DH984" s="3"/>
      <c r="DI984" s="3"/>
      <c r="DJ984" s="3"/>
      <c r="DK984" s="3"/>
      <c r="DL984" s="3"/>
      <c r="DM984" s="3"/>
      <c r="DN984" s="3"/>
      <c r="DO984" s="3"/>
      <c r="DP984" s="3"/>
      <c r="DQ984" s="3"/>
      <c r="DR984" s="3"/>
      <c r="DS984" s="3"/>
      <c r="DT984" s="3"/>
      <c r="DU984" s="3"/>
      <c r="DV984" s="3"/>
      <c r="DW984" s="3"/>
      <c r="DX984" s="3"/>
      <c r="DY984" s="3"/>
      <c r="DZ984" s="3"/>
      <c r="EA984" s="3"/>
      <c r="EB984" s="3"/>
      <c r="EC984" s="3"/>
      <c r="ED984" s="3"/>
      <c r="EE984" s="3"/>
      <c r="EF984" s="3"/>
      <c r="EG984" s="3"/>
      <c r="EH984" s="3"/>
      <c r="EI984" s="3"/>
      <c r="EJ984" s="3"/>
      <c r="EK984" s="3"/>
      <c r="EL984" s="3"/>
      <c r="EM984" s="3"/>
      <c r="EN984" s="3"/>
      <c r="EO984" s="3"/>
      <c r="EP984" s="3"/>
      <c r="EQ984" s="3"/>
      <c r="ER984" s="3"/>
      <c r="ES984" s="3"/>
      <c r="ET984" s="3"/>
      <c r="EU984" s="3"/>
      <c r="EV984" s="3"/>
      <c r="EW984" s="3"/>
      <c r="EX984" s="3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</row>
    <row r="985" spans="1:173" x14ac:dyDescent="0.15">
      <c r="A985" s="74">
        <f t="shared" si="304"/>
        <v>44466</v>
      </c>
      <c r="B985" s="75">
        <f t="shared" ca="1" si="291"/>
        <v>70022.718745999999</v>
      </c>
      <c r="C985" s="78">
        <f t="shared" si="292"/>
        <v>69900</v>
      </c>
      <c r="D985" s="77">
        <f ca="1">IF(A985&lt;$B$1,VLOOKUP(A985,[1]DI!$A$4:$B$15000,2),0)</f>
        <v>6.1499999999999999E-2</v>
      </c>
      <c r="E985" s="78">
        <f t="shared" ca="1" si="306"/>
        <v>1.0002368699999999</v>
      </c>
      <c r="F985" s="78">
        <f ca="1">(TRUNC(PRODUCT($E$12:$E984),16))</f>
        <v>1.11031332312324</v>
      </c>
      <c r="G985" s="78">
        <f t="shared" ca="1" si="307"/>
        <v>1.1091242325685999</v>
      </c>
      <c r="H985" s="78">
        <f t="shared" ca="1" si="308"/>
        <v>1.0010721</v>
      </c>
      <c r="I985" s="77">
        <f t="shared" si="305"/>
        <v>3.5000000000000003E-2</v>
      </c>
      <c r="J985" s="79">
        <f t="shared" si="293"/>
        <v>44459</v>
      </c>
      <c r="K985" s="80">
        <f t="shared" si="294"/>
        <v>5</v>
      </c>
      <c r="L985" s="81">
        <f t="shared" si="295"/>
        <v>5</v>
      </c>
      <c r="M985" s="82">
        <f t="shared" si="296"/>
        <v>1.000682801</v>
      </c>
      <c r="N985" s="82">
        <f t="shared" ca="1" si="297"/>
        <v>1.0017556329999999</v>
      </c>
      <c r="O985" s="81">
        <f t="shared" si="298"/>
        <v>0</v>
      </c>
      <c r="P985" s="76">
        <f t="shared" ca="1" si="299"/>
        <v>122.718746</v>
      </c>
      <c r="Q985" s="76">
        <f t="shared" si="300"/>
        <v>0</v>
      </c>
      <c r="R985" s="83" t="str">
        <f t="shared" si="301"/>
        <v>A+J=</v>
      </c>
      <c r="S985" s="79">
        <f t="shared" si="302"/>
        <v>44550</v>
      </c>
      <c r="T985" s="84" t="str">
        <f t="shared" si="303"/>
        <v>-</v>
      </c>
      <c r="U985" s="8"/>
      <c r="V985" s="8"/>
      <c r="W985" s="8"/>
      <c r="X985" s="8"/>
      <c r="Y985" s="1"/>
      <c r="Z985" s="8"/>
      <c r="AA985" s="8"/>
      <c r="AB985" s="8"/>
      <c r="AC985" s="8"/>
      <c r="AD985" s="8"/>
      <c r="AE985" s="9"/>
      <c r="AF985" s="8"/>
      <c r="AG985" s="3"/>
      <c r="AH985" s="3"/>
      <c r="AI985" s="3"/>
      <c r="AJ985" s="3"/>
      <c r="AK985" s="3"/>
      <c r="AL985" s="3"/>
      <c r="AM985" s="3"/>
      <c r="AN985" s="3"/>
      <c r="AO985" s="3"/>
      <c r="AP985" s="3"/>
      <c r="AQ985" s="3"/>
      <c r="AR985" s="3"/>
      <c r="AS985" s="3"/>
      <c r="AT985" s="3"/>
      <c r="AU985" s="3"/>
      <c r="AV985" s="3"/>
      <c r="AW985" s="3"/>
      <c r="AX985" s="3"/>
      <c r="AY985" s="3"/>
      <c r="AZ985" s="3"/>
      <c r="BA985" s="3"/>
      <c r="BB985" s="3"/>
      <c r="BC985" s="3"/>
      <c r="BD985" s="3"/>
      <c r="BE985" s="3"/>
      <c r="BF985" s="3"/>
      <c r="BG985" s="3"/>
      <c r="BH985" s="3"/>
      <c r="BI985" s="3"/>
      <c r="BJ985" s="3"/>
      <c r="BK985" s="3"/>
      <c r="BL985" s="3"/>
      <c r="BM985" s="3"/>
      <c r="BN985" s="3"/>
      <c r="BO985" s="3"/>
      <c r="BP985" s="3"/>
      <c r="BQ985" s="3"/>
      <c r="BR985" s="3"/>
      <c r="BS985" s="3"/>
      <c r="BT985" s="3"/>
      <c r="BU985" s="3"/>
      <c r="BV985" s="3"/>
      <c r="BW985" s="3"/>
      <c r="BX985" s="3"/>
      <c r="BY985" s="3"/>
      <c r="BZ985" s="3"/>
      <c r="CA985" s="3"/>
      <c r="CB985" s="3"/>
      <c r="CC985" s="3"/>
      <c r="CD985" s="3"/>
      <c r="CE985" s="3"/>
      <c r="CF985" s="3"/>
      <c r="CG985" s="3"/>
      <c r="CH985" s="3"/>
      <c r="CI985" s="3"/>
      <c r="CJ985" s="3"/>
      <c r="CK985" s="3"/>
      <c r="CL985" s="3"/>
      <c r="CM985" s="3"/>
      <c r="CN985" s="3"/>
      <c r="CO985" s="3"/>
      <c r="CP985" s="3"/>
      <c r="CQ985" s="3"/>
      <c r="CR985" s="3"/>
      <c r="CS985" s="3"/>
      <c r="CT985" s="3"/>
      <c r="CU985" s="3"/>
      <c r="CV985" s="3"/>
      <c r="CW985" s="3"/>
      <c r="CX985" s="3"/>
      <c r="CY985" s="3"/>
      <c r="CZ985" s="3"/>
      <c r="DA985" s="3"/>
      <c r="DB985" s="3"/>
      <c r="DC985" s="3"/>
      <c r="DD985" s="3"/>
      <c r="DE985" s="3"/>
      <c r="DF985" s="3"/>
      <c r="DG985" s="3"/>
      <c r="DH985" s="3"/>
      <c r="DI985" s="3"/>
      <c r="DJ985" s="3"/>
      <c r="DK985" s="3"/>
      <c r="DL985" s="3"/>
      <c r="DM985" s="3"/>
      <c r="DN985" s="3"/>
      <c r="DO985" s="3"/>
      <c r="DP985" s="3"/>
      <c r="DQ985" s="3"/>
      <c r="DR985" s="3"/>
      <c r="DS985" s="3"/>
      <c r="DT985" s="3"/>
      <c r="DU985" s="3"/>
      <c r="DV985" s="3"/>
      <c r="DW985" s="3"/>
      <c r="DX985" s="3"/>
      <c r="DY985" s="3"/>
      <c r="DZ985" s="3"/>
      <c r="EA985" s="3"/>
      <c r="EB985" s="3"/>
      <c r="EC985" s="3"/>
      <c r="ED985" s="3"/>
      <c r="EE985" s="3"/>
      <c r="EF985" s="3"/>
      <c r="EG985" s="3"/>
      <c r="EH985" s="3"/>
      <c r="EI985" s="3"/>
      <c r="EJ985" s="3"/>
      <c r="EK985" s="3"/>
      <c r="EL985" s="3"/>
      <c r="EM985" s="3"/>
      <c r="EN985" s="3"/>
      <c r="EO985" s="3"/>
      <c r="EP985" s="3"/>
      <c r="EQ985" s="3"/>
      <c r="ER985" s="3"/>
      <c r="ES985" s="3"/>
      <c r="ET985" s="3"/>
      <c r="EU985" s="3"/>
      <c r="EV985" s="3"/>
      <c r="EW985" s="3"/>
      <c r="EX985" s="3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</row>
    <row r="986" spans="1:173" x14ac:dyDescent="0.15">
      <c r="A986" s="74">
        <f t="shared" si="304"/>
        <v>44467</v>
      </c>
      <c r="B986" s="75">
        <f t="shared" ca="1" si="291"/>
        <v>70048.866727999994</v>
      </c>
      <c r="C986" s="78">
        <f t="shared" si="292"/>
        <v>69900</v>
      </c>
      <c r="D986" s="77">
        <f ca="1">IF(A986&lt;$B$1,VLOOKUP(A986,[1]DI!$A$4:$B$15000,2),0)</f>
        <v>6.1499999999999999E-2</v>
      </c>
      <c r="E986" s="78">
        <f t="shared" ca="1" si="306"/>
        <v>1.0002368699999999</v>
      </c>
      <c r="F986" s="78">
        <f ca="1">(TRUNC(PRODUCT($E$12:$E985),16))</f>
        <v>1.11057632304009</v>
      </c>
      <c r="G986" s="78">
        <f t="shared" ca="1" si="307"/>
        <v>1.1091242325685999</v>
      </c>
      <c r="H986" s="78">
        <f t="shared" ca="1" si="308"/>
        <v>1.00130922</v>
      </c>
      <c r="I986" s="77">
        <f t="shared" si="305"/>
        <v>3.5000000000000003E-2</v>
      </c>
      <c r="J986" s="79">
        <f t="shared" si="293"/>
        <v>44459</v>
      </c>
      <c r="K986" s="80">
        <f t="shared" si="294"/>
        <v>6</v>
      </c>
      <c r="L986" s="81">
        <f t="shared" si="295"/>
        <v>6</v>
      </c>
      <c r="M986" s="82">
        <f t="shared" si="296"/>
        <v>1.000819417</v>
      </c>
      <c r="N986" s="82">
        <f t="shared" ca="1" si="297"/>
        <v>1.00212971</v>
      </c>
      <c r="O986" s="81">
        <f t="shared" si="298"/>
        <v>0</v>
      </c>
      <c r="P986" s="76">
        <f t="shared" ca="1" si="299"/>
        <v>148.86672799999999</v>
      </c>
      <c r="Q986" s="76">
        <f t="shared" si="300"/>
        <v>0</v>
      </c>
      <c r="R986" s="83" t="str">
        <f t="shared" si="301"/>
        <v>A+J=</v>
      </c>
      <c r="S986" s="79">
        <f t="shared" si="302"/>
        <v>44550</v>
      </c>
      <c r="T986" s="84" t="str">
        <f t="shared" si="303"/>
        <v>-</v>
      </c>
      <c r="U986" s="8"/>
      <c r="V986" s="8"/>
      <c r="W986" s="8"/>
      <c r="X986" s="8"/>
      <c r="Y986" s="1"/>
      <c r="Z986" s="8"/>
      <c r="AA986" s="8"/>
      <c r="AB986" s="8"/>
      <c r="AC986" s="8"/>
      <c r="AD986" s="8"/>
      <c r="AE986" s="9"/>
      <c r="AF986" s="8"/>
      <c r="AG986" s="3"/>
      <c r="AH986" s="3"/>
      <c r="AI986" s="3"/>
      <c r="AJ986" s="3"/>
      <c r="AK986" s="3"/>
      <c r="AL986" s="3"/>
      <c r="AM986" s="3"/>
      <c r="AN986" s="3"/>
      <c r="AO986" s="3"/>
      <c r="AP986" s="3"/>
      <c r="AQ986" s="3"/>
      <c r="AR986" s="3"/>
      <c r="AS986" s="3"/>
      <c r="AT986" s="3"/>
      <c r="AU986" s="3"/>
      <c r="AV986" s="3"/>
      <c r="AW986" s="3"/>
      <c r="AX986" s="3"/>
      <c r="AY986" s="3"/>
      <c r="AZ986" s="3"/>
      <c r="BA986" s="3"/>
      <c r="BB986" s="3"/>
      <c r="BC986" s="3"/>
      <c r="BD986" s="3"/>
      <c r="BE986" s="3"/>
      <c r="BF986" s="3"/>
      <c r="BG986" s="3"/>
      <c r="BH986" s="3"/>
      <c r="BI986" s="3"/>
      <c r="BJ986" s="3"/>
      <c r="BK986" s="3"/>
      <c r="BL986" s="3"/>
      <c r="BM986" s="3"/>
      <c r="BN986" s="3"/>
      <c r="BO986" s="3"/>
      <c r="BP986" s="3"/>
      <c r="BQ986" s="3"/>
      <c r="BR986" s="3"/>
      <c r="BS986" s="3"/>
      <c r="BT986" s="3"/>
      <c r="BU986" s="3"/>
      <c r="BV986" s="3"/>
      <c r="BW986" s="3"/>
      <c r="BX986" s="3"/>
      <c r="BY986" s="3"/>
      <c r="BZ986" s="3"/>
      <c r="CA986" s="3"/>
      <c r="CB986" s="3"/>
      <c r="CC986" s="3"/>
      <c r="CD986" s="3"/>
      <c r="CE986" s="3"/>
      <c r="CF986" s="3"/>
      <c r="CG986" s="3"/>
      <c r="CH986" s="3"/>
      <c r="CI986" s="3"/>
      <c r="CJ986" s="3"/>
      <c r="CK986" s="3"/>
      <c r="CL986" s="3"/>
      <c r="CM986" s="3"/>
      <c r="CN986" s="3"/>
      <c r="CO986" s="3"/>
      <c r="CP986" s="3"/>
      <c r="CQ986" s="3"/>
      <c r="CR986" s="3"/>
      <c r="CS986" s="3"/>
      <c r="CT986" s="3"/>
      <c r="CU986" s="3"/>
      <c r="CV986" s="3"/>
      <c r="CW986" s="3"/>
      <c r="CX986" s="3"/>
      <c r="CY986" s="3"/>
      <c r="CZ986" s="3"/>
      <c r="DA986" s="3"/>
      <c r="DB986" s="3"/>
      <c r="DC986" s="3"/>
      <c r="DD986" s="3"/>
      <c r="DE986" s="3"/>
      <c r="DF986" s="3"/>
      <c r="DG986" s="3"/>
      <c r="DH986" s="3"/>
      <c r="DI986" s="3"/>
      <c r="DJ986" s="3"/>
      <c r="DK986" s="3"/>
      <c r="DL986" s="3"/>
      <c r="DM986" s="3"/>
      <c r="DN986" s="3"/>
      <c r="DO986" s="3"/>
      <c r="DP986" s="3"/>
      <c r="DQ986" s="3"/>
      <c r="DR986" s="3"/>
      <c r="DS986" s="3"/>
      <c r="DT986" s="3"/>
      <c r="DU986" s="3"/>
      <c r="DV986" s="3"/>
      <c r="DW986" s="3"/>
      <c r="DX986" s="3"/>
      <c r="DY986" s="3"/>
      <c r="DZ986" s="3"/>
      <c r="EA986" s="3"/>
      <c r="EB986" s="3"/>
      <c r="EC986" s="3"/>
      <c r="ED986" s="3"/>
      <c r="EE986" s="3"/>
      <c r="EF986" s="3"/>
      <c r="EG986" s="3"/>
      <c r="EH986" s="3"/>
      <c r="EI986" s="3"/>
      <c r="EJ986" s="3"/>
      <c r="EK986" s="3"/>
      <c r="EL986" s="3"/>
      <c r="EM986" s="3"/>
      <c r="EN986" s="3"/>
      <c r="EO986" s="3"/>
      <c r="EP986" s="3"/>
      <c r="EQ986" s="3"/>
      <c r="ER986" s="3"/>
      <c r="ES986" s="3"/>
      <c r="ET986" s="3"/>
      <c r="EU986" s="3"/>
      <c r="EV986" s="3"/>
      <c r="EW986" s="3"/>
      <c r="EX986" s="3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</row>
    <row r="987" spans="1:173" x14ac:dyDescent="0.15">
      <c r="A987" s="74">
        <f t="shared" si="304"/>
        <v>44468</v>
      </c>
      <c r="B987" s="75">
        <f t="shared" ca="1" si="291"/>
        <v>70075.024707000004</v>
      </c>
      <c r="C987" s="78">
        <f t="shared" si="292"/>
        <v>69900</v>
      </c>
      <c r="D987" s="77">
        <f ca="1">IF(A987&lt;$B$1,VLOOKUP(A987,[1]DI!$A$4:$B$15000,2),0)</f>
        <v>6.1499999999999999E-2</v>
      </c>
      <c r="E987" s="78">
        <f t="shared" ca="1" si="306"/>
        <v>1.0002368699999999</v>
      </c>
      <c r="F987" s="78">
        <f ca="1">(TRUNC(PRODUCT($E$12:$E986),16))</f>
        <v>1.1108393852537199</v>
      </c>
      <c r="G987" s="78">
        <f t="shared" ca="1" si="307"/>
        <v>1.1091242325685999</v>
      </c>
      <c r="H987" s="78">
        <f t="shared" ca="1" si="308"/>
        <v>1.0015464000000001</v>
      </c>
      <c r="I987" s="77">
        <f t="shared" si="305"/>
        <v>3.5000000000000003E-2</v>
      </c>
      <c r="J987" s="79">
        <f t="shared" si="293"/>
        <v>44459</v>
      </c>
      <c r="K987" s="80">
        <f t="shared" si="294"/>
        <v>7</v>
      </c>
      <c r="L987" s="81">
        <f t="shared" si="295"/>
        <v>7</v>
      </c>
      <c r="M987" s="82">
        <f t="shared" si="296"/>
        <v>1.000956052</v>
      </c>
      <c r="N987" s="82">
        <f t="shared" ca="1" si="297"/>
        <v>1.00250393</v>
      </c>
      <c r="O987" s="81">
        <f t="shared" si="298"/>
        <v>0</v>
      </c>
      <c r="P987" s="76">
        <f t="shared" ca="1" si="299"/>
        <v>175.02470700000001</v>
      </c>
      <c r="Q987" s="76">
        <f t="shared" si="300"/>
        <v>0</v>
      </c>
      <c r="R987" s="83" t="str">
        <f t="shared" si="301"/>
        <v>A+J=</v>
      </c>
      <c r="S987" s="79">
        <f t="shared" si="302"/>
        <v>44550</v>
      </c>
      <c r="T987" s="84" t="str">
        <f t="shared" si="303"/>
        <v>-</v>
      </c>
      <c r="U987" s="8"/>
      <c r="V987" s="8"/>
      <c r="W987" s="8"/>
      <c r="X987" s="8"/>
      <c r="Y987" s="1"/>
      <c r="Z987" s="8"/>
      <c r="AA987" s="8"/>
      <c r="AB987" s="8"/>
      <c r="AC987" s="8"/>
      <c r="AD987" s="8"/>
      <c r="AE987" s="9"/>
      <c r="AF987" s="8"/>
      <c r="AG987" s="3"/>
      <c r="AH987" s="3"/>
      <c r="AI987" s="3"/>
      <c r="AJ987" s="3"/>
      <c r="AK987" s="3"/>
      <c r="AL987" s="3"/>
      <c r="AM987" s="3"/>
      <c r="AN987" s="3"/>
      <c r="AO987" s="3"/>
      <c r="AP987" s="3"/>
      <c r="AQ987" s="3"/>
      <c r="AR987" s="3"/>
      <c r="AS987" s="3"/>
      <c r="AT987" s="3"/>
      <c r="AU987" s="3"/>
      <c r="AV987" s="3"/>
      <c r="AW987" s="3"/>
      <c r="AX987" s="3"/>
      <c r="AY987" s="3"/>
      <c r="AZ987" s="3"/>
      <c r="BA987" s="3"/>
      <c r="BB987" s="3"/>
      <c r="BC987" s="3"/>
      <c r="BD987" s="3"/>
      <c r="BE987" s="3"/>
      <c r="BF987" s="3"/>
      <c r="BG987" s="3"/>
      <c r="BH987" s="3"/>
      <c r="BI987" s="3"/>
      <c r="BJ987" s="3"/>
      <c r="BK987" s="3"/>
      <c r="BL987" s="3"/>
      <c r="BM987" s="3"/>
      <c r="BN987" s="3"/>
      <c r="BO987" s="3"/>
      <c r="BP987" s="3"/>
      <c r="BQ987" s="3"/>
      <c r="BR987" s="3"/>
      <c r="BS987" s="3"/>
      <c r="BT987" s="3"/>
      <c r="BU987" s="3"/>
      <c r="BV987" s="3"/>
      <c r="BW987" s="3"/>
      <c r="BX987" s="3"/>
      <c r="BY987" s="3"/>
      <c r="BZ987" s="3"/>
      <c r="CA987" s="3"/>
      <c r="CB987" s="3"/>
      <c r="CC987" s="3"/>
      <c r="CD987" s="3"/>
      <c r="CE987" s="3"/>
      <c r="CF987" s="3"/>
      <c r="CG987" s="3"/>
      <c r="CH987" s="3"/>
      <c r="CI987" s="3"/>
      <c r="CJ987" s="3"/>
      <c r="CK987" s="3"/>
      <c r="CL987" s="3"/>
      <c r="CM987" s="3"/>
      <c r="CN987" s="3"/>
      <c r="CO987" s="3"/>
      <c r="CP987" s="3"/>
      <c r="CQ987" s="3"/>
      <c r="CR987" s="3"/>
      <c r="CS987" s="3"/>
      <c r="CT987" s="3"/>
      <c r="CU987" s="3"/>
      <c r="CV987" s="3"/>
      <c r="CW987" s="3"/>
      <c r="CX987" s="3"/>
      <c r="CY987" s="3"/>
      <c r="CZ987" s="3"/>
      <c r="DA987" s="3"/>
      <c r="DB987" s="3"/>
      <c r="DC987" s="3"/>
      <c r="DD987" s="3"/>
      <c r="DE987" s="3"/>
      <c r="DF987" s="3"/>
      <c r="DG987" s="3"/>
      <c r="DH987" s="3"/>
      <c r="DI987" s="3"/>
      <c r="DJ987" s="3"/>
      <c r="DK987" s="3"/>
      <c r="DL987" s="3"/>
      <c r="DM987" s="3"/>
      <c r="DN987" s="3"/>
      <c r="DO987" s="3"/>
      <c r="DP987" s="3"/>
      <c r="DQ987" s="3"/>
      <c r="DR987" s="3"/>
      <c r="DS987" s="3"/>
      <c r="DT987" s="3"/>
      <c r="DU987" s="3"/>
      <c r="DV987" s="3"/>
      <c r="DW987" s="3"/>
      <c r="DX987" s="3"/>
      <c r="DY987" s="3"/>
      <c r="DZ987" s="3"/>
      <c r="EA987" s="3"/>
      <c r="EB987" s="3"/>
      <c r="EC987" s="3"/>
      <c r="ED987" s="3"/>
      <c r="EE987" s="3"/>
      <c r="EF987" s="3"/>
      <c r="EG987" s="3"/>
      <c r="EH987" s="3"/>
      <c r="EI987" s="3"/>
      <c r="EJ987" s="3"/>
      <c r="EK987" s="3"/>
      <c r="EL987" s="3"/>
      <c r="EM987" s="3"/>
      <c r="EN987" s="3"/>
      <c r="EO987" s="3"/>
      <c r="EP987" s="3"/>
      <c r="EQ987" s="3"/>
      <c r="ER987" s="3"/>
      <c r="ES987" s="3"/>
      <c r="ET987" s="3"/>
      <c r="EU987" s="3"/>
      <c r="EV987" s="3"/>
      <c r="EW987" s="3"/>
      <c r="EX987" s="3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</row>
    <row r="988" spans="1:173" x14ac:dyDescent="0.15">
      <c r="A988" s="74">
        <f t="shared" si="304"/>
        <v>44469</v>
      </c>
      <c r="B988" s="75">
        <f t="shared" ca="1" si="291"/>
        <v>70101.192750000002</v>
      </c>
      <c r="C988" s="78">
        <f t="shared" si="292"/>
        <v>69900</v>
      </c>
      <c r="D988" s="77">
        <f ca="1">IF(A988&lt;$B$1,VLOOKUP(A988,[1]DI!$A$4:$B$15000,2),0)</f>
        <v>6.1499999999999999E-2</v>
      </c>
      <c r="E988" s="78">
        <f t="shared" ca="1" si="306"/>
        <v>1.0002368699999999</v>
      </c>
      <c r="F988" s="78">
        <f ca="1">(TRUNC(PRODUCT($E$12:$E987),16))</f>
        <v>1.11110250977891</v>
      </c>
      <c r="G988" s="78">
        <f t="shared" ca="1" si="307"/>
        <v>1.1091242325685999</v>
      </c>
      <c r="H988" s="78">
        <f t="shared" ca="1" si="308"/>
        <v>1.00178364</v>
      </c>
      <c r="I988" s="77">
        <f t="shared" si="305"/>
        <v>3.5000000000000003E-2</v>
      </c>
      <c r="J988" s="79">
        <f t="shared" si="293"/>
        <v>44459</v>
      </c>
      <c r="K988" s="80">
        <f t="shared" si="294"/>
        <v>8</v>
      </c>
      <c r="L988" s="81">
        <f t="shared" si="295"/>
        <v>8</v>
      </c>
      <c r="M988" s="82">
        <f t="shared" si="296"/>
        <v>1.001092705</v>
      </c>
      <c r="N988" s="82">
        <f t="shared" ca="1" si="297"/>
        <v>1.0028782940000001</v>
      </c>
      <c r="O988" s="81">
        <f t="shared" si="298"/>
        <v>0</v>
      </c>
      <c r="P988" s="76">
        <f t="shared" ca="1" si="299"/>
        <v>201.19274999999999</v>
      </c>
      <c r="Q988" s="76">
        <f t="shared" si="300"/>
        <v>0</v>
      </c>
      <c r="R988" s="83" t="str">
        <f t="shared" si="301"/>
        <v>A+J=</v>
      </c>
      <c r="S988" s="79">
        <f t="shared" si="302"/>
        <v>44550</v>
      </c>
      <c r="T988" s="84" t="str">
        <f t="shared" si="303"/>
        <v>-</v>
      </c>
      <c r="U988" s="8"/>
      <c r="V988" s="8"/>
      <c r="W988" s="8"/>
      <c r="X988" s="8"/>
      <c r="Y988" s="1"/>
      <c r="Z988" s="8"/>
      <c r="AA988" s="8"/>
      <c r="AB988" s="8"/>
      <c r="AC988" s="8"/>
      <c r="AD988" s="8"/>
      <c r="AE988" s="9"/>
      <c r="AF988" s="8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3"/>
      <c r="BN988" s="3"/>
      <c r="BO988" s="3"/>
      <c r="BP988" s="3"/>
      <c r="BQ988" s="3"/>
      <c r="BR988" s="3"/>
      <c r="BS988" s="3"/>
      <c r="BT988" s="3"/>
      <c r="BU988" s="3"/>
      <c r="BV988" s="3"/>
      <c r="BW988" s="3"/>
      <c r="BX988" s="3"/>
      <c r="BY988" s="3"/>
      <c r="BZ988" s="3"/>
      <c r="CA988" s="3"/>
      <c r="CB988" s="3"/>
      <c r="CC988" s="3"/>
      <c r="CD988" s="3"/>
      <c r="CE988" s="3"/>
      <c r="CF988" s="3"/>
      <c r="CG988" s="3"/>
      <c r="CH988" s="3"/>
      <c r="CI988" s="3"/>
      <c r="CJ988" s="3"/>
      <c r="CK988" s="3"/>
      <c r="CL988" s="3"/>
      <c r="CM988" s="3"/>
      <c r="CN988" s="3"/>
      <c r="CO988" s="3"/>
      <c r="CP988" s="3"/>
      <c r="CQ988" s="3"/>
      <c r="CR988" s="3"/>
      <c r="CS988" s="3"/>
      <c r="CT988" s="3"/>
      <c r="CU988" s="3"/>
      <c r="CV988" s="3"/>
      <c r="CW988" s="3"/>
      <c r="CX988" s="3"/>
      <c r="CY988" s="3"/>
      <c r="CZ988" s="3"/>
      <c r="DA988" s="3"/>
      <c r="DB988" s="3"/>
      <c r="DC988" s="3"/>
      <c r="DD988" s="3"/>
      <c r="DE988" s="3"/>
      <c r="DF988" s="3"/>
      <c r="DG988" s="3"/>
      <c r="DH988" s="3"/>
      <c r="DI988" s="3"/>
      <c r="DJ988" s="3"/>
      <c r="DK988" s="3"/>
      <c r="DL988" s="3"/>
      <c r="DM988" s="3"/>
      <c r="DN988" s="3"/>
      <c r="DO988" s="3"/>
      <c r="DP988" s="3"/>
      <c r="DQ988" s="3"/>
      <c r="DR988" s="3"/>
      <c r="DS988" s="3"/>
      <c r="DT988" s="3"/>
      <c r="DU988" s="3"/>
      <c r="DV988" s="3"/>
      <c r="DW988" s="3"/>
      <c r="DX988" s="3"/>
      <c r="DY988" s="3"/>
      <c r="DZ988" s="3"/>
      <c r="EA988" s="3"/>
      <c r="EB988" s="3"/>
      <c r="EC988" s="3"/>
      <c r="ED988" s="3"/>
      <c r="EE988" s="3"/>
      <c r="EF988" s="3"/>
      <c r="EG988" s="3"/>
      <c r="EH988" s="3"/>
      <c r="EI988" s="3"/>
      <c r="EJ988" s="3"/>
      <c r="EK988" s="3"/>
      <c r="EL988" s="3"/>
      <c r="EM988" s="3"/>
      <c r="EN988" s="3"/>
      <c r="EO988" s="3"/>
      <c r="EP988" s="3"/>
      <c r="EQ988" s="3"/>
      <c r="ER988" s="3"/>
      <c r="ES988" s="3"/>
      <c r="ET988" s="3"/>
      <c r="EU988" s="3"/>
      <c r="EV988" s="3"/>
      <c r="EW988" s="3"/>
      <c r="EX988" s="3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</row>
    <row r="989" spans="1:173" x14ac:dyDescent="0.15">
      <c r="A989" s="74">
        <f t="shared" si="304"/>
        <v>44470</v>
      </c>
      <c r="B989" s="75">
        <f t="shared" ca="1" si="291"/>
        <v>70127.370089999997</v>
      </c>
      <c r="C989" s="78">
        <f t="shared" si="292"/>
        <v>69900</v>
      </c>
      <c r="D989" s="77">
        <f ca="1">IF(A989&lt;$B$1,VLOOKUP(A989,[1]DI!$A$4:$B$15000,2),0)</f>
        <v>6.1499999999999999E-2</v>
      </c>
      <c r="E989" s="78">
        <f t="shared" ca="1" si="306"/>
        <v>1.0002368699999999</v>
      </c>
      <c r="F989" s="78">
        <f ca="1">(TRUNC(PRODUCT($E$12:$E988),16))</f>
        <v>1.1113656966304</v>
      </c>
      <c r="G989" s="78">
        <f t="shared" ca="1" si="307"/>
        <v>1.1091242325685999</v>
      </c>
      <c r="H989" s="78">
        <f t="shared" ca="1" si="308"/>
        <v>1.00202093</v>
      </c>
      <c r="I989" s="77">
        <f t="shared" si="305"/>
        <v>3.5000000000000003E-2</v>
      </c>
      <c r="J989" s="79">
        <f t="shared" si="293"/>
        <v>44459</v>
      </c>
      <c r="K989" s="80">
        <f t="shared" si="294"/>
        <v>9</v>
      </c>
      <c r="L989" s="81">
        <f t="shared" si="295"/>
        <v>9</v>
      </c>
      <c r="M989" s="82">
        <f t="shared" si="296"/>
        <v>1.001229377</v>
      </c>
      <c r="N989" s="82">
        <f t="shared" ca="1" si="297"/>
        <v>1.003252791</v>
      </c>
      <c r="O989" s="81">
        <f t="shared" si="298"/>
        <v>0</v>
      </c>
      <c r="P989" s="76">
        <f t="shared" ca="1" si="299"/>
        <v>227.37009</v>
      </c>
      <c r="Q989" s="76">
        <f t="shared" si="300"/>
        <v>0</v>
      </c>
      <c r="R989" s="83" t="str">
        <f t="shared" si="301"/>
        <v>A+J=</v>
      </c>
      <c r="S989" s="79">
        <f t="shared" si="302"/>
        <v>44550</v>
      </c>
      <c r="T989" s="84" t="str">
        <f t="shared" si="303"/>
        <v>-</v>
      </c>
      <c r="U989" s="8"/>
      <c r="V989" s="8"/>
      <c r="W989" s="8"/>
      <c r="X989" s="8"/>
      <c r="Y989" s="1"/>
      <c r="Z989" s="8"/>
      <c r="AA989" s="8"/>
      <c r="AB989" s="8"/>
      <c r="AC989" s="8"/>
      <c r="AD989" s="8"/>
      <c r="AE989" s="9"/>
      <c r="AF989" s="8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3"/>
      <c r="BN989" s="3"/>
      <c r="BO989" s="3"/>
      <c r="BP989" s="3"/>
      <c r="BQ989" s="3"/>
      <c r="BR989" s="3"/>
      <c r="BS989" s="3"/>
      <c r="BT989" s="3"/>
      <c r="BU989" s="3"/>
      <c r="BV989" s="3"/>
      <c r="BW989" s="3"/>
      <c r="BX989" s="3"/>
      <c r="BY989" s="3"/>
      <c r="BZ989" s="3"/>
      <c r="CA989" s="3"/>
      <c r="CB989" s="3"/>
      <c r="CC989" s="3"/>
      <c r="CD989" s="3"/>
      <c r="CE989" s="3"/>
      <c r="CF989" s="3"/>
      <c r="CG989" s="3"/>
      <c r="CH989" s="3"/>
      <c r="CI989" s="3"/>
      <c r="CJ989" s="3"/>
      <c r="CK989" s="3"/>
      <c r="CL989" s="3"/>
      <c r="CM989" s="3"/>
      <c r="CN989" s="3"/>
      <c r="CO989" s="3"/>
      <c r="CP989" s="3"/>
      <c r="CQ989" s="3"/>
      <c r="CR989" s="3"/>
      <c r="CS989" s="3"/>
      <c r="CT989" s="3"/>
      <c r="CU989" s="3"/>
      <c r="CV989" s="3"/>
      <c r="CW989" s="3"/>
      <c r="CX989" s="3"/>
      <c r="CY989" s="3"/>
      <c r="CZ989" s="3"/>
      <c r="DA989" s="3"/>
      <c r="DB989" s="3"/>
      <c r="DC989" s="3"/>
      <c r="DD989" s="3"/>
      <c r="DE989" s="3"/>
      <c r="DF989" s="3"/>
      <c r="DG989" s="3"/>
      <c r="DH989" s="3"/>
      <c r="DI989" s="3"/>
      <c r="DJ989" s="3"/>
      <c r="DK989" s="3"/>
      <c r="DL989" s="3"/>
      <c r="DM989" s="3"/>
      <c r="DN989" s="3"/>
      <c r="DO989" s="3"/>
      <c r="DP989" s="3"/>
      <c r="DQ989" s="3"/>
      <c r="DR989" s="3"/>
      <c r="DS989" s="3"/>
      <c r="DT989" s="3"/>
      <c r="DU989" s="3"/>
      <c r="DV989" s="3"/>
      <c r="DW989" s="3"/>
      <c r="DX989" s="3"/>
      <c r="DY989" s="3"/>
      <c r="DZ989" s="3"/>
      <c r="EA989" s="3"/>
      <c r="EB989" s="3"/>
      <c r="EC989" s="3"/>
      <c r="ED989" s="3"/>
      <c r="EE989" s="3"/>
      <c r="EF989" s="3"/>
      <c r="EG989" s="3"/>
      <c r="EH989" s="3"/>
      <c r="EI989" s="3"/>
      <c r="EJ989" s="3"/>
      <c r="EK989" s="3"/>
      <c r="EL989" s="3"/>
      <c r="EM989" s="3"/>
      <c r="EN989" s="3"/>
      <c r="EO989" s="3"/>
      <c r="EP989" s="3"/>
      <c r="EQ989" s="3"/>
      <c r="ER989" s="3"/>
      <c r="ES989" s="3"/>
      <c r="ET989" s="3"/>
      <c r="EU989" s="3"/>
      <c r="EV989" s="3"/>
      <c r="EW989" s="3"/>
      <c r="EX989" s="3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</row>
    <row r="990" spans="1:173" x14ac:dyDescent="0.15">
      <c r="A990" s="74">
        <f t="shared" si="304"/>
        <v>44471</v>
      </c>
      <c r="B990" s="75">
        <f t="shared" ca="1" si="291"/>
        <v>70153.557566000003</v>
      </c>
      <c r="C990" s="78">
        <f t="shared" si="292"/>
        <v>69900</v>
      </c>
      <c r="D990" s="77">
        <f ca="1">IF(A990&lt;$B$1,VLOOKUP(A990,[1]DI!$A$4:$B$15000,2),0)</f>
        <v>0</v>
      </c>
      <c r="E990" s="78">
        <f t="shared" ca="1" si="306"/>
        <v>1</v>
      </c>
      <c r="F990" s="78">
        <f ca="1">(TRUNC(PRODUCT($E$12:$E989),16))</f>
        <v>1.11162894582296</v>
      </c>
      <c r="G990" s="78">
        <f t="shared" ca="1" si="307"/>
        <v>1.1091242325685999</v>
      </c>
      <c r="H990" s="78">
        <f t="shared" ca="1" si="308"/>
        <v>1.0022582799999999</v>
      </c>
      <c r="I990" s="77">
        <f t="shared" si="305"/>
        <v>3.5000000000000003E-2</v>
      </c>
      <c r="J990" s="79">
        <f t="shared" si="293"/>
        <v>44459</v>
      </c>
      <c r="K990" s="80">
        <f t="shared" si="294"/>
        <v>9</v>
      </c>
      <c r="L990" s="81">
        <f t="shared" si="295"/>
        <v>10</v>
      </c>
      <c r="M990" s="82">
        <f t="shared" si="296"/>
        <v>1.0013660680000001</v>
      </c>
      <c r="N990" s="82">
        <f t="shared" ca="1" si="297"/>
        <v>1.0036274329999999</v>
      </c>
      <c r="O990" s="81">
        <f t="shared" si="298"/>
        <v>0</v>
      </c>
      <c r="P990" s="76">
        <f t="shared" ca="1" si="299"/>
        <v>253.55756600000001</v>
      </c>
      <c r="Q990" s="76">
        <f t="shared" si="300"/>
        <v>0</v>
      </c>
      <c r="R990" s="83" t="str">
        <f t="shared" si="301"/>
        <v>A+J=</v>
      </c>
      <c r="S990" s="79">
        <f t="shared" si="302"/>
        <v>44550</v>
      </c>
      <c r="T990" s="84" t="str">
        <f t="shared" si="303"/>
        <v>-</v>
      </c>
      <c r="U990" s="8"/>
      <c r="V990" s="8"/>
      <c r="W990" s="8"/>
      <c r="X990" s="8"/>
      <c r="Y990" s="1"/>
      <c r="Z990" s="8"/>
      <c r="AA990" s="8"/>
      <c r="AB990" s="8"/>
      <c r="AC990" s="8"/>
      <c r="AD990" s="8"/>
      <c r="AE990" s="9"/>
      <c r="AF990" s="8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3"/>
      <c r="BN990" s="3"/>
      <c r="BO990" s="3"/>
      <c r="BP990" s="3"/>
      <c r="BQ990" s="3"/>
      <c r="BR990" s="3"/>
      <c r="BS990" s="3"/>
      <c r="BT990" s="3"/>
      <c r="BU990" s="3"/>
      <c r="BV990" s="3"/>
      <c r="BW990" s="3"/>
      <c r="BX990" s="3"/>
      <c r="BY990" s="3"/>
      <c r="BZ990" s="3"/>
      <c r="CA990" s="3"/>
      <c r="CB990" s="3"/>
      <c r="CC990" s="3"/>
      <c r="CD990" s="3"/>
      <c r="CE990" s="3"/>
      <c r="CF990" s="3"/>
      <c r="CG990" s="3"/>
      <c r="CH990" s="3"/>
      <c r="CI990" s="3"/>
      <c r="CJ990" s="3"/>
      <c r="CK990" s="3"/>
      <c r="CL990" s="3"/>
      <c r="CM990" s="3"/>
      <c r="CN990" s="3"/>
      <c r="CO990" s="3"/>
      <c r="CP990" s="3"/>
      <c r="CQ990" s="3"/>
      <c r="CR990" s="3"/>
      <c r="CS990" s="3"/>
      <c r="CT990" s="3"/>
      <c r="CU990" s="3"/>
      <c r="CV990" s="3"/>
      <c r="CW990" s="3"/>
      <c r="CX990" s="3"/>
      <c r="CY990" s="3"/>
      <c r="CZ990" s="3"/>
      <c r="DA990" s="3"/>
      <c r="DB990" s="3"/>
      <c r="DC990" s="3"/>
      <c r="DD990" s="3"/>
      <c r="DE990" s="3"/>
      <c r="DF990" s="3"/>
      <c r="DG990" s="3"/>
      <c r="DH990" s="3"/>
      <c r="DI990" s="3"/>
      <c r="DJ990" s="3"/>
      <c r="DK990" s="3"/>
      <c r="DL990" s="3"/>
      <c r="DM990" s="3"/>
      <c r="DN990" s="3"/>
      <c r="DO990" s="3"/>
      <c r="DP990" s="3"/>
      <c r="DQ990" s="3"/>
      <c r="DR990" s="3"/>
      <c r="DS990" s="3"/>
      <c r="DT990" s="3"/>
      <c r="DU990" s="3"/>
      <c r="DV990" s="3"/>
      <c r="DW990" s="3"/>
      <c r="DX990" s="3"/>
      <c r="DY990" s="3"/>
      <c r="DZ990" s="3"/>
      <c r="EA990" s="3"/>
      <c r="EB990" s="3"/>
      <c r="EC990" s="3"/>
      <c r="ED990" s="3"/>
      <c r="EE990" s="3"/>
      <c r="EF990" s="3"/>
      <c r="EG990" s="3"/>
      <c r="EH990" s="3"/>
      <c r="EI990" s="3"/>
      <c r="EJ990" s="3"/>
      <c r="EK990" s="3"/>
      <c r="EL990" s="3"/>
      <c r="EM990" s="3"/>
      <c r="EN990" s="3"/>
      <c r="EO990" s="3"/>
      <c r="EP990" s="3"/>
      <c r="EQ990" s="3"/>
      <c r="ER990" s="3"/>
      <c r="ES990" s="3"/>
      <c r="ET990" s="3"/>
      <c r="EU990" s="3"/>
      <c r="EV990" s="3"/>
      <c r="EW990" s="3"/>
      <c r="EX990" s="3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</row>
    <row r="991" spans="1:173" x14ac:dyDescent="0.15">
      <c r="A991" s="74">
        <f t="shared" si="304"/>
        <v>44472</v>
      </c>
      <c r="B991" s="75">
        <f t="shared" ca="1" si="291"/>
        <v>70153.557566000003</v>
      </c>
      <c r="C991" s="78">
        <f t="shared" si="292"/>
        <v>69900</v>
      </c>
      <c r="D991" s="77">
        <f ca="1">IF(A991&lt;$B$1,VLOOKUP(A991,[1]DI!$A$4:$B$15000,2),0)</f>
        <v>0</v>
      </c>
      <c r="E991" s="78">
        <f t="shared" ca="1" si="306"/>
        <v>1</v>
      </c>
      <c r="F991" s="78">
        <f ca="1">(TRUNC(PRODUCT($E$12:$E990),16))</f>
        <v>1.11162894582296</v>
      </c>
      <c r="G991" s="78">
        <f t="shared" ca="1" si="307"/>
        <v>1.1091242325685999</v>
      </c>
      <c r="H991" s="78">
        <f t="shared" ca="1" si="308"/>
        <v>1.0022582799999999</v>
      </c>
      <c r="I991" s="77">
        <f t="shared" si="305"/>
        <v>3.5000000000000003E-2</v>
      </c>
      <c r="J991" s="79">
        <f t="shared" si="293"/>
        <v>44459</v>
      </c>
      <c r="K991" s="80">
        <f t="shared" si="294"/>
        <v>9</v>
      </c>
      <c r="L991" s="81">
        <f t="shared" si="295"/>
        <v>10</v>
      </c>
      <c r="M991" s="82">
        <f t="shared" si="296"/>
        <v>1.0013660680000001</v>
      </c>
      <c r="N991" s="82">
        <f t="shared" ca="1" si="297"/>
        <v>1.0036274329999999</v>
      </c>
      <c r="O991" s="81">
        <f t="shared" si="298"/>
        <v>0</v>
      </c>
      <c r="P991" s="76">
        <f t="shared" ca="1" si="299"/>
        <v>253.55756600000001</v>
      </c>
      <c r="Q991" s="76">
        <f t="shared" si="300"/>
        <v>0</v>
      </c>
      <c r="R991" s="83" t="str">
        <f t="shared" si="301"/>
        <v>A+J=</v>
      </c>
      <c r="S991" s="79">
        <f t="shared" si="302"/>
        <v>44550</v>
      </c>
      <c r="T991" s="84" t="str">
        <f t="shared" si="303"/>
        <v>-</v>
      </c>
      <c r="U991" s="8"/>
      <c r="V991" s="8"/>
      <c r="W991" s="8"/>
      <c r="X991" s="8"/>
      <c r="Y991" s="1"/>
      <c r="Z991" s="8"/>
      <c r="AA991" s="8"/>
      <c r="AB991" s="8"/>
      <c r="AC991" s="8"/>
      <c r="AD991" s="8"/>
      <c r="AE991" s="9"/>
      <c r="AF991" s="8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3"/>
      <c r="BN991" s="3"/>
      <c r="BO991" s="3"/>
      <c r="BP991" s="3"/>
      <c r="BQ991" s="3"/>
      <c r="BR991" s="3"/>
      <c r="BS991" s="3"/>
      <c r="BT991" s="3"/>
      <c r="BU991" s="3"/>
      <c r="BV991" s="3"/>
      <c r="BW991" s="3"/>
      <c r="BX991" s="3"/>
      <c r="BY991" s="3"/>
      <c r="BZ991" s="3"/>
      <c r="CA991" s="3"/>
      <c r="CB991" s="3"/>
      <c r="CC991" s="3"/>
      <c r="CD991" s="3"/>
      <c r="CE991" s="3"/>
      <c r="CF991" s="3"/>
      <c r="CG991" s="3"/>
      <c r="CH991" s="3"/>
      <c r="CI991" s="3"/>
      <c r="CJ991" s="3"/>
      <c r="CK991" s="3"/>
      <c r="CL991" s="3"/>
      <c r="CM991" s="3"/>
      <c r="CN991" s="3"/>
      <c r="CO991" s="3"/>
      <c r="CP991" s="3"/>
      <c r="CQ991" s="3"/>
      <c r="CR991" s="3"/>
      <c r="CS991" s="3"/>
      <c r="CT991" s="3"/>
      <c r="CU991" s="3"/>
      <c r="CV991" s="3"/>
      <c r="CW991" s="3"/>
      <c r="CX991" s="3"/>
      <c r="CY991" s="3"/>
      <c r="CZ991" s="3"/>
      <c r="DA991" s="3"/>
      <c r="DB991" s="3"/>
      <c r="DC991" s="3"/>
      <c r="DD991" s="3"/>
      <c r="DE991" s="3"/>
      <c r="DF991" s="3"/>
      <c r="DG991" s="3"/>
      <c r="DH991" s="3"/>
      <c r="DI991" s="3"/>
      <c r="DJ991" s="3"/>
      <c r="DK991" s="3"/>
      <c r="DL991" s="3"/>
      <c r="DM991" s="3"/>
      <c r="DN991" s="3"/>
      <c r="DO991" s="3"/>
      <c r="DP991" s="3"/>
      <c r="DQ991" s="3"/>
      <c r="DR991" s="3"/>
      <c r="DS991" s="3"/>
      <c r="DT991" s="3"/>
      <c r="DU991" s="3"/>
      <c r="DV991" s="3"/>
      <c r="DW991" s="3"/>
      <c r="DX991" s="3"/>
      <c r="DY991" s="3"/>
      <c r="DZ991" s="3"/>
      <c r="EA991" s="3"/>
      <c r="EB991" s="3"/>
      <c r="EC991" s="3"/>
      <c r="ED991" s="3"/>
      <c r="EE991" s="3"/>
      <c r="EF991" s="3"/>
      <c r="EG991" s="3"/>
      <c r="EH991" s="3"/>
      <c r="EI991" s="3"/>
      <c r="EJ991" s="3"/>
      <c r="EK991" s="3"/>
      <c r="EL991" s="3"/>
      <c r="EM991" s="3"/>
      <c r="EN991" s="3"/>
      <c r="EO991" s="3"/>
      <c r="EP991" s="3"/>
      <c r="EQ991" s="3"/>
      <c r="ER991" s="3"/>
      <c r="ES991" s="3"/>
      <c r="ET991" s="3"/>
      <c r="EU991" s="3"/>
      <c r="EV991" s="3"/>
      <c r="EW991" s="3"/>
      <c r="EX991" s="3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</row>
    <row r="992" spans="1:173" x14ac:dyDescent="0.15">
      <c r="A992" s="74">
        <f t="shared" si="304"/>
        <v>44473</v>
      </c>
      <c r="B992" s="75">
        <f t="shared" ca="1" si="291"/>
        <v>70153.557566000003</v>
      </c>
      <c r="C992" s="78">
        <f t="shared" si="292"/>
        <v>69900</v>
      </c>
      <c r="D992" s="77">
        <f ca="1">IF(A992&lt;$B$1,VLOOKUP(A992,[1]DI!$A$4:$B$15000,2),0)</f>
        <v>6.1499999999999999E-2</v>
      </c>
      <c r="E992" s="78">
        <f t="shared" ca="1" si="306"/>
        <v>1.0002368699999999</v>
      </c>
      <c r="F992" s="78">
        <f ca="1">(TRUNC(PRODUCT($E$12:$E991),16))</f>
        <v>1.11162894582296</v>
      </c>
      <c r="G992" s="78">
        <f t="shared" ca="1" si="307"/>
        <v>1.1091242325685999</v>
      </c>
      <c r="H992" s="78">
        <f t="shared" ca="1" si="308"/>
        <v>1.0022582799999999</v>
      </c>
      <c r="I992" s="77">
        <f t="shared" si="305"/>
        <v>3.5000000000000003E-2</v>
      </c>
      <c r="J992" s="79">
        <f t="shared" si="293"/>
        <v>44459</v>
      </c>
      <c r="K992" s="80">
        <f t="shared" si="294"/>
        <v>10</v>
      </c>
      <c r="L992" s="81">
        <f t="shared" si="295"/>
        <v>10</v>
      </c>
      <c r="M992" s="82">
        <f t="shared" si="296"/>
        <v>1.0013660680000001</v>
      </c>
      <c r="N992" s="82">
        <f t="shared" ca="1" si="297"/>
        <v>1.0036274329999999</v>
      </c>
      <c r="O992" s="81">
        <f t="shared" si="298"/>
        <v>0</v>
      </c>
      <c r="P992" s="76">
        <f t="shared" ca="1" si="299"/>
        <v>253.55756600000001</v>
      </c>
      <c r="Q992" s="76">
        <f t="shared" si="300"/>
        <v>0</v>
      </c>
      <c r="R992" s="83" t="str">
        <f t="shared" si="301"/>
        <v>A+J=</v>
      </c>
      <c r="S992" s="79">
        <f t="shared" si="302"/>
        <v>44550</v>
      </c>
      <c r="T992" s="84" t="str">
        <f t="shared" si="303"/>
        <v>-</v>
      </c>
      <c r="U992" s="8"/>
      <c r="V992" s="8"/>
      <c r="W992" s="8"/>
      <c r="X992" s="8"/>
      <c r="Y992" s="1"/>
      <c r="Z992" s="8"/>
      <c r="AA992" s="8"/>
      <c r="AB992" s="8"/>
      <c r="AC992" s="8"/>
      <c r="AD992" s="8"/>
      <c r="AE992" s="9"/>
      <c r="AF992" s="8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3"/>
      <c r="BN992" s="3"/>
      <c r="BO992" s="3"/>
      <c r="BP992" s="3"/>
      <c r="BQ992" s="3"/>
      <c r="BR992" s="3"/>
      <c r="BS992" s="3"/>
      <c r="BT992" s="3"/>
      <c r="BU992" s="3"/>
      <c r="BV992" s="3"/>
      <c r="BW992" s="3"/>
      <c r="BX992" s="3"/>
      <c r="BY992" s="3"/>
      <c r="BZ992" s="3"/>
      <c r="CA992" s="3"/>
      <c r="CB992" s="3"/>
      <c r="CC992" s="3"/>
      <c r="CD992" s="3"/>
      <c r="CE992" s="3"/>
      <c r="CF992" s="3"/>
      <c r="CG992" s="3"/>
      <c r="CH992" s="3"/>
      <c r="CI992" s="3"/>
      <c r="CJ992" s="3"/>
      <c r="CK992" s="3"/>
      <c r="CL992" s="3"/>
      <c r="CM992" s="3"/>
      <c r="CN992" s="3"/>
      <c r="CO992" s="3"/>
      <c r="CP992" s="3"/>
      <c r="CQ992" s="3"/>
      <c r="CR992" s="3"/>
      <c r="CS992" s="3"/>
      <c r="CT992" s="3"/>
      <c r="CU992" s="3"/>
      <c r="CV992" s="3"/>
      <c r="CW992" s="3"/>
      <c r="CX992" s="3"/>
      <c r="CY992" s="3"/>
      <c r="CZ992" s="3"/>
      <c r="DA992" s="3"/>
      <c r="DB992" s="3"/>
      <c r="DC992" s="3"/>
      <c r="DD992" s="3"/>
      <c r="DE992" s="3"/>
      <c r="DF992" s="3"/>
      <c r="DG992" s="3"/>
      <c r="DH992" s="3"/>
      <c r="DI992" s="3"/>
      <c r="DJ992" s="3"/>
      <c r="DK992" s="3"/>
      <c r="DL992" s="3"/>
      <c r="DM992" s="3"/>
      <c r="DN992" s="3"/>
      <c r="DO992" s="3"/>
      <c r="DP992" s="3"/>
      <c r="DQ992" s="3"/>
      <c r="DR992" s="3"/>
      <c r="DS992" s="3"/>
      <c r="DT992" s="3"/>
      <c r="DU992" s="3"/>
      <c r="DV992" s="3"/>
      <c r="DW992" s="3"/>
      <c r="DX992" s="3"/>
      <c r="DY992" s="3"/>
      <c r="DZ992" s="3"/>
      <c r="EA992" s="3"/>
      <c r="EB992" s="3"/>
      <c r="EC992" s="3"/>
      <c r="ED992" s="3"/>
      <c r="EE992" s="3"/>
      <c r="EF992" s="3"/>
      <c r="EG992" s="3"/>
      <c r="EH992" s="3"/>
      <c r="EI992" s="3"/>
      <c r="EJ992" s="3"/>
      <c r="EK992" s="3"/>
      <c r="EL992" s="3"/>
      <c r="EM992" s="3"/>
      <c r="EN992" s="3"/>
      <c r="EO992" s="3"/>
      <c r="EP992" s="3"/>
      <c r="EQ992" s="3"/>
      <c r="ER992" s="3"/>
      <c r="ES992" s="3"/>
      <c r="ET992" s="3"/>
      <c r="EU992" s="3"/>
      <c r="EV992" s="3"/>
      <c r="EW992" s="3"/>
      <c r="EX992" s="3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</row>
    <row r="993" spans="1:173" x14ac:dyDescent="0.15">
      <c r="A993" s="74">
        <f t="shared" si="304"/>
        <v>44474</v>
      </c>
      <c r="B993" s="75">
        <f t="shared" ca="1" si="291"/>
        <v>70179.755038000003</v>
      </c>
      <c r="C993" s="78">
        <f t="shared" si="292"/>
        <v>69900</v>
      </c>
      <c r="D993" s="77">
        <f ca="1">IF(A993&lt;$B$1,VLOOKUP(A993,[1]DI!$A$4:$B$15000,2),0)</f>
        <v>6.1499999999999999E-2</v>
      </c>
      <c r="E993" s="78">
        <f t="shared" ca="1" si="306"/>
        <v>1.0002368699999999</v>
      </c>
      <c r="F993" s="78">
        <f ca="1">(TRUNC(PRODUCT($E$12:$E992),16))</f>
        <v>1.1118922573713601</v>
      </c>
      <c r="G993" s="78">
        <f t="shared" ca="1" si="307"/>
        <v>1.1091242325685999</v>
      </c>
      <c r="H993" s="78">
        <f t="shared" ca="1" si="308"/>
        <v>1.0024956899999999</v>
      </c>
      <c r="I993" s="77">
        <f t="shared" si="305"/>
        <v>3.5000000000000003E-2</v>
      </c>
      <c r="J993" s="79">
        <f t="shared" si="293"/>
        <v>44459</v>
      </c>
      <c r="K993" s="80">
        <f t="shared" si="294"/>
        <v>11</v>
      </c>
      <c r="L993" s="81">
        <f t="shared" si="295"/>
        <v>11</v>
      </c>
      <c r="M993" s="82">
        <f t="shared" si="296"/>
        <v>1.0015027780000001</v>
      </c>
      <c r="N993" s="82">
        <f t="shared" ca="1" si="297"/>
        <v>1.0040022179999999</v>
      </c>
      <c r="O993" s="81">
        <f t="shared" si="298"/>
        <v>0</v>
      </c>
      <c r="P993" s="76">
        <f t="shared" ca="1" si="299"/>
        <v>279.75503800000001</v>
      </c>
      <c r="Q993" s="76">
        <f t="shared" si="300"/>
        <v>0</v>
      </c>
      <c r="R993" s="83" t="str">
        <f t="shared" si="301"/>
        <v>A+J=</v>
      </c>
      <c r="S993" s="79">
        <f t="shared" si="302"/>
        <v>44550</v>
      </c>
      <c r="T993" s="84" t="str">
        <f t="shared" si="303"/>
        <v>-</v>
      </c>
      <c r="U993" s="8"/>
      <c r="V993" s="8"/>
      <c r="W993" s="8"/>
      <c r="X993" s="8"/>
      <c r="Y993" s="1"/>
      <c r="Z993" s="8"/>
      <c r="AA993" s="8"/>
      <c r="AB993" s="8"/>
      <c r="AC993" s="8"/>
      <c r="AD993" s="8"/>
      <c r="AE993" s="9"/>
      <c r="AF993" s="8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3"/>
      <c r="BN993" s="3"/>
      <c r="BO993" s="3"/>
      <c r="BP993" s="3"/>
      <c r="BQ993" s="3"/>
      <c r="BR993" s="3"/>
      <c r="BS993" s="3"/>
      <c r="BT993" s="3"/>
      <c r="BU993" s="3"/>
      <c r="BV993" s="3"/>
      <c r="BW993" s="3"/>
      <c r="BX993" s="3"/>
      <c r="BY993" s="3"/>
      <c r="BZ993" s="3"/>
      <c r="CA993" s="3"/>
      <c r="CB993" s="3"/>
      <c r="CC993" s="3"/>
      <c r="CD993" s="3"/>
      <c r="CE993" s="3"/>
      <c r="CF993" s="3"/>
      <c r="CG993" s="3"/>
      <c r="CH993" s="3"/>
      <c r="CI993" s="3"/>
      <c r="CJ993" s="3"/>
      <c r="CK993" s="3"/>
      <c r="CL993" s="3"/>
      <c r="CM993" s="3"/>
      <c r="CN993" s="3"/>
      <c r="CO993" s="3"/>
      <c r="CP993" s="3"/>
      <c r="CQ993" s="3"/>
      <c r="CR993" s="3"/>
      <c r="CS993" s="3"/>
      <c r="CT993" s="3"/>
      <c r="CU993" s="3"/>
      <c r="CV993" s="3"/>
      <c r="CW993" s="3"/>
      <c r="CX993" s="3"/>
      <c r="CY993" s="3"/>
      <c r="CZ993" s="3"/>
      <c r="DA993" s="3"/>
      <c r="DB993" s="3"/>
      <c r="DC993" s="3"/>
      <c r="DD993" s="3"/>
      <c r="DE993" s="3"/>
      <c r="DF993" s="3"/>
      <c r="DG993" s="3"/>
      <c r="DH993" s="3"/>
      <c r="DI993" s="3"/>
      <c r="DJ993" s="3"/>
      <c r="DK993" s="3"/>
      <c r="DL993" s="3"/>
      <c r="DM993" s="3"/>
      <c r="DN993" s="3"/>
      <c r="DO993" s="3"/>
      <c r="DP993" s="3"/>
      <c r="DQ993" s="3"/>
      <c r="DR993" s="3"/>
      <c r="DS993" s="3"/>
      <c r="DT993" s="3"/>
      <c r="DU993" s="3"/>
      <c r="DV993" s="3"/>
      <c r="DW993" s="3"/>
      <c r="DX993" s="3"/>
      <c r="DY993" s="3"/>
      <c r="DZ993" s="3"/>
      <c r="EA993" s="3"/>
      <c r="EB993" s="3"/>
      <c r="EC993" s="3"/>
      <c r="ED993" s="3"/>
      <c r="EE993" s="3"/>
      <c r="EF993" s="3"/>
      <c r="EG993" s="3"/>
      <c r="EH993" s="3"/>
      <c r="EI993" s="3"/>
      <c r="EJ993" s="3"/>
      <c r="EK993" s="3"/>
      <c r="EL993" s="3"/>
      <c r="EM993" s="3"/>
      <c r="EN993" s="3"/>
      <c r="EO993" s="3"/>
      <c r="EP993" s="3"/>
      <c r="EQ993" s="3"/>
      <c r="ER993" s="3"/>
      <c r="ES993" s="3"/>
      <c r="ET993" s="3"/>
      <c r="EU993" s="3"/>
      <c r="EV993" s="3"/>
      <c r="EW993" s="3"/>
      <c r="EX993" s="3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</row>
    <row r="994" spans="1:173" x14ac:dyDescent="0.15">
      <c r="A994" s="74">
        <f t="shared" si="304"/>
        <v>44475</v>
      </c>
      <c r="B994" s="75">
        <f t="shared" ca="1" si="291"/>
        <v>70205.961876000001</v>
      </c>
      <c r="C994" s="78">
        <f t="shared" si="292"/>
        <v>69900</v>
      </c>
      <c r="D994" s="77">
        <f ca="1">IF(A994&lt;$B$1,VLOOKUP(A994,[1]DI!$A$4:$B$15000,2),0)</f>
        <v>6.1499999999999999E-2</v>
      </c>
      <c r="E994" s="78">
        <f t="shared" ca="1" si="306"/>
        <v>1.0002368699999999</v>
      </c>
      <c r="F994" s="78">
        <f ca="1">(TRUNC(PRODUCT($E$12:$E993),16))</f>
        <v>1.11215563129036</v>
      </c>
      <c r="G994" s="78">
        <f t="shared" ca="1" si="307"/>
        <v>1.1091242325685999</v>
      </c>
      <c r="H994" s="78">
        <f t="shared" ca="1" si="308"/>
        <v>1.0027331500000001</v>
      </c>
      <c r="I994" s="77">
        <f t="shared" si="305"/>
        <v>3.5000000000000003E-2</v>
      </c>
      <c r="J994" s="79">
        <f t="shared" si="293"/>
        <v>44459</v>
      </c>
      <c r="K994" s="80">
        <f t="shared" si="294"/>
        <v>12</v>
      </c>
      <c r="L994" s="81">
        <f t="shared" si="295"/>
        <v>12</v>
      </c>
      <c r="M994" s="82">
        <f t="shared" si="296"/>
        <v>1.0016395060000001</v>
      </c>
      <c r="N994" s="82">
        <f t="shared" ca="1" si="297"/>
        <v>1.0043771370000001</v>
      </c>
      <c r="O994" s="81">
        <f t="shared" si="298"/>
        <v>0</v>
      </c>
      <c r="P994" s="76">
        <f t="shared" ca="1" si="299"/>
        <v>305.96187600000002</v>
      </c>
      <c r="Q994" s="76">
        <f t="shared" si="300"/>
        <v>0</v>
      </c>
      <c r="R994" s="83" t="str">
        <f t="shared" si="301"/>
        <v>A+J=</v>
      </c>
      <c r="S994" s="79">
        <f t="shared" si="302"/>
        <v>44550</v>
      </c>
      <c r="T994" s="84" t="str">
        <f t="shared" si="303"/>
        <v>-</v>
      </c>
      <c r="U994" s="8"/>
      <c r="V994" s="8"/>
      <c r="W994" s="8"/>
      <c r="X994" s="8"/>
      <c r="Y994" s="1"/>
      <c r="Z994" s="8"/>
      <c r="AA994" s="8"/>
      <c r="AB994" s="8"/>
      <c r="AC994" s="8"/>
      <c r="AD994" s="8"/>
      <c r="AE994" s="9"/>
      <c r="AF994" s="8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3"/>
      <c r="BN994" s="3"/>
      <c r="BO994" s="3"/>
      <c r="BP994" s="3"/>
      <c r="BQ994" s="3"/>
      <c r="BR994" s="3"/>
      <c r="BS994" s="3"/>
      <c r="BT994" s="3"/>
      <c r="BU994" s="3"/>
      <c r="BV994" s="3"/>
      <c r="BW994" s="3"/>
      <c r="BX994" s="3"/>
      <c r="BY994" s="3"/>
      <c r="BZ994" s="3"/>
      <c r="CA994" s="3"/>
      <c r="CB994" s="3"/>
      <c r="CC994" s="3"/>
      <c r="CD994" s="3"/>
      <c r="CE994" s="3"/>
      <c r="CF994" s="3"/>
      <c r="CG994" s="3"/>
      <c r="CH994" s="3"/>
      <c r="CI994" s="3"/>
      <c r="CJ994" s="3"/>
      <c r="CK994" s="3"/>
      <c r="CL994" s="3"/>
      <c r="CM994" s="3"/>
      <c r="CN994" s="3"/>
      <c r="CO994" s="3"/>
      <c r="CP994" s="3"/>
      <c r="CQ994" s="3"/>
      <c r="CR994" s="3"/>
      <c r="CS994" s="3"/>
      <c r="CT994" s="3"/>
      <c r="CU994" s="3"/>
      <c r="CV994" s="3"/>
      <c r="CW994" s="3"/>
      <c r="CX994" s="3"/>
      <c r="CY994" s="3"/>
      <c r="CZ994" s="3"/>
      <c r="DA994" s="3"/>
      <c r="DB994" s="3"/>
      <c r="DC994" s="3"/>
      <c r="DD994" s="3"/>
      <c r="DE994" s="3"/>
      <c r="DF994" s="3"/>
      <c r="DG994" s="3"/>
      <c r="DH994" s="3"/>
      <c r="DI994" s="3"/>
      <c r="DJ994" s="3"/>
      <c r="DK994" s="3"/>
      <c r="DL994" s="3"/>
      <c r="DM994" s="3"/>
      <c r="DN994" s="3"/>
      <c r="DO994" s="3"/>
      <c r="DP994" s="3"/>
      <c r="DQ994" s="3"/>
      <c r="DR994" s="3"/>
      <c r="DS994" s="3"/>
      <c r="DT994" s="3"/>
      <c r="DU994" s="3"/>
      <c r="DV994" s="3"/>
      <c r="DW994" s="3"/>
      <c r="DX994" s="3"/>
      <c r="DY994" s="3"/>
      <c r="DZ994" s="3"/>
      <c r="EA994" s="3"/>
      <c r="EB994" s="3"/>
      <c r="EC994" s="3"/>
      <c r="ED994" s="3"/>
      <c r="EE994" s="3"/>
      <c r="EF994" s="3"/>
      <c r="EG994" s="3"/>
      <c r="EH994" s="3"/>
      <c r="EI994" s="3"/>
      <c r="EJ994" s="3"/>
      <c r="EK994" s="3"/>
      <c r="EL994" s="3"/>
      <c r="EM994" s="3"/>
      <c r="EN994" s="3"/>
      <c r="EO994" s="3"/>
      <c r="EP994" s="3"/>
      <c r="EQ994" s="3"/>
      <c r="ER994" s="3"/>
      <c r="ES994" s="3"/>
      <c r="ET994" s="3"/>
      <c r="EU994" s="3"/>
      <c r="EV994" s="3"/>
      <c r="EW994" s="3"/>
      <c r="EX994" s="3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</row>
    <row r="995" spans="1:173" x14ac:dyDescent="0.15">
      <c r="A995" s="74">
        <f t="shared" si="304"/>
        <v>44476</v>
      </c>
      <c r="B995" s="75">
        <f t="shared" ca="1" si="291"/>
        <v>70232.178010999996</v>
      </c>
      <c r="C995" s="78">
        <f t="shared" si="292"/>
        <v>69900</v>
      </c>
      <c r="D995" s="77">
        <f ca="1">IF(A995&lt;$B$1,VLOOKUP(A995,[1]DI!$A$4:$B$15000,2),0)</f>
        <v>6.1499999999999999E-2</v>
      </c>
      <c r="E995" s="78">
        <f t="shared" ca="1" si="306"/>
        <v>1.0002368699999999</v>
      </c>
      <c r="F995" s="78">
        <f ca="1">(TRUNC(PRODUCT($E$12:$E994),16))</f>
        <v>1.1124190675947401</v>
      </c>
      <c r="G995" s="78">
        <f t="shared" ca="1" si="307"/>
        <v>1.1091242325685999</v>
      </c>
      <c r="H995" s="78">
        <f t="shared" ca="1" si="308"/>
        <v>1.0029706599999999</v>
      </c>
      <c r="I995" s="77">
        <f t="shared" si="305"/>
        <v>3.5000000000000003E-2</v>
      </c>
      <c r="J995" s="79">
        <f t="shared" si="293"/>
        <v>44459</v>
      </c>
      <c r="K995" s="80">
        <f t="shared" si="294"/>
        <v>13</v>
      </c>
      <c r="L995" s="81">
        <f t="shared" si="295"/>
        <v>13</v>
      </c>
      <c r="M995" s="82">
        <f t="shared" si="296"/>
        <v>1.001776252</v>
      </c>
      <c r="N995" s="82">
        <f t="shared" ca="1" si="297"/>
        <v>1.004752189</v>
      </c>
      <c r="O995" s="81">
        <f t="shared" si="298"/>
        <v>0</v>
      </c>
      <c r="P995" s="76">
        <f t="shared" ca="1" si="299"/>
        <v>332.17801100000003</v>
      </c>
      <c r="Q995" s="76">
        <f t="shared" si="300"/>
        <v>0</v>
      </c>
      <c r="R995" s="83" t="str">
        <f t="shared" si="301"/>
        <v>A+J=</v>
      </c>
      <c r="S995" s="79">
        <f t="shared" si="302"/>
        <v>44550</v>
      </c>
      <c r="T995" s="84" t="str">
        <f t="shared" si="303"/>
        <v>-</v>
      </c>
      <c r="U995" s="8"/>
      <c r="V995" s="8"/>
      <c r="W995" s="8"/>
      <c r="X995" s="8"/>
      <c r="Y995" s="1"/>
      <c r="Z995" s="8"/>
      <c r="AA995" s="8"/>
      <c r="AB995" s="8"/>
      <c r="AC995" s="8"/>
      <c r="AD995" s="8"/>
      <c r="AE995" s="9"/>
      <c r="AF995" s="8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3"/>
      <c r="BN995" s="3"/>
      <c r="BO995" s="3"/>
      <c r="BP995" s="3"/>
      <c r="BQ995" s="3"/>
      <c r="BR995" s="3"/>
      <c r="BS995" s="3"/>
      <c r="BT995" s="3"/>
      <c r="BU995" s="3"/>
      <c r="BV995" s="3"/>
      <c r="BW995" s="3"/>
      <c r="BX995" s="3"/>
      <c r="BY995" s="3"/>
      <c r="BZ995" s="3"/>
      <c r="CA995" s="3"/>
      <c r="CB995" s="3"/>
      <c r="CC995" s="3"/>
      <c r="CD995" s="3"/>
      <c r="CE995" s="3"/>
      <c r="CF995" s="3"/>
      <c r="CG995" s="3"/>
      <c r="CH995" s="3"/>
      <c r="CI995" s="3"/>
      <c r="CJ995" s="3"/>
      <c r="CK995" s="3"/>
      <c r="CL995" s="3"/>
      <c r="CM995" s="3"/>
      <c r="CN995" s="3"/>
      <c r="CO995" s="3"/>
      <c r="CP995" s="3"/>
      <c r="CQ995" s="3"/>
      <c r="CR995" s="3"/>
      <c r="CS995" s="3"/>
      <c r="CT995" s="3"/>
      <c r="CU995" s="3"/>
      <c r="CV995" s="3"/>
      <c r="CW995" s="3"/>
      <c r="CX995" s="3"/>
      <c r="CY995" s="3"/>
      <c r="CZ995" s="3"/>
      <c r="DA995" s="3"/>
      <c r="DB995" s="3"/>
      <c r="DC995" s="3"/>
      <c r="DD995" s="3"/>
      <c r="DE995" s="3"/>
      <c r="DF995" s="3"/>
      <c r="DG995" s="3"/>
      <c r="DH995" s="3"/>
      <c r="DI995" s="3"/>
      <c r="DJ995" s="3"/>
      <c r="DK995" s="3"/>
      <c r="DL995" s="3"/>
      <c r="DM995" s="3"/>
      <c r="DN995" s="3"/>
      <c r="DO995" s="3"/>
      <c r="DP995" s="3"/>
      <c r="DQ995" s="3"/>
      <c r="DR995" s="3"/>
      <c r="DS995" s="3"/>
      <c r="DT995" s="3"/>
      <c r="DU995" s="3"/>
      <c r="DV995" s="3"/>
      <c r="DW995" s="3"/>
      <c r="DX995" s="3"/>
      <c r="DY995" s="3"/>
      <c r="DZ995" s="3"/>
      <c r="EA995" s="3"/>
      <c r="EB995" s="3"/>
      <c r="EC995" s="3"/>
      <c r="ED995" s="3"/>
      <c r="EE995" s="3"/>
      <c r="EF995" s="3"/>
      <c r="EG995" s="3"/>
      <c r="EH995" s="3"/>
      <c r="EI995" s="3"/>
      <c r="EJ995" s="3"/>
      <c r="EK995" s="3"/>
      <c r="EL995" s="3"/>
      <c r="EM995" s="3"/>
      <c r="EN995" s="3"/>
      <c r="EO995" s="3"/>
      <c r="EP995" s="3"/>
      <c r="EQ995" s="3"/>
      <c r="ER995" s="3"/>
      <c r="ES995" s="3"/>
      <c r="ET995" s="3"/>
      <c r="EU995" s="3"/>
      <c r="EV995" s="3"/>
      <c r="EW995" s="3"/>
      <c r="EX995" s="3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</row>
    <row r="996" spans="1:173" x14ac:dyDescent="0.15">
      <c r="A996" s="74">
        <f t="shared" si="304"/>
        <v>44477</v>
      </c>
      <c r="B996" s="75">
        <f t="shared" ca="1" si="291"/>
        <v>70258.404909999997</v>
      </c>
      <c r="C996" s="78">
        <f t="shared" si="292"/>
        <v>69900</v>
      </c>
      <c r="D996" s="77">
        <f ca="1">IF(A996&lt;$B$1,VLOOKUP(A996,[1]DI!$A$4:$B$15000,2),0)</f>
        <v>6.1499999999999999E-2</v>
      </c>
      <c r="E996" s="78">
        <f t="shared" ca="1" si="306"/>
        <v>1.0002368699999999</v>
      </c>
      <c r="F996" s="78">
        <f ca="1">(TRUNC(PRODUCT($E$12:$E995),16))</f>
        <v>1.1126825662992901</v>
      </c>
      <c r="G996" s="78">
        <f t="shared" ca="1" si="307"/>
        <v>1.1091242325685999</v>
      </c>
      <c r="H996" s="78">
        <f t="shared" ca="1" si="308"/>
        <v>1.00320824</v>
      </c>
      <c r="I996" s="77">
        <f t="shared" si="305"/>
        <v>3.5000000000000003E-2</v>
      </c>
      <c r="J996" s="79">
        <f t="shared" si="293"/>
        <v>44459</v>
      </c>
      <c r="K996" s="80">
        <f t="shared" si="294"/>
        <v>14</v>
      </c>
      <c r="L996" s="81">
        <f t="shared" si="295"/>
        <v>14</v>
      </c>
      <c r="M996" s="82">
        <f t="shared" si="296"/>
        <v>1.001913018</v>
      </c>
      <c r="N996" s="82">
        <f t="shared" ca="1" si="297"/>
        <v>1.0051273949999999</v>
      </c>
      <c r="O996" s="81">
        <f t="shared" si="298"/>
        <v>0</v>
      </c>
      <c r="P996" s="76">
        <f t="shared" ca="1" si="299"/>
        <v>358.40490999999997</v>
      </c>
      <c r="Q996" s="76">
        <f t="shared" si="300"/>
        <v>0</v>
      </c>
      <c r="R996" s="83" t="str">
        <f t="shared" si="301"/>
        <v>A+J=</v>
      </c>
      <c r="S996" s="79">
        <f t="shared" si="302"/>
        <v>44550</v>
      </c>
      <c r="T996" s="84" t="str">
        <f t="shared" si="303"/>
        <v>-</v>
      </c>
      <c r="U996" s="8"/>
      <c r="V996" s="8"/>
      <c r="W996" s="8"/>
      <c r="X996" s="8"/>
      <c r="Y996" s="1"/>
      <c r="Z996" s="8"/>
      <c r="AA996" s="8"/>
      <c r="AB996" s="8"/>
      <c r="AC996" s="8"/>
      <c r="AD996" s="8"/>
      <c r="AE996" s="9"/>
      <c r="AF996" s="8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3"/>
      <c r="BN996" s="3"/>
      <c r="BO996" s="3"/>
      <c r="BP996" s="3"/>
      <c r="BQ996" s="3"/>
      <c r="BR996" s="3"/>
      <c r="BS996" s="3"/>
      <c r="BT996" s="3"/>
      <c r="BU996" s="3"/>
      <c r="BV996" s="3"/>
      <c r="BW996" s="3"/>
      <c r="BX996" s="3"/>
      <c r="BY996" s="3"/>
      <c r="BZ996" s="3"/>
      <c r="CA996" s="3"/>
      <c r="CB996" s="3"/>
      <c r="CC996" s="3"/>
      <c r="CD996" s="3"/>
      <c r="CE996" s="3"/>
      <c r="CF996" s="3"/>
      <c r="CG996" s="3"/>
      <c r="CH996" s="3"/>
      <c r="CI996" s="3"/>
      <c r="CJ996" s="3"/>
      <c r="CK996" s="3"/>
      <c r="CL996" s="3"/>
      <c r="CM996" s="3"/>
      <c r="CN996" s="3"/>
      <c r="CO996" s="3"/>
      <c r="CP996" s="3"/>
      <c r="CQ996" s="3"/>
      <c r="CR996" s="3"/>
      <c r="CS996" s="3"/>
      <c r="CT996" s="3"/>
      <c r="CU996" s="3"/>
      <c r="CV996" s="3"/>
      <c r="CW996" s="3"/>
      <c r="CX996" s="3"/>
      <c r="CY996" s="3"/>
      <c r="CZ996" s="3"/>
      <c r="DA996" s="3"/>
      <c r="DB996" s="3"/>
      <c r="DC996" s="3"/>
      <c r="DD996" s="3"/>
      <c r="DE996" s="3"/>
      <c r="DF996" s="3"/>
      <c r="DG996" s="3"/>
      <c r="DH996" s="3"/>
      <c r="DI996" s="3"/>
      <c r="DJ996" s="3"/>
      <c r="DK996" s="3"/>
      <c r="DL996" s="3"/>
      <c r="DM996" s="3"/>
      <c r="DN996" s="3"/>
      <c r="DO996" s="3"/>
      <c r="DP996" s="3"/>
      <c r="DQ996" s="3"/>
      <c r="DR996" s="3"/>
      <c r="DS996" s="3"/>
      <c r="DT996" s="3"/>
      <c r="DU996" s="3"/>
      <c r="DV996" s="3"/>
      <c r="DW996" s="3"/>
      <c r="DX996" s="3"/>
      <c r="DY996" s="3"/>
      <c r="DZ996" s="3"/>
      <c r="EA996" s="3"/>
      <c r="EB996" s="3"/>
      <c r="EC996" s="3"/>
      <c r="ED996" s="3"/>
      <c r="EE996" s="3"/>
      <c r="EF996" s="3"/>
      <c r="EG996" s="3"/>
      <c r="EH996" s="3"/>
      <c r="EI996" s="3"/>
      <c r="EJ996" s="3"/>
      <c r="EK996" s="3"/>
      <c r="EL996" s="3"/>
      <c r="EM996" s="3"/>
      <c r="EN996" s="3"/>
      <c r="EO996" s="3"/>
      <c r="EP996" s="3"/>
      <c r="EQ996" s="3"/>
      <c r="ER996" s="3"/>
      <c r="ES996" s="3"/>
      <c r="ET996" s="3"/>
      <c r="EU996" s="3"/>
      <c r="EV996" s="3"/>
      <c r="EW996" s="3"/>
      <c r="EX996" s="3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</row>
    <row r="997" spans="1:173" x14ac:dyDescent="0.15">
      <c r="A997" s="74">
        <f t="shared" si="304"/>
        <v>44478</v>
      </c>
      <c r="B997" s="75">
        <f t="shared" ca="1" si="291"/>
        <v>70284.641176000005</v>
      </c>
      <c r="C997" s="78">
        <f t="shared" si="292"/>
        <v>69900</v>
      </c>
      <c r="D997" s="77">
        <f ca="1">IF(A997&lt;$B$1,VLOOKUP(A997,[1]DI!$A$4:$B$15000,2),0)</f>
        <v>0</v>
      </c>
      <c r="E997" s="78">
        <f t="shared" ca="1" si="306"/>
        <v>1</v>
      </c>
      <c r="F997" s="78">
        <f ca="1">(TRUNC(PRODUCT($E$12:$E996),16))</f>
        <v>1.11294612741877</v>
      </c>
      <c r="G997" s="78">
        <f t="shared" ca="1" si="307"/>
        <v>1.1091242325685999</v>
      </c>
      <c r="H997" s="78">
        <f t="shared" ca="1" si="308"/>
        <v>1.00344587</v>
      </c>
      <c r="I997" s="77">
        <f t="shared" si="305"/>
        <v>3.5000000000000003E-2</v>
      </c>
      <c r="J997" s="79">
        <f t="shared" si="293"/>
        <v>44459</v>
      </c>
      <c r="K997" s="80">
        <f t="shared" si="294"/>
        <v>14</v>
      </c>
      <c r="L997" s="81">
        <f t="shared" si="295"/>
        <v>15</v>
      </c>
      <c r="M997" s="82">
        <f t="shared" si="296"/>
        <v>1.0020498019999999</v>
      </c>
      <c r="N997" s="82">
        <f t="shared" ca="1" si="297"/>
        <v>1.0055027350000001</v>
      </c>
      <c r="O997" s="81">
        <f t="shared" si="298"/>
        <v>0</v>
      </c>
      <c r="P997" s="76">
        <f t="shared" ca="1" si="299"/>
        <v>384.64117599999997</v>
      </c>
      <c r="Q997" s="76">
        <f t="shared" si="300"/>
        <v>0</v>
      </c>
      <c r="R997" s="83" t="str">
        <f t="shared" si="301"/>
        <v>A+J=</v>
      </c>
      <c r="S997" s="79">
        <f t="shared" si="302"/>
        <v>44550</v>
      </c>
      <c r="T997" s="84" t="str">
        <f t="shared" si="303"/>
        <v>-</v>
      </c>
      <c r="U997" s="8"/>
      <c r="V997" s="8"/>
      <c r="W997" s="8"/>
      <c r="X997" s="8"/>
      <c r="Y997" s="1"/>
      <c r="Z997" s="8"/>
      <c r="AA997" s="8"/>
      <c r="AB997" s="8"/>
      <c r="AC997" s="8"/>
      <c r="AD997" s="8"/>
      <c r="AE997" s="9"/>
      <c r="AF997" s="8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3"/>
      <c r="BN997" s="3"/>
      <c r="BO997" s="3"/>
      <c r="BP997" s="3"/>
      <c r="BQ997" s="3"/>
      <c r="BR997" s="3"/>
      <c r="BS997" s="3"/>
      <c r="BT997" s="3"/>
      <c r="BU997" s="3"/>
      <c r="BV997" s="3"/>
      <c r="BW997" s="3"/>
      <c r="BX997" s="3"/>
      <c r="BY997" s="3"/>
      <c r="BZ997" s="3"/>
      <c r="CA997" s="3"/>
      <c r="CB997" s="3"/>
      <c r="CC997" s="3"/>
      <c r="CD997" s="3"/>
      <c r="CE997" s="3"/>
      <c r="CF997" s="3"/>
      <c r="CG997" s="3"/>
      <c r="CH997" s="3"/>
      <c r="CI997" s="3"/>
      <c r="CJ997" s="3"/>
      <c r="CK997" s="3"/>
      <c r="CL997" s="3"/>
      <c r="CM997" s="3"/>
      <c r="CN997" s="3"/>
      <c r="CO997" s="3"/>
      <c r="CP997" s="3"/>
      <c r="CQ997" s="3"/>
      <c r="CR997" s="3"/>
      <c r="CS997" s="3"/>
      <c r="CT997" s="3"/>
      <c r="CU997" s="3"/>
      <c r="CV997" s="3"/>
      <c r="CW997" s="3"/>
      <c r="CX997" s="3"/>
      <c r="CY997" s="3"/>
      <c r="CZ997" s="3"/>
      <c r="DA997" s="3"/>
      <c r="DB997" s="3"/>
      <c r="DC997" s="3"/>
      <c r="DD997" s="3"/>
      <c r="DE997" s="3"/>
      <c r="DF997" s="3"/>
      <c r="DG997" s="3"/>
      <c r="DH997" s="3"/>
      <c r="DI997" s="3"/>
      <c r="DJ997" s="3"/>
      <c r="DK997" s="3"/>
      <c r="DL997" s="3"/>
      <c r="DM997" s="3"/>
      <c r="DN997" s="3"/>
      <c r="DO997" s="3"/>
      <c r="DP997" s="3"/>
      <c r="DQ997" s="3"/>
      <c r="DR997" s="3"/>
      <c r="DS997" s="3"/>
      <c r="DT997" s="3"/>
      <c r="DU997" s="3"/>
      <c r="DV997" s="3"/>
      <c r="DW997" s="3"/>
      <c r="DX997" s="3"/>
      <c r="DY997" s="3"/>
      <c r="DZ997" s="3"/>
      <c r="EA997" s="3"/>
      <c r="EB997" s="3"/>
      <c r="EC997" s="3"/>
      <c r="ED997" s="3"/>
      <c r="EE997" s="3"/>
      <c r="EF997" s="3"/>
      <c r="EG997" s="3"/>
      <c r="EH997" s="3"/>
      <c r="EI997" s="3"/>
      <c r="EJ997" s="3"/>
      <c r="EK997" s="3"/>
      <c r="EL997" s="3"/>
      <c r="EM997" s="3"/>
      <c r="EN997" s="3"/>
      <c r="EO997" s="3"/>
      <c r="EP997" s="3"/>
      <c r="EQ997" s="3"/>
      <c r="ER997" s="3"/>
      <c r="ES997" s="3"/>
      <c r="ET997" s="3"/>
      <c r="EU997" s="3"/>
      <c r="EV997" s="3"/>
      <c r="EW997" s="3"/>
      <c r="EX997" s="3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</row>
    <row r="998" spans="1:173" x14ac:dyDescent="0.15">
      <c r="A998" s="74">
        <f t="shared" si="304"/>
        <v>44479</v>
      </c>
      <c r="B998" s="75">
        <f t="shared" ca="1" si="291"/>
        <v>70284.641176000005</v>
      </c>
      <c r="C998" s="78">
        <f t="shared" si="292"/>
        <v>69900</v>
      </c>
      <c r="D998" s="77">
        <f ca="1">IF(A998&lt;$B$1,VLOOKUP(A998,[1]DI!$A$4:$B$15000,2),0)</f>
        <v>0</v>
      </c>
      <c r="E998" s="78">
        <f t="shared" ca="1" si="306"/>
        <v>1</v>
      </c>
      <c r="F998" s="78">
        <f ca="1">(TRUNC(PRODUCT($E$12:$E997),16))</f>
        <v>1.11294612741877</v>
      </c>
      <c r="G998" s="78">
        <f t="shared" ca="1" si="307"/>
        <v>1.1091242325685999</v>
      </c>
      <c r="H998" s="78">
        <f t="shared" ca="1" si="308"/>
        <v>1.00344587</v>
      </c>
      <c r="I998" s="77">
        <f t="shared" si="305"/>
        <v>3.5000000000000003E-2</v>
      </c>
      <c r="J998" s="79">
        <f t="shared" si="293"/>
        <v>44459</v>
      </c>
      <c r="K998" s="80">
        <f t="shared" si="294"/>
        <v>14</v>
      </c>
      <c r="L998" s="81">
        <f t="shared" si="295"/>
        <v>15</v>
      </c>
      <c r="M998" s="82">
        <f t="shared" si="296"/>
        <v>1.0020498019999999</v>
      </c>
      <c r="N998" s="82">
        <f t="shared" ca="1" si="297"/>
        <v>1.0055027350000001</v>
      </c>
      <c r="O998" s="81">
        <f t="shared" si="298"/>
        <v>0</v>
      </c>
      <c r="P998" s="76">
        <f t="shared" ca="1" si="299"/>
        <v>384.64117599999997</v>
      </c>
      <c r="Q998" s="76">
        <f t="shared" si="300"/>
        <v>0</v>
      </c>
      <c r="R998" s="83" t="str">
        <f t="shared" si="301"/>
        <v>A+J=</v>
      </c>
      <c r="S998" s="79">
        <f t="shared" si="302"/>
        <v>44550</v>
      </c>
      <c r="T998" s="84" t="str">
        <f t="shared" si="303"/>
        <v>-</v>
      </c>
      <c r="U998" s="8"/>
      <c r="V998" s="8"/>
      <c r="W998" s="8"/>
      <c r="X998" s="8"/>
      <c r="Y998" s="1"/>
      <c r="Z998" s="8"/>
      <c r="AA998" s="8"/>
      <c r="AB998" s="8"/>
      <c r="AC998" s="8"/>
      <c r="AD998" s="8"/>
      <c r="AE998" s="9"/>
      <c r="AF998" s="8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3"/>
      <c r="BN998" s="3"/>
      <c r="BO998" s="3"/>
      <c r="BP998" s="3"/>
      <c r="BQ998" s="3"/>
      <c r="BR998" s="3"/>
      <c r="BS998" s="3"/>
      <c r="BT998" s="3"/>
      <c r="BU998" s="3"/>
      <c r="BV998" s="3"/>
      <c r="BW998" s="3"/>
      <c r="BX998" s="3"/>
      <c r="BY998" s="3"/>
      <c r="BZ998" s="3"/>
      <c r="CA998" s="3"/>
      <c r="CB998" s="3"/>
      <c r="CC998" s="3"/>
      <c r="CD998" s="3"/>
      <c r="CE998" s="3"/>
      <c r="CF998" s="3"/>
      <c r="CG998" s="3"/>
      <c r="CH998" s="3"/>
      <c r="CI998" s="3"/>
      <c r="CJ998" s="3"/>
      <c r="CK998" s="3"/>
      <c r="CL998" s="3"/>
      <c r="CM998" s="3"/>
      <c r="CN998" s="3"/>
      <c r="CO998" s="3"/>
      <c r="CP998" s="3"/>
      <c r="CQ998" s="3"/>
      <c r="CR998" s="3"/>
      <c r="CS998" s="3"/>
      <c r="CT998" s="3"/>
      <c r="CU998" s="3"/>
      <c r="CV998" s="3"/>
      <c r="CW998" s="3"/>
      <c r="CX998" s="3"/>
      <c r="CY998" s="3"/>
      <c r="CZ998" s="3"/>
      <c r="DA998" s="3"/>
      <c r="DB998" s="3"/>
      <c r="DC998" s="3"/>
      <c r="DD998" s="3"/>
      <c r="DE998" s="3"/>
      <c r="DF998" s="3"/>
      <c r="DG998" s="3"/>
      <c r="DH998" s="3"/>
      <c r="DI998" s="3"/>
      <c r="DJ998" s="3"/>
      <c r="DK998" s="3"/>
      <c r="DL998" s="3"/>
      <c r="DM998" s="3"/>
      <c r="DN998" s="3"/>
      <c r="DO998" s="3"/>
      <c r="DP998" s="3"/>
      <c r="DQ998" s="3"/>
      <c r="DR998" s="3"/>
      <c r="DS998" s="3"/>
      <c r="DT998" s="3"/>
      <c r="DU998" s="3"/>
      <c r="DV998" s="3"/>
      <c r="DW998" s="3"/>
      <c r="DX998" s="3"/>
      <c r="DY998" s="3"/>
      <c r="DZ998" s="3"/>
      <c r="EA998" s="3"/>
      <c r="EB998" s="3"/>
      <c r="EC998" s="3"/>
      <c r="ED998" s="3"/>
      <c r="EE998" s="3"/>
      <c r="EF998" s="3"/>
      <c r="EG998" s="3"/>
      <c r="EH998" s="3"/>
      <c r="EI998" s="3"/>
      <c r="EJ998" s="3"/>
      <c r="EK998" s="3"/>
      <c r="EL998" s="3"/>
      <c r="EM998" s="3"/>
      <c r="EN998" s="3"/>
      <c r="EO998" s="3"/>
      <c r="EP998" s="3"/>
      <c r="EQ998" s="3"/>
      <c r="ER998" s="3"/>
      <c r="ES998" s="3"/>
      <c r="ET998" s="3"/>
      <c r="EU998" s="3"/>
      <c r="EV998" s="3"/>
      <c r="EW998" s="3"/>
      <c r="EX998" s="3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</row>
    <row r="999" spans="1:173" x14ac:dyDescent="0.15">
      <c r="A999" s="74">
        <f t="shared" si="304"/>
        <v>44480</v>
      </c>
      <c r="B999" s="75">
        <f t="shared" ca="1" si="291"/>
        <v>70284.641176000005</v>
      </c>
      <c r="C999" s="78">
        <f t="shared" si="292"/>
        <v>69900</v>
      </c>
      <c r="D999" s="77">
        <f ca="1">IF(A999&lt;$B$1,VLOOKUP(A999,[1]DI!$A$4:$B$15000,2),0)</f>
        <v>6.1499999999999999E-2</v>
      </c>
      <c r="E999" s="78">
        <f t="shared" ca="1" si="306"/>
        <v>1.0002368699999999</v>
      </c>
      <c r="F999" s="78">
        <f ca="1">(TRUNC(PRODUCT($E$12:$E998),16))</f>
        <v>1.11294612741877</v>
      </c>
      <c r="G999" s="78">
        <f t="shared" ca="1" si="307"/>
        <v>1.1091242325685999</v>
      </c>
      <c r="H999" s="78">
        <f t="shared" ca="1" si="308"/>
        <v>1.00344587</v>
      </c>
      <c r="I999" s="77">
        <f t="shared" si="305"/>
        <v>3.5000000000000003E-2</v>
      </c>
      <c r="J999" s="79">
        <f t="shared" si="293"/>
        <v>44459</v>
      </c>
      <c r="K999" s="80">
        <f t="shared" si="294"/>
        <v>15</v>
      </c>
      <c r="L999" s="81">
        <f t="shared" si="295"/>
        <v>15</v>
      </c>
      <c r="M999" s="82">
        <f t="shared" si="296"/>
        <v>1.0020498019999999</v>
      </c>
      <c r="N999" s="82">
        <f t="shared" ca="1" si="297"/>
        <v>1.0055027350000001</v>
      </c>
      <c r="O999" s="81">
        <f t="shared" si="298"/>
        <v>0</v>
      </c>
      <c r="P999" s="76">
        <f t="shared" ca="1" si="299"/>
        <v>384.64117599999997</v>
      </c>
      <c r="Q999" s="76">
        <f t="shared" si="300"/>
        <v>0</v>
      </c>
      <c r="R999" s="83" t="str">
        <f t="shared" si="301"/>
        <v>A+J=</v>
      </c>
      <c r="S999" s="79">
        <f t="shared" si="302"/>
        <v>44550</v>
      </c>
      <c r="T999" s="84" t="str">
        <f t="shared" si="303"/>
        <v>-</v>
      </c>
      <c r="U999" s="8"/>
      <c r="V999" s="8"/>
      <c r="W999" s="8"/>
      <c r="X999" s="8"/>
      <c r="Y999" s="1"/>
      <c r="Z999" s="8"/>
      <c r="AA999" s="8"/>
      <c r="AB999" s="8"/>
      <c r="AC999" s="8"/>
      <c r="AD999" s="8"/>
      <c r="AE999" s="9"/>
      <c r="AF999" s="8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3"/>
      <c r="BN999" s="3"/>
      <c r="BO999" s="3"/>
      <c r="BP999" s="3"/>
      <c r="BQ999" s="3"/>
      <c r="BR999" s="3"/>
      <c r="BS999" s="3"/>
      <c r="BT999" s="3"/>
      <c r="BU999" s="3"/>
      <c r="BV999" s="3"/>
      <c r="BW999" s="3"/>
      <c r="BX999" s="3"/>
      <c r="BY999" s="3"/>
      <c r="BZ999" s="3"/>
      <c r="CA999" s="3"/>
      <c r="CB999" s="3"/>
      <c r="CC999" s="3"/>
      <c r="CD999" s="3"/>
      <c r="CE999" s="3"/>
      <c r="CF999" s="3"/>
      <c r="CG999" s="3"/>
      <c r="CH999" s="3"/>
      <c r="CI999" s="3"/>
      <c r="CJ999" s="3"/>
      <c r="CK999" s="3"/>
      <c r="CL999" s="3"/>
      <c r="CM999" s="3"/>
      <c r="CN999" s="3"/>
      <c r="CO999" s="3"/>
      <c r="CP999" s="3"/>
      <c r="CQ999" s="3"/>
      <c r="CR999" s="3"/>
      <c r="CS999" s="3"/>
      <c r="CT999" s="3"/>
      <c r="CU999" s="3"/>
      <c r="CV999" s="3"/>
      <c r="CW999" s="3"/>
      <c r="CX999" s="3"/>
      <c r="CY999" s="3"/>
      <c r="CZ999" s="3"/>
      <c r="DA999" s="3"/>
      <c r="DB999" s="3"/>
      <c r="DC999" s="3"/>
      <c r="DD999" s="3"/>
      <c r="DE999" s="3"/>
      <c r="DF999" s="3"/>
      <c r="DG999" s="3"/>
      <c r="DH999" s="3"/>
      <c r="DI999" s="3"/>
      <c r="DJ999" s="3"/>
      <c r="DK999" s="3"/>
      <c r="DL999" s="3"/>
      <c r="DM999" s="3"/>
      <c r="DN999" s="3"/>
      <c r="DO999" s="3"/>
      <c r="DP999" s="3"/>
      <c r="DQ999" s="3"/>
      <c r="DR999" s="3"/>
      <c r="DS999" s="3"/>
      <c r="DT999" s="3"/>
      <c r="DU999" s="3"/>
      <c r="DV999" s="3"/>
      <c r="DW999" s="3"/>
      <c r="DX999" s="3"/>
      <c r="DY999" s="3"/>
      <c r="DZ999" s="3"/>
      <c r="EA999" s="3"/>
      <c r="EB999" s="3"/>
      <c r="EC999" s="3"/>
      <c r="ED999" s="3"/>
      <c r="EE999" s="3"/>
      <c r="EF999" s="3"/>
      <c r="EG999" s="3"/>
      <c r="EH999" s="3"/>
      <c r="EI999" s="3"/>
      <c r="EJ999" s="3"/>
      <c r="EK999" s="3"/>
      <c r="EL999" s="3"/>
      <c r="EM999" s="3"/>
      <c r="EN999" s="3"/>
      <c r="EO999" s="3"/>
      <c r="EP999" s="3"/>
      <c r="EQ999" s="3"/>
      <c r="ER999" s="3"/>
      <c r="ES999" s="3"/>
      <c r="ET999" s="3"/>
      <c r="EU999" s="3"/>
      <c r="EV999" s="3"/>
      <c r="EW999" s="3"/>
      <c r="EX999" s="3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</row>
    <row r="1000" spans="1:173" x14ac:dyDescent="0.15">
      <c r="A1000" s="74">
        <f t="shared" si="304"/>
        <v>44481</v>
      </c>
      <c r="B1000" s="75">
        <f t="shared" ca="1" si="291"/>
        <v>70310.886809000003</v>
      </c>
      <c r="C1000" s="78">
        <f t="shared" si="292"/>
        <v>69900</v>
      </c>
      <c r="D1000" s="77">
        <f ca="1">IF(A1000&lt;$B$1,VLOOKUP(A1000,[1]DI!$A$4:$B$15000,2),0)</f>
        <v>0</v>
      </c>
      <c r="E1000" s="78">
        <f t="shared" ca="1" si="306"/>
        <v>1</v>
      </c>
      <c r="F1000" s="78">
        <f ca="1">(TRUNC(PRODUCT($E$12:$E999),16))</f>
        <v>1.1132097509679699</v>
      </c>
      <c r="G1000" s="78">
        <f t="shared" ca="1" si="307"/>
        <v>1.1091242325685999</v>
      </c>
      <c r="H1000" s="78">
        <f t="shared" ca="1" si="308"/>
        <v>1.0036835500000001</v>
      </c>
      <c r="I1000" s="77">
        <f t="shared" si="305"/>
        <v>3.5000000000000003E-2</v>
      </c>
      <c r="J1000" s="79">
        <f t="shared" si="293"/>
        <v>44459</v>
      </c>
      <c r="K1000" s="80">
        <f t="shared" si="294"/>
        <v>15</v>
      </c>
      <c r="L1000" s="81">
        <f t="shared" si="295"/>
        <v>16</v>
      </c>
      <c r="M1000" s="82">
        <f t="shared" si="296"/>
        <v>1.0021866049999999</v>
      </c>
      <c r="N1000" s="82">
        <f t="shared" ca="1" si="297"/>
        <v>1.005878209</v>
      </c>
      <c r="O1000" s="81">
        <f t="shared" si="298"/>
        <v>0</v>
      </c>
      <c r="P1000" s="76">
        <f t="shared" ca="1" si="299"/>
        <v>410.88680900000003</v>
      </c>
      <c r="Q1000" s="76">
        <f t="shared" si="300"/>
        <v>0</v>
      </c>
      <c r="R1000" s="83" t="str">
        <f t="shared" si="301"/>
        <v>A+J=</v>
      </c>
      <c r="S1000" s="79">
        <f t="shared" si="302"/>
        <v>44550</v>
      </c>
      <c r="T1000" s="84" t="str">
        <f t="shared" si="303"/>
        <v>-</v>
      </c>
      <c r="U1000" s="8"/>
      <c r="V1000" s="8"/>
      <c r="W1000" s="8"/>
      <c r="X1000" s="8"/>
      <c r="Y1000" s="1"/>
      <c r="Z1000" s="8"/>
      <c r="AA1000" s="8"/>
      <c r="AB1000" s="8"/>
      <c r="AC1000" s="8"/>
      <c r="AD1000" s="8"/>
      <c r="AE1000" s="9"/>
      <c r="AF1000" s="8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3"/>
      <c r="BN1000" s="3"/>
      <c r="BO1000" s="3"/>
      <c r="BP1000" s="3"/>
      <c r="BQ1000" s="3"/>
      <c r="BR1000" s="3"/>
      <c r="BS1000" s="3"/>
      <c r="BT1000" s="3"/>
      <c r="BU1000" s="3"/>
      <c r="BV1000" s="3"/>
      <c r="BW1000" s="3"/>
      <c r="BX1000" s="3"/>
      <c r="BY1000" s="3"/>
      <c r="BZ1000" s="3"/>
      <c r="CA1000" s="3"/>
      <c r="CB1000" s="3"/>
      <c r="CC1000" s="3"/>
      <c r="CD1000" s="3"/>
      <c r="CE1000" s="3"/>
      <c r="CF1000" s="3"/>
      <c r="CG1000" s="3"/>
      <c r="CH1000" s="3"/>
      <c r="CI1000" s="3"/>
      <c r="CJ1000" s="3"/>
      <c r="CK1000" s="3"/>
      <c r="CL1000" s="3"/>
      <c r="CM1000" s="3"/>
      <c r="CN1000" s="3"/>
      <c r="CO1000" s="3"/>
      <c r="CP1000" s="3"/>
      <c r="CQ1000" s="3"/>
      <c r="CR1000" s="3"/>
      <c r="CS1000" s="3"/>
      <c r="CT1000" s="3"/>
      <c r="CU1000" s="3"/>
      <c r="CV1000" s="3"/>
      <c r="CW1000" s="3"/>
      <c r="CX1000" s="3"/>
      <c r="CY1000" s="3"/>
      <c r="CZ1000" s="3"/>
      <c r="DA1000" s="3"/>
      <c r="DB1000" s="3"/>
      <c r="DC1000" s="3"/>
      <c r="DD1000" s="3"/>
      <c r="DE1000" s="3"/>
      <c r="DF1000" s="3"/>
      <c r="DG1000" s="3"/>
      <c r="DH1000" s="3"/>
      <c r="DI1000" s="3"/>
      <c r="DJ1000" s="3"/>
      <c r="DK1000" s="3"/>
      <c r="DL1000" s="3"/>
      <c r="DM1000" s="3"/>
      <c r="DN1000" s="3"/>
      <c r="DO1000" s="3"/>
      <c r="DP1000" s="3"/>
      <c r="DQ1000" s="3"/>
      <c r="DR1000" s="3"/>
      <c r="DS1000" s="3"/>
      <c r="DT1000" s="3"/>
      <c r="DU1000" s="3"/>
      <c r="DV1000" s="3"/>
      <c r="DW1000" s="3"/>
      <c r="DX1000" s="3"/>
      <c r="DY1000" s="3"/>
      <c r="DZ1000" s="3"/>
      <c r="EA1000" s="3"/>
      <c r="EB1000" s="3"/>
      <c r="EC1000" s="3"/>
      <c r="ED1000" s="3"/>
      <c r="EE1000" s="3"/>
      <c r="EF1000" s="3"/>
      <c r="EG1000" s="3"/>
      <c r="EH1000" s="3"/>
      <c r="EI1000" s="3"/>
      <c r="EJ1000" s="3"/>
      <c r="EK1000" s="3"/>
      <c r="EL1000" s="3"/>
      <c r="EM1000" s="3"/>
      <c r="EN1000" s="3"/>
      <c r="EO1000" s="3"/>
      <c r="EP1000" s="3"/>
      <c r="EQ1000" s="3"/>
      <c r="ER1000" s="3"/>
      <c r="ES1000" s="3"/>
      <c r="ET1000" s="3"/>
      <c r="EU1000" s="3"/>
      <c r="EV1000" s="3"/>
      <c r="EW1000" s="3"/>
      <c r="EX1000" s="3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</row>
    <row r="1001" spans="1:173" x14ac:dyDescent="0.15">
      <c r="A1001" s="74">
        <f t="shared" si="304"/>
        <v>44482</v>
      </c>
      <c r="B1001" s="75">
        <f t="shared" ca="1" si="291"/>
        <v>70310.886809000003</v>
      </c>
      <c r="C1001" s="78">
        <f t="shared" si="292"/>
        <v>69900</v>
      </c>
      <c r="D1001" s="77">
        <f ca="1">IF(A1001&lt;$B$1,VLOOKUP(A1001,[1]DI!$A$4:$B$15000,2),0)</f>
        <v>6.1499999999999999E-2</v>
      </c>
      <c r="E1001" s="78">
        <f t="shared" ca="1" si="306"/>
        <v>1.0002368699999999</v>
      </c>
      <c r="F1001" s="78">
        <f ca="1">(TRUNC(PRODUCT($E$12:$E1000),16))</f>
        <v>1.1132097509679699</v>
      </c>
      <c r="G1001" s="78">
        <f t="shared" ca="1" si="307"/>
        <v>1.1091242325685999</v>
      </c>
      <c r="H1001" s="78">
        <f t="shared" ca="1" si="308"/>
        <v>1.0036835500000001</v>
      </c>
      <c r="I1001" s="77">
        <f t="shared" si="305"/>
        <v>3.5000000000000003E-2</v>
      </c>
      <c r="J1001" s="79">
        <f t="shared" si="293"/>
        <v>44459</v>
      </c>
      <c r="K1001" s="80">
        <f t="shared" si="294"/>
        <v>16</v>
      </c>
      <c r="L1001" s="81">
        <f t="shared" si="295"/>
        <v>16</v>
      </c>
      <c r="M1001" s="82">
        <f t="shared" si="296"/>
        <v>1.0021866049999999</v>
      </c>
      <c r="N1001" s="82">
        <f t="shared" ca="1" si="297"/>
        <v>1.005878209</v>
      </c>
      <c r="O1001" s="81">
        <f t="shared" si="298"/>
        <v>0</v>
      </c>
      <c r="P1001" s="76">
        <f t="shared" ca="1" si="299"/>
        <v>410.88680900000003</v>
      </c>
      <c r="Q1001" s="76">
        <f t="shared" si="300"/>
        <v>0</v>
      </c>
      <c r="R1001" s="83" t="str">
        <f t="shared" si="301"/>
        <v>A+J=</v>
      </c>
      <c r="S1001" s="79">
        <f t="shared" si="302"/>
        <v>44550</v>
      </c>
      <c r="T1001" s="84" t="str">
        <f t="shared" si="303"/>
        <v>-</v>
      </c>
      <c r="U1001" s="8"/>
      <c r="V1001" s="8"/>
      <c r="W1001" s="8"/>
      <c r="X1001" s="8"/>
      <c r="Y1001" s="1"/>
      <c r="Z1001" s="8"/>
      <c r="AA1001" s="8"/>
      <c r="AB1001" s="8"/>
      <c r="AC1001" s="8"/>
      <c r="AD1001" s="8"/>
      <c r="AE1001" s="9"/>
      <c r="AF1001" s="8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3"/>
      <c r="BN1001" s="3"/>
      <c r="BO1001" s="3"/>
      <c r="BP1001" s="3"/>
      <c r="BQ1001" s="3"/>
      <c r="BR1001" s="3"/>
      <c r="BS1001" s="3"/>
      <c r="BT1001" s="3"/>
      <c r="BU1001" s="3"/>
      <c r="BV1001" s="3"/>
      <c r="BW1001" s="3"/>
      <c r="BX1001" s="3"/>
      <c r="BY1001" s="3"/>
      <c r="BZ1001" s="3"/>
      <c r="CA1001" s="3"/>
      <c r="CB1001" s="3"/>
      <c r="CC1001" s="3"/>
      <c r="CD1001" s="3"/>
      <c r="CE1001" s="3"/>
      <c r="CF1001" s="3"/>
      <c r="CG1001" s="3"/>
      <c r="CH1001" s="3"/>
      <c r="CI1001" s="3"/>
      <c r="CJ1001" s="3"/>
      <c r="CK1001" s="3"/>
      <c r="CL1001" s="3"/>
      <c r="CM1001" s="3"/>
      <c r="CN1001" s="3"/>
      <c r="CO1001" s="3"/>
      <c r="CP1001" s="3"/>
      <c r="CQ1001" s="3"/>
      <c r="CR1001" s="3"/>
      <c r="CS1001" s="3"/>
      <c r="CT1001" s="3"/>
      <c r="CU1001" s="3"/>
      <c r="CV1001" s="3"/>
      <c r="CW1001" s="3"/>
      <c r="CX1001" s="3"/>
      <c r="CY1001" s="3"/>
      <c r="CZ1001" s="3"/>
      <c r="DA1001" s="3"/>
      <c r="DB1001" s="3"/>
      <c r="DC1001" s="3"/>
      <c r="DD1001" s="3"/>
      <c r="DE1001" s="3"/>
      <c r="DF1001" s="3"/>
      <c r="DG1001" s="3"/>
      <c r="DH1001" s="3"/>
      <c r="DI1001" s="3"/>
      <c r="DJ1001" s="3"/>
      <c r="DK1001" s="3"/>
      <c r="DL1001" s="3"/>
      <c r="DM1001" s="3"/>
      <c r="DN1001" s="3"/>
      <c r="DO1001" s="3"/>
      <c r="DP1001" s="3"/>
      <c r="DQ1001" s="3"/>
      <c r="DR1001" s="3"/>
      <c r="DS1001" s="3"/>
      <c r="DT1001" s="3"/>
      <c r="DU1001" s="3"/>
      <c r="DV1001" s="3"/>
      <c r="DW1001" s="3"/>
      <c r="DX1001" s="3"/>
      <c r="DY1001" s="3"/>
      <c r="DZ1001" s="3"/>
      <c r="EA1001" s="3"/>
      <c r="EB1001" s="3"/>
      <c r="EC1001" s="3"/>
      <c r="ED1001" s="3"/>
      <c r="EE1001" s="3"/>
      <c r="EF1001" s="3"/>
      <c r="EG1001" s="3"/>
      <c r="EH1001" s="3"/>
      <c r="EI1001" s="3"/>
      <c r="EJ1001" s="3"/>
      <c r="EK1001" s="3"/>
      <c r="EL1001" s="3"/>
      <c r="EM1001" s="3"/>
      <c r="EN1001" s="3"/>
      <c r="EO1001" s="3"/>
      <c r="EP1001" s="3"/>
      <c r="EQ1001" s="3"/>
      <c r="ER1001" s="3"/>
      <c r="ES1001" s="3"/>
      <c r="ET1001" s="3"/>
      <c r="EU1001" s="3"/>
      <c r="EV1001" s="3"/>
      <c r="EW1001" s="3"/>
      <c r="EX1001" s="3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</row>
    <row r="1002" spans="1:173" x14ac:dyDescent="0.15">
      <c r="A1002" s="74">
        <f t="shared" si="304"/>
        <v>44483</v>
      </c>
      <c r="B1002" s="75">
        <f t="shared" ca="1" si="291"/>
        <v>70337.143205999993</v>
      </c>
      <c r="C1002" s="78">
        <f t="shared" si="292"/>
        <v>69900</v>
      </c>
      <c r="D1002" s="77">
        <f ca="1">IF(A1002&lt;$B$1,VLOOKUP(A1002,[1]DI!$A$4:$B$15000,2),0)</f>
        <v>6.1499999999999999E-2</v>
      </c>
      <c r="E1002" s="78">
        <f t="shared" ca="1" si="306"/>
        <v>1.0002368699999999</v>
      </c>
      <c r="F1002" s="78">
        <f ca="1">(TRUNC(PRODUCT($E$12:$E1001),16))</f>
        <v>1.1134734369616801</v>
      </c>
      <c r="G1002" s="78">
        <f t="shared" ca="1" si="307"/>
        <v>1.1091242325685999</v>
      </c>
      <c r="H1002" s="78">
        <f t="shared" ca="1" si="308"/>
        <v>1.0039213</v>
      </c>
      <c r="I1002" s="77">
        <f t="shared" si="305"/>
        <v>3.5000000000000003E-2</v>
      </c>
      <c r="J1002" s="79">
        <f t="shared" si="293"/>
        <v>44459</v>
      </c>
      <c r="K1002" s="80">
        <f t="shared" si="294"/>
        <v>17</v>
      </c>
      <c r="L1002" s="81">
        <f t="shared" si="295"/>
        <v>17</v>
      </c>
      <c r="M1002" s="82">
        <f t="shared" si="296"/>
        <v>1.002323426</v>
      </c>
      <c r="N1002" s="82">
        <f t="shared" ca="1" si="297"/>
        <v>1.006253837</v>
      </c>
      <c r="O1002" s="81">
        <f t="shared" si="298"/>
        <v>0</v>
      </c>
      <c r="P1002" s="76">
        <f t="shared" ca="1" si="299"/>
        <v>437.14320600000002</v>
      </c>
      <c r="Q1002" s="76">
        <f t="shared" si="300"/>
        <v>0</v>
      </c>
      <c r="R1002" s="83" t="str">
        <f t="shared" si="301"/>
        <v>A+J=</v>
      </c>
      <c r="S1002" s="79">
        <f t="shared" si="302"/>
        <v>44550</v>
      </c>
      <c r="T1002" s="84" t="str">
        <f t="shared" si="303"/>
        <v>-</v>
      </c>
      <c r="U1002" s="8"/>
      <c r="V1002" s="8"/>
      <c r="W1002" s="8"/>
      <c r="X1002" s="8"/>
      <c r="Y1002" s="1"/>
      <c r="Z1002" s="8"/>
      <c r="AA1002" s="8"/>
      <c r="AB1002" s="8"/>
      <c r="AC1002" s="8"/>
      <c r="AD1002" s="8"/>
      <c r="AE1002" s="9"/>
      <c r="AF1002" s="8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3"/>
      <c r="BN1002" s="3"/>
      <c r="BO1002" s="3"/>
      <c r="BP1002" s="3"/>
      <c r="BQ1002" s="3"/>
      <c r="BR1002" s="3"/>
      <c r="BS1002" s="3"/>
      <c r="BT1002" s="3"/>
      <c r="BU1002" s="3"/>
      <c r="BV1002" s="3"/>
      <c r="BW1002" s="3"/>
      <c r="BX1002" s="3"/>
      <c r="BY1002" s="3"/>
      <c r="BZ1002" s="3"/>
      <c r="CA1002" s="3"/>
      <c r="CB1002" s="3"/>
      <c r="CC1002" s="3"/>
      <c r="CD1002" s="3"/>
      <c r="CE1002" s="3"/>
      <c r="CF1002" s="3"/>
      <c r="CG1002" s="3"/>
      <c r="CH1002" s="3"/>
      <c r="CI1002" s="3"/>
      <c r="CJ1002" s="3"/>
      <c r="CK1002" s="3"/>
      <c r="CL1002" s="3"/>
      <c r="CM1002" s="3"/>
      <c r="CN1002" s="3"/>
      <c r="CO1002" s="3"/>
      <c r="CP1002" s="3"/>
      <c r="CQ1002" s="3"/>
      <c r="CR1002" s="3"/>
      <c r="CS1002" s="3"/>
      <c r="CT1002" s="3"/>
      <c r="CU1002" s="3"/>
      <c r="CV1002" s="3"/>
      <c r="CW1002" s="3"/>
      <c r="CX1002" s="3"/>
      <c r="CY1002" s="3"/>
      <c r="CZ1002" s="3"/>
      <c r="DA1002" s="3"/>
      <c r="DB1002" s="3"/>
      <c r="DC1002" s="3"/>
      <c r="DD1002" s="3"/>
      <c r="DE1002" s="3"/>
      <c r="DF1002" s="3"/>
      <c r="DG1002" s="3"/>
      <c r="DH1002" s="3"/>
      <c r="DI1002" s="3"/>
      <c r="DJ1002" s="3"/>
      <c r="DK1002" s="3"/>
      <c r="DL1002" s="3"/>
      <c r="DM1002" s="3"/>
      <c r="DN1002" s="3"/>
      <c r="DO1002" s="3"/>
      <c r="DP1002" s="3"/>
      <c r="DQ1002" s="3"/>
      <c r="DR1002" s="3"/>
      <c r="DS1002" s="3"/>
      <c r="DT1002" s="3"/>
      <c r="DU1002" s="3"/>
      <c r="DV1002" s="3"/>
      <c r="DW1002" s="3"/>
      <c r="DX1002" s="3"/>
      <c r="DY1002" s="3"/>
      <c r="DZ1002" s="3"/>
      <c r="EA1002" s="3"/>
      <c r="EB1002" s="3"/>
      <c r="EC1002" s="3"/>
      <c r="ED1002" s="3"/>
      <c r="EE1002" s="3"/>
      <c r="EF1002" s="3"/>
      <c r="EG1002" s="3"/>
      <c r="EH1002" s="3"/>
      <c r="EI1002" s="3"/>
      <c r="EJ1002" s="3"/>
      <c r="EK1002" s="3"/>
      <c r="EL1002" s="3"/>
      <c r="EM1002" s="3"/>
      <c r="EN1002" s="3"/>
      <c r="EO1002" s="3"/>
      <c r="EP1002" s="3"/>
      <c r="EQ1002" s="3"/>
      <c r="ER1002" s="3"/>
      <c r="ES1002" s="3"/>
      <c r="ET1002" s="3"/>
      <c r="EU1002" s="3"/>
      <c r="EV1002" s="3"/>
      <c r="EW1002" s="3"/>
      <c r="EX1002" s="3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</row>
    <row r="1003" spans="1:173" x14ac:dyDescent="0.15">
      <c r="A1003" s="74">
        <f t="shared" si="304"/>
        <v>44484</v>
      </c>
      <c r="B1003" s="75">
        <f t="shared" ca="1" si="291"/>
        <v>70363.408200999998</v>
      </c>
      <c r="C1003" s="78">
        <f t="shared" si="292"/>
        <v>69900</v>
      </c>
      <c r="D1003" s="77">
        <f ca="1">IF(A1003&lt;$B$1,VLOOKUP(A1003,[1]DI!$A$4:$B$15000,2),0)</f>
        <v>6.1499999999999999E-2</v>
      </c>
      <c r="E1003" s="78">
        <f t="shared" ca="1" si="306"/>
        <v>1.0002368699999999</v>
      </c>
      <c r="F1003" s="78">
        <f ca="1">(TRUNC(PRODUCT($E$12:$E1002),16))</f>
        <v>1.11373718541469</v>
      </c>
      <c r="G1003" s="78">
        <f t="shared" ca="1" si="307"/>
        <v>1.1091242325685999</v>
      </c>
      <c r="H1003" s="78">
        <f t="shared" ca="1" si="308"/>
        <v>1.0041590899999999</v>
      </c>
      <c r="I1003" s="77">
        <f t="shared" si="305"/>
        <v>3.5000000000000003E-2</v>
      </c>
      <c r="J1003" s="79">
        <f t="shared" si="293"/>
        <v>44459</v>
      </c>
      <c r="K1003" s="80">
        <f t="shared" si="294"/>
        <v>18</v>
      </c>
      <c r="L1003" s="81">
        <f t="shared" si="295"/>
        <v>18</v>
      </c>
      <c r="M1003" s="82">
        <f t="shared" si="296"/>
        <v>1.0024602659999999</v>
      </c>
      <c r="N1003" s="82">
        <f t="shared" ca="1" si="297"/>
        <v>1.006629588</v>
      </c>
      <c r="O1003" s="81">
        <f t="shared" si="298"/>
        <v>0</v>
      </c>
      <c r="P1003" s="76">
        <f t="shared" ca="1" si="299"/>
        <v>463.40820100000002</v>
      </c>
      <c r="Q1003" s="76">
        <f t="shared" si="300"/>
        <v>0</v>
      </c>
      <c r="R1003" s="83" t="str">
        <f t="shared" si="301"/>
        <v>A+J=</v>
      </c>
      <c r="S1003" s="79">
        <f t="shared" si="302"/>
        <v>44550</v>
      </c>
      <c r="T1003" s="84" t="str">
        <f t="shared" si="303"/>
        <v>-</v>
      </c>
      <c r="U1003" s="8"/>
      <c r="V1003" s="8"/>
      <c r="W1003" s="8"/>
      <c r="X1003" s="8"/>
      <c r="Y1003" s="1"/>
      <c r="Z1003" s="8"/>
      <c r="AA1003" s="8"/>
      <c r="AB1003" s="8"/>
      <c r="AC1003" s="8"/>
      <c r="AD1003" s="8"/>
      <c r="AE1003" s="9"/>
      <c r="AF1003" s="8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3"/>
      <c r="BN1003" s="3"/>
      <c r="BO1003" s="3"/>
      <c r="BP1003" s="3"/>
      <c r="BQ1003" s="3"/>
      <c r="BR1003" s="3"/>
      <c r="BS1003" s="3"/>
      <c r="BT1003" s="3"/>
      <c r="BU1003" s="3"/>
      <c r="BV1003" s="3"/>
      <c r="BW1003" s="3"/>
      <c r="BX1003" s="3"/>
      <c r="BY1003" s="3"/>
      <c r="BZ1003" s="3"/>
      <c r="CA1003" s="3"/>
      <c r="CB1003" s="3"/>
      <c r="CC1003" s="3"/>
      <c r="CD1003" s="3"/>
      <c r="CE1003" s="3"/>
      <c r="CF1003" s="3"/>
      <c r="CG1003" s="3"/>
      <c r="CH1003" s="3"/>
      <c r="CI1003" s="3"/>
      <c r="CJ1003" s="3"/>
      <c r="CK1003" s="3"/>
      <c r="CL1003" s="3"/>
      <c r="CM1003" s="3"/>
      <c r="CN1003" s="3"/>
      <c r="CO1003" s="3"/>
      <c r="CP1003" s="3"/>
      <c r="CQ1003" s="3"/>
      <c r="CR1003" s="3"/>
      <c r="CS1003" s="3"/>
      <c r="CT1003" s="3"/>
      <c r="CU1003" s="3"/>
      <c r="CV1003" s="3"/>
      <c r="CW1003" s="3"/>
      <c r="CX1003" s="3"/>
      <c r="CY1003" s="3"/>
      <c r="CZ1003" s="3"/>
      <c r="DA1003" s="3"/>
      <c r="DB1003" s="3"/>
      <c r="DC1003" s="3"/>
      <c r="DD1003" s="3"/>
      <c r="DE1003" s="3"/>
      <c r="DF1003" s="3"/>
      <c r="DG1003" s="3"/>
      <c r="DH1003" s="3"/>
      <c r="DI1003" s="3"/>
      <c r="DJ1003" s="3"/>
      <c r="DK1003" s="3"/>
      <c r="DL1003" s="3"/>
      <c r="DM1003" s="3"/>
      <c r="DN1003" s="3"/>
      <c r="DO1003" s="3"/>
      <c r="DP1003" s="3"/>
      <c r="DQ1003" s="3"/>
      <c r="DR1003" s="3"/>
      <c r="DS1003" s="3"/>
      <c r="DT1003" s="3"/>
      <c r="DU1003" s="3"/>
      <c r="DV1003" s="3"/>
      <c r="DW1003" s="3"/>
      <c r="DX1003" s="3"/>
      <c r="DY1003" s="3"/>
      <c r="DZ1003" s="3"/>
      <c r="EA1003" s="3"/>
      <c r="EB1003" s="3"/>
      <c r="EC1003" s="3"/>
      <c r="ED1003" s="3"/>
      <c r="EE1003" s="3"/>
      <c r="EF1003" s="3"/>
      <c r="EG1003" s="3"/>
      <c r="EH1003" s="3"/>
      <c r="EI1003" s="3"/>
      <c r="EJ1003" s="3"/>
      <c r="EK1003" s="3"/>
      <c r="EL1003" s="3"/>
      <c r="EM1003" s="3"/>
      <c r="EN1003" s="3"/>
      <c r="EO1003" s="3"/>
      <c r="EP1003" s="3"/>
      <c r="EQ1003" s="3"/>
      <c r="ER1003" s="3"/>
      <c r="ES1003" s="3"/>
      <c r="ET1003" s="3"/>
      <c r="EU1003" s="3"/>
      <c r="EV1003" s="3"/>
      <c r="EW1003" s="3"/>
      <c r="EX1003" s="3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</row>
    <row r="1004" spans="1:173" x14ac:dyDescent="0.15">
      <c r="A1004" s="74">
        <f t="shared" si="304"/>
        <v>44485</v>
      </c>
      <c r="B1004" s="75">
        <f t="shared" ca="1" si="291"/>
        <v>70389.684030000004</v>
      </c>
      <c r="C1004" s="78">
        <f t="shared" si="292"/>
        <v>69900</v>
      </c>
      <c r="D1004" s="77">
        <f ca="1">IF(A1004&lt;$B$1,VLOOKUP(A1004,[1]DI!$A$4:$B$15000,2),0)</f>
        <v>0</v>
      </c>
      <c r="E1004" s="78">
        <f t="shared" ca="1" si="306"/>
        <v>1</v>
      </c>
      <c r="F1004" s="78">
        <f ca="1">(TRUNC(PRODUCT($E$12:$E1003),16))</f>
        <v>1.1140009963418001</v>
      </c>
      <c r="G1004" s="78">
        <f t="shared" ca="1" si="307"/>
        <v>1.1091242325685999</v>
      </c>
      <c r="H1004" s="78">
        <f t="shared" ca="1" si="308"/>
        <v>1.0043969500000001</v>
      </c>
      <c r="I1004" s="77">
        <f t="shared" si="305"/>
        <v>3.5000000000000003E-2</v>
      </c>
      <c r="J1004" s="79">
        <f t="shared" si="293"/>
        <v>44459</v>
      </c>
      <c r="K1004" s="80">
        <f t="shared" si="294"/>
        <v>18</v>
      </c>
      <c r="L1004" s="81">
        <f t="shared" si="295"/>
        <v>19</v>
      </c>
      <c r="M1004" s="82">
        <f t="shared" si="296"/>
        <v>1.0025971250000001</v>
      </c>
      <c r="N1004" s="82">
        <f t="shared" ca="1" si="297"/>
        <v>1.0070054939999999</v>
      </c>
      <c r="O1004" s="81">
        <f t="shared" si="298"/>
        <v>0</v>
      </c>
      <c r="P1004" s="76">
        <f t="shared" ca="1" si="299"/>
        <v>489.68403000000001</v>
      </c>
      <c r="Q1004" s="76">
        <f t="shared" si="300"/>
        <v>0</v>
      </c>
      <c r="R1004" s="83" t="str">
        <f t="shared" si="301"/>
        <v>A+J=</v>
      </c>
      <c r="S1004" s="79">
        <f t="shared" si="302"/>
        <v>44550</v>
      </c>
      <c r="T1004" s="84" t="str">
        <f t="shared" si="303"/>
        <v>-</v>
      </c>
      <c r="U1004" s="8"/>
      <c r="V1004" s="8"/>
      <c r="W1004" s="8"/>
      <c r="X1004" s="8"/>
      <c r="Y1004" s="1"/>
      <c r="Z1004" s="8"/>
      <c r="AA1004" s="8"/>
      <c r="AB1004" s="8"/>
      <c r="AC1004" s="8"/>
      <c r="AD1004" s="8"/>
      <c r="AE1004" s="9"/>
      <c r="AF1004" s="8"/>
      <c r="AG1004" s="3"/>
      <c r="AH1004" s="3"/>
      <c r="AI1004" s="3"/>
      <c r="AJ1004" s="3"/>
      <c r="AK1004" s="3"/>
      <c r="AL1004" s="3"/>
      <c r="AM1004" s="3"/>
      <c r="AN1004" s="3"/>
      <c r="AO1004" s="3"/>
      <c r="AP1004" s="3"/>
      <c r="AQ1004" s="3"/>
      <c r="AR1004" s="3"/>
      <c r="AS1004" s="3"/>
      <c r="AT1004" s="3"/>
      <c r="AU1004" s="3"/>
      <c r="AV1004" s="3"/>
      <c r="AW1004" s="3"/>
      <c r="AX1004" s="3"/>
      <c r="AY1004" s="3"/>
      <c r="AZ1004" s="3"/>
      <c r="BA1004" s="3"/>
      <c r="BB1004" s="3"/>
      <c r="BC1004" s="3"/>
      <c r="BD1004" s="3"/>
      <c r="BE1004" s="3"/>
      <c r="BF1004" s="3"/>
      <c r="BG1004" s="3"/>
      <c r="BH1004" s="3"/>
      <c r="BI1004" s="3"/>
      <c r="BJ1004" s="3"/>
      <c r="BK1004" s="3"/>
      <c r="BL1004" s="3"/>
      <c r="BM1004" s="3"/>
      <c r="BN1004" s="3"/>
      <c r="BO1004" s="3"/>
      <c r="BP1004" s="3"/>
      <c r="BQ1004" s="3"/>
      <c r="BR1004" s="3"/>
      <c r="BS1004" s="3"/>
      <c r="BT1004" s="3"/>
      <c r="BU1004" s="3"/>
      <c r="BV1004" s="3"/>
      <c r="BW1004" s="3"/>
      <c r="BX1004" s="3"/>
      <c r="BY1004" s="3"/>
      <c r="BZ1004" s="3"/>
      <c r="CA1004" s="3"/>
      <c r="CB1004" s="3"/>
      <c r="CC1004" s="3"/>
      <c r="CD1004" s="3"/>
      <c r="CE1004" s="3"/>
      <c r="CF1004" s="3"/>
      <c r="CG1004" s="3"/>
      <c r="CH1004" s="3"/>
      <c r="CI1004" s="3"/>
      <c r="CJ1004" s="3"/>
      <c r="CK1004" s="3"/>
      <c r="CL1004" s="3"/>
      <c r="CM1004" s="3"/>
      <c r="CN1004" s="3"/>
      <c r="CO1004" s="3"/>
      <c r="CP1004" s="3"/>
      <c r="CQ1004" s="3"/>
      <c r="CR1004" s="3"/>
      <c r="CS1004" s="3"/>
      <c r="CT1004" s="3"/>
      <c r="CU1004" s="3"/>
      <c r="CV1004" s="3"/>
      <c r="CW1004" s="3"/>
      <c r="CX1004" s="3"/>
      <c r="CY1004" s="3"/>
      <c r="CZ1004" s="3"/>
      <c r="DA1004" s="3"/>
      <c r="DB1004" s="3"/>
      <c r="DC1004" s="3"/>
      <c r="DD1004" s="3"/>
      <c r="DE1004" s="3"/>
      <c r="DF1004" s="3"/>
      <c r="DG1004" s="3"/>
      <c r="DH1004" s="3"/>
      <c r="DI1004" s="3"/>
      <c r="DJ1004" s="3"/>
      <c r="DK1004" s="3"/>
      <c r="DL1004" s="3"/>
      <c r="DM1004" s="3"/>
      <c r="DN1004" s="3"/>
      <c r="DO1004" s="3"/>
      <c r="DP1004" s="3"/>
      <c r="DQ1004" s="3"/>
      <c r="DR1004" s="3"/>
      <c r="DS1004" s="3"/>
      <c r="DT1004" s="3"/>
      <c r="DU1004" s="3"/>
      <c r="DV1004" s="3"/>
      <c r="DW1004" s="3"/>
      <c r="DX1004" s="3"/>
      <c r="DY1004" s="3"/>
      <c r="DZ1004" s="3"/>
      <c r="EA1004" s="3"/>
      <c r="EB1004" s="3"/>
      <c r="EC1004" s="3"/>
      <c r="ED1004" s="3"/>
      <c r="EE1004" s="3"/>
      <c r="EF1004" s="3"/>
      <c r="EG1004" s="3"/>
      <c r="EH1004" s="3"/>
      <c r="EI1004" s="3"/>
      <c r="EJ1004" s="3"/>
      <c r="EK1004" s="3"/>
      <c r="EL1004" s="3"/>
      <c r="EM1004" s="3"/>
      <c r="EN1004" s="3"/>
      <c r="EO1004" s="3"/>
      <c r="EP1004" s="3"/>
      <c r="EQ1004" s="3"/>
      <c r="ER1004" s="3"/>
      <c r="ES1004" s="3"/>
      <c r="ET1004" s="3"/>
      <c r="EU1004" s="3"/>
      <c r="EV1004" s="3"/>
      <c r="EW1004" s="3"/>
      <c r="EX1004" s="3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</row>
    <row r="1005" spans="1:173" x14ac:dyDescent="0.15">
      <c r="A1005" s="74">
        <f t="shared" si="304"/>
        <v>44486</v>
      </c>
      <c r="B1005" s="75">
        <f t="shared" ca="1" si="291"/>
        <v>70389.684030000004</v>
      </c>
      <c r="C1005" s="78">
        <f t="shared" si="292"/>
        <v>69900</v>
      </c>
      <c r="D1005" s="77">
        <f ca="1">IF(A1005&lt;$B$1,VLOOKUP(A1005,[1]DI!$A$4:$B$15000,2),0)</f>
        <v>0</v>
      </c>
      <c r="E1005" s="78">
        <f t="shared" ca="1" si="306"/>
        <v>1</v>
      </c>
      <c r="F1005" s="78">
        <f ca="1">(TRUNC(PRODUCT($E$12:$E1004),16))</f>
        <v>1.1140009963418001</v>
      </c>
      <c r="G1005" s="78">
        <f t="shared" ca="1" si="307"/>
        <v>1.1091242325685999</v>
      </c>
      <c r="H1005" s="78">
        <f t="shared" ca="1" si="308"/>
        <v>1.0043969500000001</v>
      </c>
      <c r="I1005" s="77">
        <f t="shared" si="305"/>
        <v>3.5000000000000003E-2</v>
      </c>
      <c r="J1005" s="79">
        <f t="shared" si="293"/>
        <v>44459</v>
      </c>
      <c r="K1005" s="80">
        <f t="shared" si="294"/>
        <v>18</v>
      </c>
      <c r="L1005" s="81">
        <f t="shared" si="295"/>
        <v>19</v>
      </c>
      <c r="M1005" s="82">
        <f t="shared" si="296"/>
        <v>1.0025971250000001</v>
      </c>
      <c r="N1005" s="82">
        <f t="shared" ca="1" si="297"/>
        <v>1.0070054939999999</v>
      </c>
      <c r="O1005" s="81">
        <f t="shared" si="298"/>
        <v>0</v>
      </c>
      <c r="P1005" s="76">
        <f t="shared" ca="1" si="299"/>
        <v>489.68403000000001</v>
      </c>
      <c r="Q1005" s="76">
        <f t="shared" si="300"/>
        <v>0</v>
      </c>
      <c r="R1005" s="83" t="str">
        <f t="shared" si="301"/>
        <v>A+J=</v>
      </c>
      <c r="S1005" s="79">
        <f t="shared" si="302"/>
        <v>44550</v>
      </c>
      <c r="T1005" s="84" t="str">
        <f t="shared" si="303"/>
        <v>-</v>
      </c>
      <c r="U1005" s="8"/>
      <c r="V1005" s="8"/>
      <c r="W1005" s="8"/>
      <c r="X1005" s="8"/>
      <c r="Y1005" s="1"/>
      <c r="Z1005" s="8"/>
      <c r="AA1005" s="8"/>
      <c r="AB1005" s="8"/>
      <c r="AC1005" s="8"/>
      <c r="AD1005" s="8"/>
      <c r="AE1005" s="9"/>
      <c r="AF1005" s="8"/>
      <c r="AG1005" s="3"/>
      <c r="AH1005" s="3"/>
      <c r="AI1005" s="3"/>
      <c r="AJ1005" s="3"/>
      <c r="AK1005" s="3"/>
      <c r="AL1005" s="3"/>
      <c r="AM1005" s="3"/>
      <c r="AN1005" s="3"/>
      <c r="AO1005" s="3"/>
      <c r="AP1005" s="3"/>
      <c r="AQ1005" s="3"/>
      <c r="AR1005" s="3"/>
      <c r="AS1005" s="3"/>
      <c r="AT1005" s="3"/>
      <c r="AU1005" s="3"/>
      <c r="AV1005" s="3"/>
      <c r="AW1005" s="3"/>
      <c r="AX1005" s="3"/>
      <c r="AY1005" s="3"/>
      <c r="AZ1005" s="3"/>
      <c r="BA1005" s="3"/>
      <c r="BB1005" s="3"/>
      <c r="BC1005" s="3"/>
      <c r="BD1005" s="3"/>
      <c r="BE1005" s="3"/>
      <c r="BF1005" s="3"/>
      <c r="BG1005" s="3"/>
      <c r="BH1005" s="3"/>
      <c r="BI1005" s="3"/>
      <c r="BJ1005" s="3"/>
      <c r="BK1005" s="3"/>
      <c r="BL1005" s="3"/>
      <c r="BM1005" s="3"/>
      <c r="BN1005" s="3"/>
      <c r="BO1005" s="3"/>
      <c r="BP1005" s="3"/>
      <c r="BQ1005" s="3"/>
      <c r="BR1005" s="3"/>
      <c r="BS1005" s="3"/>
      <c r="BT1005" s="3"/>
      <c r="BU1005" s="3"/>
      <c r="BV1005" s="3"/>
      <c r="BW1005" s="3"/>
      <c r="BX1005" s="3"/>
      <c r="BY1005" s="3"/>
      <c r="BZ1005" s="3"/>
      <c r="CA1005" s="3"/>
      <c r="CB1005" s="3"/>
      <c r="CC1005" s="3"/>
      <c r="CD1005" s="3"/>
      <c r="CE1005" s="3"/>
      <c r="CF1005" s="3"/>
      <c r="CG1005" s="3"/>
      <c r="CH1005" s="3"/>
      <c r="CI1005" s="3"/>
      <c r="CJ1005" s="3"/>
      <c r="CK1005" s="3"/>
      <c r="CL1005" s="3"/>
      <c r="CM1005" s="3"/>
      <c r="CN1005" s="3"/>
      <c r="CO1005" s="3"/>
      <c r="CP1005" s="3"/>
      <c r="CQ1005" s="3"/>
      <c r="CR1005" s="3"/>
      <c r="CS1005" s="3"/>
      <c r="CT1005" s="3"/>
      <c r="CU1005" s="3"/>
      <c r="CV1005" s="3"/>
      <c r="CW1005" s="3"/>
      <c r="CX1005" s="3"/>
      <c r="CY1005" s="3"/>
      <c r="CZ1005" s="3"/>
      <c r="DA1005" s="3"/>
      <c r="DB1005" s="3"/>
      <c r="DC1005" s="3"/>
      <c r="DD1005" s="3"/>
      <c r="DE1005" s="3"/>
      <c r="DF1005" s="3"/>
      <c r="DG1005" s="3"/>
      <c r="DH1005" s="3"/>
      <c r="DI1005" s="3"/>
      <c r="DJ1005" s="3"/>
      <c r="DK1005" s="3"/>
      <c r="DL1005" s="3"/>
      <c r="DM1005" s="3"/>
      <c r="DN1005" s="3"/>
      <c r="DO1005" s="3"/>
      <c r="DP1005" s="3"/>
      <c r="DQ1005" s="3"/>
      <c r="DR1005" s="3"/>
      <c r="DS1005" s="3"/>
      <c r="DT1005" s="3"/>
      <c r="DU1005" s="3"/>
      <c r="DV1005" s="3"/>
      <c r="DW1005" s="3"/>
      <c r="DX1005" s="3"/>
      <c r="DY1005" s="3"/>
      <c r="DZ1005" s="3"/>
      <c r="EA1005" s="3"/>
      <c r="EB1005" s="3"/>
      <c r="EC1005" s="3"/>
      <c r="ED1005" s="3"/>
      <c r="EE1005" s="3"/>
      <c r="EF1005" s="3"/>
      <c r="EG1005" s="3"/>
      <c r="EH1005" s="3"/>
      <c r="EI1005" s="3"/>
      <c r="EJ1005" s="3"/>
      <c r="EK1005" s="3"/>
      <c r="EL1005" s="3"/>
      <c r="EM1005" s="3"/>
      <c r="EN1005" s="3"/>
      <c r="EO1005" s="3"/>
      <c r="EP1005" s="3"/>
      <c r="EQ1005" s="3"/>
      <c r="ER1005" s="3"/>
      <c r="ES1005" s="3"/>
      <c r="ET1005" s="3"/>
      <c r="EU1005" s="3"/>
      <c r="EV1005" s="3"/>
      <c r="EW1005" s="3"/>
      <c r="EX1005" s="3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</row>
    <row r="1006" spans="1:173" x14ac:dyDescent="0.15">
      <c r="A1006" s="74">
        <f t="shared" si="304"/>
        <v>44487</v>
      </c>
      <c r="B1006" s="75">
        <f t="shared" ca="1" si="291"/>
        <v>70389.684030000004</v>
      </c>
      <c r="C1006" s="78">
        <f t="shared" si="292"/>
        <v>69900</v>
      </c>
      <c r="D1006" s="77">
        <f ca="1">IF(A1006&lt;$B$1,VLOOKUP(A1006,[1]DI!$A$4:$B$15000,2),0)</f>
        <v>6.1499999999999999E-2</v>
      </c>
      <c r="E1006" s="78">
        <f t="shared" ca="1" si="306"/>
        <v>1.0002368699999999</v>
      </c>
      <c r="F1006" s="78">
        <f ca="1">(TRUNC(PRODUCT($E$12:$E1005),16))</f>
        <v>1.1140009963418001</v>
      </c>
      <c r="G1006" s="78">
        <f t="shared" ca="1" si="307"/>
        <v>1.1091242325685999</v>
      </c>
      <c r="H1006" s="78">
        <f t="shared" ca="1" si="308"/>
        <v>1.0043969500000001</v>
      </c>
      <c r="I1006" s="77">
        <f t="shared" si="305"/>
        <v>3.5000000000000003E-2</v>
      </c>
      <c r="J1006" s="79">
        <f t="shared" si="293"/>
        <v>44459</v>
      </c>
      <c r="K1006" s="80">
        <f t="shared" si="294"/>
        <v>19</v>
      </c>
      <c r="L1006" s="81">
        <f t="shared" si="295"/>
        <v>19</v>
      </c>
      <c r="M1006" s="82">
        <f t="shared" si="296"/>
        <v>1.0025971250000001</v>
      </c>
      <c r="N1006" s="82">
        <f t="shared" ca="1" si="297"/>
        <v>1.0070054939999999</v>
      </c>
      <c r="O1006" s="81">
        <f t="shared" si="298"/>
        <v>0</v>
      </c>
      <c r="P1006" s="76">
        <f t="shared" ca="1" si="299"/>
        <v>489.68403000000001</v>
      </c>
      <c r="Q1006" s="76">
        <f t="shared" si="300"/>
        <v>0</v>
      </c>
      <c r="R1006" s="83" t="str">
        <f t="shared" si="301"/>
        <v>A+J=</v>
      </c>
      <c r="S1006" s="79">
        <f t="shared" si="302"/>
        <v>44550</v>
      </c>
      <c r="T1006" s="84" t="str">
        <f t="shared" si="303"/>
        <v>-</v>
      </c>
      <c r="U1006" s="8"/>
      <c r="V1006" s="8"/>
      <c r="W1006" s="8"/>
      <c r="X1006" s="8"/>
      <c r="Y1006" s="1"/>
      <c r="Z1006" s="8"/>
      <c r="AA1006" s="8"/>
      <c r="AB1006" s="8"/>
      <c r="AC1006" s="8"/>
      <c r="AD1006" s="8"/>
      <c r="AE1006" s="9"/>
      <c r="AF1006" s="8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3"/>
      <c r="BN1006" s="3"/>
      <c r="BO1006" s="3"/>
      <c r="BP1006" s="3"/>
      <c r="BQ1006" s="3"/>
      <c r="BR1006" s="3"/>
      <c r="BS1006" s="3"/>
      <c r="BT1006" s="3"/>
      <c r="BU1006" s="3"/>
      <c r="BV1006" s="3"/>
      <c r="BW1006" s="3"/>
      <c r="BX1006" s="3"/>
      <c r="BY1006" s="3"/>
      <c r="BZ1006" s="3"/>
      <c r="CA1006" s="3"/>
      <c r="CB1006" s="3"/>
      <c r="CC1006" s="3"/>
      <c r="CD1006" s="3"/>
      <c r="CE1006" s="3"/>
      <c r="CF1006" s="3"/>
      <c r="CG1006" s="3"/>
      <c r="CH1006" s="3"/>
      <c r="CI1006" s="3"/>
      <c r="CJ1006" s="3"/>
      <c r="CK1006" s="3"/>
      <c r="CL1006" s="3"/>
      <c r="CM1006" s="3"/>
      <c r="CN1006" s="3"/>
      <c r="CO1006" s="3"/>
      <c r="CP1006" s="3"/>
      <c r="CQ1006" s="3"/>
      <c r="CR1006" s="3"/>
      <c r="CS1006" s="3"/>
      <c r="CT1006" s="3"/>
      <c r="CU1006" s="3"/>
      <c r="CV1006" s="3"/>
      <c r="CW1006" s="3"/>
      <c r="CX1006" s="3"/>
      <c r="CY1006" s="3"/>
      <c r="CZ1006" s="3"/>
      <c r="DA1006" s="3"/>
      <c r="DB1006" s="3"/>
      <c r="DC1006" s="3"/>
      <c r="DD1006" s="3"/>
      <c r="DE1006" s="3"/>
      <c r="DF1006" s="3"/>
      <c r="DG1006" s="3"/>
      <c r="DH1006" s="3"/>
      <c r="DI1006" s="3"/>
      <c r="DJ1006" s="3"/>
      <c r="DK1006" s="3"/>
      <c r="DL1006" s="3"/>
      <c r="DM1006" s="3"/>
      <c r="DN1006" s="3"/>
      <c r="DO1006" s="3"/>
      <c r="DP1006" s="3"/>
      <c r="DQ1006" s="3"/>
      <c r="DR1006" s="3"/>
      <c r="DS1006" s="3"/>
      <c r="DT1006" s="3"/>
      <c r="DU1006" s="3"/>
      <c r="DV1006" s="3"/>
      <c r="DW1006" s="3"/>
      <c r="DX1006" s="3"/>
      <c r="DY1006" s="3"/>
      <c r="DZ1006" s="3"/>
      <c r="EA1006" s="3"/>
      <c r="EB1006" s="3"/>
      <c r="EC1006" s="3"/>
      <c r="ED1006" s="3"/>
      <c r="EE1006" s="3"/>
      <c r="EF1006" s="3"/>
      <c r="EG1006" s="3"/>
      <c r="EH1006" s="3"/>
      <c r="EI1006" s="3"/>
      <c r="EJ1006" s="3"/>
      <c r="EK1006" s="3"/>
      <c r="EL1006" s="3"/>
      <c r="EM1006" s="3"/>
      <c r="EN1006" s="3"/>
      <c r="EO1006" s="3"/>
      <c r="EP1006" s="3"/>
      <c r="EQ1006" s="3"/>
      <c r="ER1006" s="3"/>
      <c r="ES1006" s="3"/>
      <c r="ET1006" s="3"/>
      <c r="EU1006" s="3"/>
      <c r="EV1006" s="3"/>
      <c r="EW1006" s="3"/>
      <c r="EX1006" s="3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</row>
    <row r="1007" spans="1:173" x14ac:dyDescent="0.15">
      <c r="A1007" s="74">
        <f t="shared" si="304"/>
        <v>44488</v>
      </c>
      <c r="B1007" s="75">
        <f t="shared" ca="1" si="291"/>
        <v>70415.969295999996</v>
      </c>
      <c r="C1007" s="78">
        <f t="shared" si="292"/>
        <v>69900</v>
      </c>
      <c r="D1007" s="77">
        <f ca="1">IF(A1007&lt;$B$1,VLOOKUP(A1007,[1]DI!$A$4:$B$15000,2),0)</f>
        <v>6.1499999999999999E-2</v>
      </c>
      <c r="E1007" s="78">
        <f t="shared" ca="1" si="306"/>
        <v>1.0002368699999999</v>
      </c>
      <c r="F1007" s="78">
        <f ca="1">(TRUNC(PRODUCT($E$12:$E1006),16))</f>
        <v>1.1142648697577999</v>
      </c>
      <c r="G1007" s="78">
        <f t="shared" ca="1" si="307"/>
        <v>1.1091242325685999</v>
      </c>
      <c r="H1007" s="78">
        <f t="shared" ca="1" si="308"/>
        <v>1.0046348599999999</v>
      </c>
      <c r="I1007" s="77">
        <f t="shared" si="305"/>
        <v>3.5000000000000003E-2</v>
      </c>
      <c r="J1007" s="79">
        <f t="shared" si="293"/>
        <v>44459</v>
      </c>
      <c r="K1007" s="80">
        <f t="shared" si="294"/>
        <v>20</v>
      </c>
      <c r="L1007" s="81">
        <f t="shared" si="295"/>
        <v>20</v>
      </c>
      <c r="M1007" s="82">
        <f t="shared" si="296"/>
        <v>1.002734003</v>
      </c>
      <c r="N1007" s="82">
        <f t="shared" ca="1" si="297"/>
        <v>1.0073815349999999</v>
      </c>
      <c r="O1007" s="81">
        <f t="shared" si="298"/>
        <v>0</v>
      </c>
      <c r="P1007" s="76">
        <f t="shared" ca="1" si="299"/>
        <v>515.96929599999999</v>
      </c>
      <c r="Q1007" s="76">
        <f t="shared" si="300"/>
        <v>0</v>
      </c>
      <c r="R1007" s="83" t="str">
        <f t="shared" si="301"/>
        <v>A+J=</v>
      </c>
      <c r="S1007" s="79">
        <f t="shared" si="302"/>
        <v>44550</v>
      </c>
      <c r="T1007" s="84" t="str">
        <f t="shared" si="303"/>
        <v>-</v>
      </c>
      <c r="U1007" s="8"/>
      <c r="V1007" s="8"/>
      <c r="W1007" s="8"/>
      <c r="X1007" s="8"/>
      <c r="Y1007" s="1"/>
      <c r="Z1007" s="8"/>
      <c r="AA1007" s="8"/>
      <c r="AB1007" s="8"/>
      <c r="AC1007" s="8"/>
      <c r="AD1007" s="8"/>
      <c r="AE1007" s="9"/>
      <c r="AF1007" s="8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3"/>
      <c r="BN1007" s="3"/>
      <c r="BO1007" s="3"/>
      <c r="BP1007" s="3"/>
      <c r="BQ1007" s="3"/>
      <c r="BR1007" s="3"/>
      <c r="BS1007" s="3"/>
      <c r="BT1007" s="3"/>
      <c r="BU1007" s="3"/>
      <c r="BV1007" s="3"/>
      <c r="BW1007" s="3"/>
      <c r="BX1007" s="3"/>
      <c r="BY1007" s="3"/>
      <c r="BZ1007" s="3"/>
      <c r="CA1007" s="3"/>
      <c r="CB1007" s="3"/>
      <c r="CC1007" s="3"/>
      <c r="CD1007" s="3"/>
      <c r="CE1007" s="3"/>
      <c r="CF1007" s="3"/>
      <c r="CG1007" s="3"/>
      <c r="CH1007" s="3"/>
      <c r="CI1007" s="3"/>
      <c r="CJ1007" s="3"/>
      <c r="CK1007" s="3"/>
      <c r="CL1007" s="3"/>
      <c r="CM1007" s="3"/>
      <c r="CN1007" s="3"/>
      <c r="CO1007" s="3"/>
      <c r="CP1007" s="3"/>
      <c r="CQ1007" s="3"/>
      <c r="CR1007" s="3"/>
      <c r="CS1007" s="3"/>
      <c r="CT1007" s="3"/>
      <c r="CU1007" s="3"/>
      <c r="CV1007" s="3"/>
      <c r="CW1007" s="3"/>
      <c r="CX1007" s="3"/>
      <c r="CY1007" s="3"/>
      <c r="CZ1007" s="3"/>
      <c r="DA1007" s="3"/>
      <c r="DB1007" s="3"/>
      <c r="DC1007" s="3"/>
      <c r="DD1007" s="3"/>
      <c r="DE1007" s="3"/>
      <c r="DF1007" s="3"/>
      <c r="DG1007" s="3"/>
      <c r="DH1007" s="3"/>
      <c r="DI1007" s="3"/>
      <c r="DJ1007" s="3"/>
      <c r="DK1007" s="3"/>
      <c r="DL1007" s="3"/>
      <c r="DM1007" s="3"/>
      <c r="DN1007" s="3"/>
      <c r="DO1007" s="3"/>
      <c r="DP1007" s="3"/>
      <c r="DQ1007" s="3"/>
      <c r="DR1007" s="3"/>
      <c r="DS1007" s="3"/>
      <c r="DT1007" s="3"/>
      <c r="DU1007" s="3"/>
      <c r="DV1007" s="3"/>
      <c r="DW1007" s="3"/>
      <c r="DX1007" s="3"/>
      <c r="DY1007" s="3"/>
      <c r="DZ1007" s="3"/>
      <c r="EA1007" s="3"/>
      <c r="EB1007" s="3"/>
      <c r="EC1007" s="3"/>
      <c r="ED1007" s="3"/>
      <c r="EE1007" s="3"/>
      <c r="EF1007" s="3"/>
      <c r="EG1007" s="3"/>
      <c r="EH1007" s="3"/>
      <c r="EI1007" s="3"/>
      <c r="EJ1007" s="3"/>
      <c r="EK1007" s="3"/>
      <c r="EL1007" s="3"/>
      <c r="EM1007" s="3"/>
      <c r="EN1007" s="3"/>
      <c r="EO1007" s="3"/>
      <c r="EP1007" s="3"/>
      <c r="EQ1007" s="3"/>
      <c r="ER1007" s="3"/>
      <c r="ES1007" s="3"/>
      <c r="ET1007" s="3"/>
      <c r="EU1007" s="3"/>
      <c r="EV1007" s="3"/>
      <c r="EW1007" s="3"/>
      <c r="EX1007" s="3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</row>
    <row r="1008" spans="1:173" x14ac:dyDescent="0.15">
      <c r="A1008" s="74">
        <f t="shared" si="304"/>
        <v>44489</v>
      </c>
      <c r="B1008" s="75">
        <f t="shared" ca="1" si="291"/>
        <v>70442.264488000001</v>
      </c>
      <c r="C1008" s="78">
        <f t="shared" si="292"/>
        <v>69900</v>
      </c>
      <c r="D1008" s="77">
        <f ca="1">IF(A1008&lt;$B$1,VLOOKUP(A1008,[1]DI!$A$4:$B$15000,2),0)</f>
        <v>6.1499999999999999E-2</v>
      </c>
      <c r="E1008" s="78">
        <f t="shared" ca="1" si="306"/>
        <v>1.0002368699999999</v>
      </c>
      <c r="F1008" s="78">
        <f ca="1">(TRUNC(PRODUCT($E$12:$E1007),16))</f>
        <v>1.1145288056775</v>
      </c>
      <c r="G1008" s="78">
        <f t="shared" ca="1" si="307"/>
        <v>1.1091242325685999</v>
      </c>
      <c r="H1008" s="78">
        <f t="shared" ca="1" si="308"/>
        <v>1.0048728300000001</v>
      </c>
      <c r="I1008" s="77">
        <f t="shared" si="305"/>
        <v>3.5000000000000003E-2</v>
      </c>
      <c r="J1008" s="79">
        <f t="shared" si="293"/>
        <v>44459</v>
      </c>
      <c r="K1008" s="80">
        <f t="shared" si="294"/>
        <v>21</v>
      </c>
      <c r="L1008" s="81">
        <f t="shared" si="295"/>
        <v>21</v>
      </c>
      <c r="M1008" s="82">
        <f t="shared" si="296"/>
        <v>1.0028708989999999</v>
      </c>
      <c r="N1008" s="82">
        <f t="shared" ca="1" si="297"/>
        <v>1.0077577179999999</v>
      </c>
      <c r="O1008" s="81">
        <f t="shared" si="298"/>
        <v>0</v>
      </c>
      <c r="P1008" s="76">
        <f t="shared" ca="1" si="299"/>
        <v>542.26448800000003</v>
      </c>
      <c r="Q1008" s="76">
        <f t="shared" si="300"/>
        <v>0</v>
      </c>
      <c r="R1008" s="83" t="str">
        <f t="shared" si="301"/>
        <v>A+J=</v>
      </c>
      <c r="S1008" s="79">
        <f t="shared" si="302"/>
        <v>44550</v>
      </c>
      <c r="T1008" s="84" t="str">
        <f t="shared" si="303"/>
        <v>-</v>
      </c>
      <c r="U1008" s="8"/>
      <c r="V1008" s="8"/>
      <c r="W1008" s="8"/>
      <c r="X1008" s="8"/>
      <c r="Y1008" s="1"/>
      <c r="Z1008" s="8"/>
      <c r="AA1008" s="8"/>
      <c r="AB1008" s="8"/>
      <c r="AC1008" s="8"/>
      <c r="AD1008" s="8"/>
      <c r="AE1008" s="9"/>
      <c r="AF1008" s="8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3"/>
      <c r="BN1008" s="3"/>
      <c r="BO1008" s="3"/>
      <c r="BP1008" s="3"/>
      <c r="BQ1008" s="3"/>
      <c r="BR1008" s="3"/>
      <c r="BS1008" s="3"/>
      <c r="BT1008" s="3"/>
      <c r="BU1008" s="3"/>
      <c r="BV1008" s="3"/>
      <c r="BW1008" s="3"/>
      <c r="BX1008" s="3"/>
      <c r="BY1008" s="3"/>
      <c r="BZ1008" s="3"/>
      <c r="CA1008" s="3"/>
      <c r="CB1008" s="3"/>
      <c r="CC1008" s="3"/>
      <c r="CD1008" s="3"/>
      <c r="CE1008" s="3"/>
      <c r="CF1008" s="3"/>
      <c r="CG1008" s="3"/>
      <c r="CH1008" s="3"/>
      <c r="CI1008" s="3"/>
      <c r="CJ1008" s="3"/>
      <c r="CK1008" s="3"/>
      <c r="CL1008" s="3"/>
      <c r="CM1008" s="3"/>
      <c r="CN1008" s="3"/>
      <c r="CO1008" s="3"/>
      <c r="CP1008" s="3"/>
      <c r="CQ1008" s="3"/>
      <c r="CR1008" s="3"/>
      <c r="CS1008" s="3"/>
      <c r="CT1008" s="3"/>
      <c r="CU1008" s="3"/>
      <c r="CV1008" s="3"/>
      <c r="CW1008" s="3"/>
      <c r="CX1008" s="3"/>
      <c r="CY1008" s="3"/>
      <c r="CZ1008" s="3"/>
      <c r="DA1008" s="3"/>
      <c r="DB1008" s="3"/>
      <c r="DC1008" s="3"/>
      <c r="DD1008" s="3"/>
      <c r="DE1008" s="3"/>
      <c r="DF1008" s="3"/>
      <c r="DG1008" s="3"/>
      <c r="DH1008" s="3"/>
      <c r="DI1008" s="3"/>
      <c r="DJ1008" s="3"/>
      <c r="DK1008" s="3"/>
      <c r="DL1008" s="3"/>
      <c r="DM1008" s="3"/>
      <c r="DN1008" s="3"/>
      <c r="DO1008" s="3"/>
      <c r="DP1008" s="3"/>
      <c r="DQ1008" s="3"/>
      <c r="DR1008" s="3"/>
      <c r="DS1008" s="3"/>
      <c r="DT1008" s="3"/>
      <c r="DU1008" s="3"/>
      <c r="DV1008" s="3"/>
      <c r="DW1008" s="3"/>
      <c r="DX1008" s="3"/>
      <c r="DY1008" s="3"/>
      <c r="DZ1008" s="3"/>
      <c r="EA1008" s="3"/>
      <c r="EB1008" s="3"/>
      <c r="EC1008" s="3"/>
      <c r="ED1008" s="3"/>
      <c r="EE1008" s="3"/>
      <c r="EF1008" s="3"/>
      <c r="EG1008" s="3"/>
      <c r="EH1008" s="3"/>
      <c r="EI1008" s="3"/>
      <c r="EJ1008" s="3"/>
      <c r="EK1008" s="3"/>
      <c r="EL1008" s="3"/>
      <c r="EM1008" s="3"/>
      <c r="EN1008" s="3"/>
      <c r="EO1008" s="3"/>
      <c r="EP1008" s="3"/>
      <c r="EQ1008" s="3"/>
      <c r="ER1008" s="3"/>
      <c r="ES1008" s="3"/>
      <c r="ET1008" s="3"/>
      <c r="EU1008" s="3"/>
      <c r="EV1008" s="3"/>
      <c r="EW1008" s="3"/>
      <c r="EX1008" s="3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</row>
    <row r="1009" spans="1:173" x14ac:dyDescent="0.15">
      <c r="A1009" s="74">
        <f t="shared" si="304"/>
        <v>44490</v>
      </c>
      <c r="B1009" s="75">
        <f t="shared" ca="1" si="291"/>
        <v>70468.569115999999</v>
      </c>
      <c r="C1009" s="78">
        <f t="shared" si="292"/>
        <v>69900</v>
      </c>
      <c r="D1009" s="77">
        <f ca="1">IF(A1009&lt;$B$1,VLOOKUP(A1009,[1]DI!$A$4:$B$15000,2),0)</f>
        <v>6.1499999999999999E-2</v>
      </c>
      <c r="E1009" s="78">
        <f t="shared" ca="1" si="306"/>
        <v>1.0002368699999999</v>
      </c>
      <c r="F1009" s="78">
        <f ca="1">(TRUNC(PRODUCT($E$12:$E1008),16))</f>
        <v>1.1147928041157</v>
      </c>
      <c r="G1009" s="78">
        <f t="shared" ca="1" si="307"/>
        <v>1.1091242325685999</v>
      </c>
      <c r="H1009" s="78">
        <f t="shared" ca="1" si="308"/>
        <v>1.0051108499999999</v>
      </c>
      <c r="I1009" s="77">
        <f t="shared" si="305"/>
        <v>3.5000000000000003E-2</v>
      </c>
      <c r="J1009" s="79">
        <f t="shared" si="293"/>
        <v>44459</v>
      </c>
      <c r="K1009" s="80">
        <f t="shared" si="294"/>
        <v>22</v>
      </c>
      <c r="L1009" s="81">
        <f t="shared" si="295"/>
        <v>22</v>
      </c>
      <c r="M1009" s="82">
        <f t="shared" si="296"/>
        <v>1.0030078140000001</v>
      </c>
      <c r="N1009" s="82">
        <f t="shared" ca="1" si="297"/>
        <v>1.008134036</v>
      </c>
      <c r="O1009" s="81">
        <f t="shared" si="298"/>
        <v>0</v>
      </c>
      <c r="P1009" s="76">
        <f t="shared" ca="1" si="299"/>
        <v>568.56911600000001</v>
      </c>
      <c r="Q1009" s="76">
        <f t="shared" si="300"/>
        <v>0</v>
      </c>
      <c r="R1009" s="83" t="str">
        <f t="shared" si="301"/>
        <v>A+J=</v>
      </c>
      <c r="S1009" s="79">
        <f t="shared" si="302"/>
        <v>44550</v>
      </c>
      <c r="T1009" s="84" t="str">
        <f t="shared" si="303"/>
        <v>-</v>
      </c>
      <c r="U1009" s="8"/>
      <c r="V1009" s="8"/>
      <c r="W1009" s="8"/>
      <c r="X1009" s="8"/>
      <c r="Y1009" s="1"/>
      <c r="Z1009" s="8"/>
      <c r="AA1009" s="8"/>
      <c r="AB1009" s="8"/>
      <c r="AC1009" s="8"/>
      <c r="AD1009" s="8"/>
      <c r="AE1009" s="9"/>
      <c r="AF1009" s="8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3"/>
      <c r="BN1009" s="3"/>
      <c r="BO1009" s="3"/>
      <c r="BP1009" s="3"/>
      <c r="BQ1009" s="3"/>
      <c r="BR1009" s="3"/>
      <c r="BS1009" s="3"/>
      <c r="BT1009" s="3"/>
      <c r="BU1009" s="3"/>
      <c r="BV1009" s="3"/>
      <c r="BW1009" s="3"/>
      <c r="BX1009" s="3"/>
      <c r="BY1009" s="3"/>
      <c r="BZ1009" s="3"/>
      <c r="CA1009" s="3"/>
      <c r="CB1009" s="3"/>
      <c r="CC1009" s="3"/>
      <c r="CD1009" s="3"/>
      <c r="CE1009" s="3"/>
      <c r="CF1009" s="3"/>
      <c r="CG1009" s="3"/>
      <c r="CH1009" s="3"/>
      <c r="CI1009" s="3"/>
      <c r="CJ1009" s="3"/>
      <c r="CK1009" s="3"/>
      <c r="CL1009" s="3"/>
      <c r="CM1009" s="3"/>
      <c r="CN1009" s="3"/>
      <c r="CO1009" s="3"/>
      <c r="CP1009" s="3"/>
      <c r="CQ1009" s="3"/>
      <c r="CR1009" s="3"/>
      <c r="CS1009" s="3"/>
      <c r="CT1009" s="3"/>
      <c r="CU1009" s="3"/>
      <c r="CV1009" s="3"/>
      <c r="CW1009" s="3"/>
      <c r="CX1009" s="3"/>
      <c r="CY1009" s="3"/>
      <c r="CZ1009" s="3"/>
      <c r="DA1009" s="3"/>
      <c r="DB1009" s="3"/>
      <c r="DC1009" s="3"/>
      <c r="DD1009" s="3"/>
      <c r="DE1009" s="3"/>
      <c r="DF1009" s="3"/>
      <c r="DG1009" s="3"/>
      <c r="DH1009" s="3"/>
      <c r="DI1009" s="3"/>
      <c r="DJ1009" s="3"/>
      <c r="DK1009" s="3"/>
      <c r="DL1009" s="3"/>
      <c r="DM1009" s="3"/>
      <c r="DN1009" s="3"/>
      <c r="DO1009" s="3"/>
      <c r="DP1009" s="3"/>
      <c r="DQ1009" s="3"/>
      <c r="DR1009" s="3"/>
      <c r="DS1009" s="3"/>
      <c r="DT1009" s="3"/>
      <c r="DU1009" s="3"/>
      <c r="DV1009" s="3"/>
      <c r="DW1009" s="3"/>
      <c r="DX1009" s="3"/>
      <c r="DY1009" s="3"/>
      <c r="DZ1009" s="3"/>
      <c r="EA1009" s="3"/>
      <c r="EB1009" s="3"/>
      <c r="EC1009" s="3"/>
      <c r="ED1009" s="3"/>
      <c r="EE1009" s="3"/>
      <c r="EF1009" s="3"/>
      <c r="EG1009" s="3"/>
      <c r="EH1009" s="3"/>
      <c r="EI1009" s="3"/>
      <c r="EJ1009" s="3"/>
      <c r="EK1009" s="3"/>
      <c r="EL1009" s="3"/>
      <c r="EM1009" s="3"/>
      <c r="EN1009" s="3"/>
      <c r="EO1009" s="3"/>
      <c r="EP1009" s="3"/>
      <c r="EQ1009" s="3"/>
      <c r="ER1009" s="3"/>
      <c r="ES1009" s="3"/>
      <c r="ET1009" s="3"/>
      <c r="EU1009" s="3"/>
      <c r="EV1009" s="3"/>
      <c r="EW1009" s="3"/>
      <c r="EX1009" s="3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</row>
    <row r="1010" spans="1:173" x14ac:dyDescent="0.15">
      <c r="A1010" s="74">
        <f t="shared" si="304"/>
        <v>44491</v>
      </c>
      <c r="B1010" s="75">
        <f t="shared" ca="1" si="291"/>
        <v>70494.883809999999</v>
      </c>
      <c r="C1010" s="78">
        <f t="shared" si="292"/>
        <v>69900</v>
      </c>
      <c r="D1010" s="77">
        <f ca="1">IF(A1010&lt;$B$1,VLOOKUP(A1010,[1]DI!$A$4:$B$15000,2),0)</f>
        <v>6.1499999999999999E-2</v>
      </c>
      <c r="E1010" s="78">
        <f t="shared" ca="1" si="306"/>
        <v>1.0002368699999999</v>
      </c>
      <c r="F1010" s="78">
        <f ca="1">(TRUNC(PRODUCT($E$12:$E1009),16))</f>
        <v>1.1150568650872199</v>
      </c>
      <c r="G1010" s="78">
        <f t="shared" ca="1" si="307"/>
        <v>1.1091242325685999</v>
      </c>
      <c r="H1010" s="78">
        <f t="shared" ca="1" si="308"/>
        <v>1.00534893</v>
      </c>
      <c r="I1010" s="77">
        <f t="shared" si="305"/>
        <v>3.5000000000000003E-2</v>
      </c>
      <c r="J1010" s="79">
        <f t="shared" si="293"/>
        <v>44459</v>
      </c>
      <c r="K1010" s="80">
        <f t="shared" si="294"/>
        <v>23</v>
      </c>
      <c r="L1010" s="81">
        <f t="shared" si="295"/>
        <v>23</v>
      </c>
      <c r="M1010" s="82">
        <f t="shared" si="296"/>
        <v>1.0031447469999999</v>
      </c>
      <c r="N1010" s="82">
        <f t="shared" ca="1" si="297"/>
        <v>1.0085104979999999</v>
      </c>
      <c r="O1010" s="81">
        <f t="shared" si="298"/>
        <v>0</v>
      </c>
      <c r="P1010" s="76">
        <f t="shared" ca="1" si="299"/>
        <v>594.88381000000004</v>
      </c>
      <c r="Q1010" s="76">
        <f t="shared" si="300"/>
        <v>0</v>
      </c>
      <c r="R1010" s="83" t="str">
        <f t="shared" si="301"/>
        <v>A+J=</v>
      </c>
      <c r="S1010" s="79">
        <f t="shared" si="302"/>
        <v>44550</v>
      </c>
      <c r="T1010" s="84" t="str">
        <f t="shared" si="303"/>
        <v>-</v>
      </c>
      <c r="U1010" s="8"/>
      <c r="V1010" s="8"/>
      <c r="W1010" s="8"/>
      <c r="X1010" s="8"/>
      <c r="Y1010" s="1"/>
      <c r="Z1010" s="8"/>
      <c r="AA1010" s="8"/>
      <c r="AB1010" s="8"/>
      <c r="AC1010" s="8"/>
      <c r="AD1010" s="8"/>
      <c r="AE1010" s="9"/>
      <c r="AF1010" s="8"/>
      <c r="AG1010" s="3"/>
      <c r="AH1010" s="3"/>
      <c r="AI1010" s="3"/>
      <c r="AJ1010" s="3"/>
      <c r="AK1010" s="3"/>
      <c r="AL1010" s="3"/>
      <c r="AM1010" s="3"/>
      <c r="AN1010" s="3"/>
      <c r="AO1010" s="3"/>
      <c r="AP1010" s="3"/>
      <c r="AQ1010" s="3"/>
      <c r="AR1010" s="3"/>
      <c r="AS1010" s="3"/>
      <c r="AT1010" s="3"/>
      <c r="AU1010" s="3"/>
      <c r="AV1010" s="3"/>
      <c r="AW1010" s="3"/>
      <c r="AX1010" s="3"/>
      <c r="AY1010" s="3"/>
      <c r="AZ1010" s="3"/>
      <c r="BA1010" s="3"/>
      <c r="BB1010" s="3"/>
      <c r="BC1010" s="3"/>
      <c r="BD1010" s="3"/>
      <c r="BE1010" s="3"/>
      <c r="BF1010" s="3"/>
      <c r="BG1010" s="3"/>
      <c r="BH1010" s="3"/>
      <c r="BI1010" s="3"/>
      <c r="BJ1010" s="3"/>
      <c r="BK1010" s="3"/>
      <c r="BL1010" s="3"/>
      <c r="BM1010" s="3"/>
      <c r="BN1010" s="3"/>
      <c r="BO1010" s="3"/>
      <c r="BP1010" s="3"/>
      <c r="BQ1010" s="3"/>
      <c r="BR1010" s="3"/>
      <c r="BS1010" s="3"/>
      <c r="BT1010" s="3"/>
      <c r="BU1010" s="3"/>
      <c r="BV1010" s="3"/>
      <c r="BW1010" s="3"/>
      <c r="BX1010" s="3"/>
      <c r="BY1010" s="3"/>
      <c r="BZ1010" s="3"/>
      <c r="CA1010" s="3"/>
      <c r="CB1010" s="3"/>
      <c r="CC1010" s="3"/>
      <c r="CD1010" s="3"/>
      <c r="CE1010" s="3"/>
      <c r="CF1010" s="3"/>
      <c r="CG1010" s="3"/>
      <c r="CH1010" s="3"/>
      <c r="CI1010" s="3"/>
      <c r="CJ1010" s="3"/>
      <c r="CK1010" s="3"/>
      <c r="CL1010" s="3"/>
      <c r="CM1010" s="3"/>
      <c r="CN1010" s="3"/>
      <c r="CO1010" s="3"/>
      <c r="CP1010" s="3"/>
      <c r="CQ1010" s="3"/>
      <c r="CR1010" s="3"/>
      <c r="CS1010" s="3"/>
      <c r="CT1010" s="3"/>
      <c r="CU1010" s="3"/>
      <c r="CV1010" s="3"/>
      <c r="CW1010" s="3"/>
      <c r="CX1010" s="3"/>
      <c r="CY1010" s="3"/>
      <c r="CZ1010" s="3"/>
      <c r="DA1010" s="3"/>
      <c r="DB1010" s="3"/>
      <c r="DC1010" s="3"/>
      <c r="DD1010" s="3"/>
      <c r="DE1010" s="3"/>
      <c r="DF1010" s="3"/>
      <c r="DG1010" s="3"/>
      <c r="DH1010" s="3"/>
      <c r="DI1010" s="3"/>
      <c r="DJ1010" s="3"/>
      <c r="DK1010" s="3"/>
      <c r="DL1010" s="3"/>
      <c r="DM1010" s="3"/>
      <c r="DN1010" s="3"/>
      <c r="DO1010" s="3"/>
      <c r="DP1010" s="3"/>
      <c r="DQ1010" s="3"/>
      <c r="DR1010" s="3"/>
      <c r="DS1010" s="3"/>
      <c r="DT1010" s="3"/>
      <c r="DU1010" s="3"/>
      <c r="DV1010" s="3"/>
      <c r="DW1010" s="3"/>
      <c r="DX1010" s="3"/>
      <c r="DY1010" s="3"/>
      <c r="DZ1010" s="3"/>
      <c r="EA1010" s="3"/>
      <c r="EB1010" s="3"/>
      <c r="EC1010" s="3"/>
      <c r="ED1010" s="3"/>
      <c r="EE1010" s="3"/>
      <c r="EF1010" s="3"/>
      <c r="EG1010" s="3"/>
      <c r="EH1010" s="3"/>
      <c r="EI1010" s="3"/>
      <c r="EJ1010" s="3"/>
      <c r="EK1010" s="3"/>
      <c r="EL1010" s="3"/>
      <c r="EM1010" s="3"/>
      <c r="EN1010" s="3"/>
      <c r="EO1010" s="3"/>
      <c r="EP1010" s="3"/>
      <c r="EQ1010" s="3"/>
      <c r="ER1010" s="3"/>
      <c r="ES1010" s="3"/>
      <c r="ET1010" s="3"/>
      <c r="EU1010" s="3"/>
      <c r="EV1010" s="3"/>
      <c r="EW1010" s="3"/>
      <c r="EX1010" s="3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</row>
    <row r="1011" spans="1:173" x14ac:dyDescent="0.15">
      <c r="A1011" s="74">
        <f t="shared" si="304"/>
        <v>44492</v>
      </c>
      <c r="B1011" s="75">
        <f t="shared" ca="1" si="291"/>
        <v>70521.208568999995</v>
      </c>
      <c r="C1011" s="78">
        <f t="shared" si="292"/>
        <v>69900</v>
      </c>
      <c r="D1011" s="77">
        <f ca="1">IF(A1011&lt;$B$1,VLOOKUP(A1011,[1]DI!$A$4:$B$15000,2),0)</f>
        <v>0</v>
      </c>
      <c r="E1011" s="78">
        <f t="shared" ca="1" si="306"/>
        <v>1</v>
      </c>
      <c r="F1011" s="78">
        <f ca="1">(TRUNC(PRODUCT($E$12:$E1010),16))</f>
        <v>1.11532098860685</v>
      </c>
      <c r="G1011" s="78">
        <f t="shared" ca="1" si="307"/>
        <v>1.1091242325685999</v>
      </c>
      <c r="H1011" s="78">
        <f t="shared" ca="1" si="308"/>
        <v>1.00558707</v>
      </c>
      <c r="I1011" s="77">
        <f t="shared" si="305"/>
        <v>3.5000000000000003E-2</v>
      </c>
      <c r="J1011" s="79">
        <f t="shared" si="293"/>
        <v>44459</v>
      </c>
      <c r="K1011" s="80">
        <f t="shared" si="294"/>
        <v>23</v>
      </c>
      <c r="L1011" s="81">
        <f t="shared" si="295"/>
        <v>24</v>
      </c>
      <c r="M1011" s="82">
        <f t="shared" si="296"/>
        <v>1.003281699</v>
      </c>
      <c r="N1011" s="82">
        <f t="shared" ca="1" si="297"/>
        <v>1.008887104</v>
      </c>
      <c r="O1011" s="81">
        <f t="shared" si="298"/>
        <v>0</v>
      </c>
      <c r="P1011" s="76">
        <f t="shared" ca="1" si="299"/>
        <v>621.20856900000001</v>
      </c>
      <c r="Q1011" s="76">
        <f t="shared" si="300"/>
        <v>0</v>
      </c>
      <c r="R1011" s="83" t="str">
        <f t="shared" si="301"/>
        <v>A+J=</v>
      </c>
      <c r="S1011" s="79">
        <f t="shared" si="302"/>
        <v>44550</v>
      </c>
      <c r="T1011" s="84" t="str">
        <f t="shared" si="303"/>
        <v>-</v>
      </c>
      <c r="U1011" s="8"/>
      <c r="V1011" s="8"/>
      <c r="W1011" s="8"/>
      <c r="X1011" s="8"/>
      <c r="Y1011" s="1"/>
      <c r="Z1011" s="8"/>
      <c r="AA1011" s="8"/>
      <c r="AB1011" s="8"/>
      <c r="AC1011" s="8"/>
      <c r="AD1011" s="8"/>
      <c r="AE1011" s="9"/>
      <c r="AF1011" s="8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3"/>
      <c r="BN1011" s="3"/>
      <c r="BO1011" s="3"/>
      <c r="BP1011" s="3"/>
      <c r="BQ1011" s="3"/>
      <c r="BR1011" s="3"/>
      <c r="BS1011" s="3"/>
      <c r="BT1011" s="3"/>
      <c r="BU1011" s="3"/>
      <c r="BV1011" s="3"/>
      <c r="BW1011" s="3"/>
      <c r="BX1011" s="3"/>
      <c r="BY1011" s="3"/>
      <c r="BZ1011" s="3"/>
      <c r="CA1011" s="3"/>
      <c r="CB1011" s="3"/>
      <c r="CC1011" s="3"/>
      <c r="CD1011" s="3"/>
      <c r="CE1011" s="3"/>
      <c r="CF1011" s="3"/>
      <c r="CG1011" s="3"/>
      <c r="CH1011" s="3"/>
      <c r="CI1011" s="3"/>
      <c r="CJ1011" s="3"/>
      <c r="CK1011" s="3"/>
      <c r="CL1011" s="3"/>
      <c r="CM1011" s="3"/>
      <c r="CN1011" s="3"/>
      <c r="CO1011" s="3"/>
      <c r="CP1011" s="3"/>
      <c r="CQ1011" s="3"/>
      <c r="CR1011" s="3"/>
      <c r="CS1011" s="3"/>
      <c r="CT1011" s="3"/>
      <c r="CU1011" s="3"/>
      <c r="CV1011" s="3"/>
      <c r="CW1011" s="3"/>
      <c r="CX1011" s="3"/>
      <c r="CY1011" s="3"/>
      <c r="CZ1011" s="3"/>
      <c r="DA1011" s="3"/>
      <c r="DB1011" s="3"/>
      <c r="DC1011" s="3"/>
      <c r="DD1011" s="3"/>
      <c r="DE1011" s="3"/>
      <c r="DF1011" s="3"/>
      <c r="DG1011" s="3"/>
      <c r="DH1011" s="3"/>
      <c r="DI1011" s="3"/>
      <c r="DJ1011" s="3"/>
      <c r="DK1011" s="3"/>
      <c r="DL1011" s="3"/>
      <c r="DM1011" s="3"/>
      <c r="DN1011" s="3"/>
      <c r="DO1011" s="3"/>
      <c r="DP1011" s="3"/>
      <c r="DQ1011" s="3"/>
      <c r="DR1011" s="3"/>
      <c r="DS1011" s="3"/>
      <c r="DT1011" s="3"/>
      <c r="DU1011" s="3"/>
      <c r="DV1011" s="3"/>
      <c r="DW1011" s="3"/>
      <c r="DX1011" s="3"/>
      <c r="DY1011" s="3"/>
      <c r="DZ1011" s="3"/>
      <c r="EA1011" s="3"/>
      <c r="EB1011" s="3"/>
      <c r="EC1011" s="3"/>
      <c r="ED1011" s="3"/>
      <c r="EE1011" s="3"/>
      <c r="EF1011" s="3"/>
      <c r="EG1011" s="3"/>
      <c r="EH1011" s="3"/>
      <c r="EI1011" s="3"/>
      <c r="EJ1011" s="3"/>
      <c r="EK1011" s="3"/>
      <c r="EL1011" s="3"/>
      <c r="EM1011" s="3"/>
      <c r="EN1011" s="3"/>
      <c r="EO1011" s="3"/>
      <c r="EP1011" s="3"/>
      <c r="EQ1011" s="3"/>
      <c r="ER1011" s="3"/>
      <c r="ES1011" s="3"/>
      <c r="ET1011" s="3"/>
      <c r="EU1011" s="3"/>
      <c r="EV1011" s="3"/>
      <c r="EW1011" s="3"/>
      <c r="EX1011" s="3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</row>
    <row r="1012" spans="1:173" x14ac:dyDescent="0.15">
      <c r="A1012" s="74">
        <f t="shared" si="304"/>
        <v>44493</v>
      </c>
      <c r="B1012" s="75">
        <f t="shared" ca="1" si="291"/>
        <v>70521.208568999995</v>
      </c>
      <c r="C1012" s="78">
        <f t="shared" si="292"/>
        <v>69900</v>
      </c>
      <c r="D1012" s="77">
        <f ca="1">IF(A1012&lt;$B$1,VLOOKUP(A1012,[1]DI!$A$4:$B$15000,2),0)</f>
        <v>0</v>
      </c>
      <c r="E1012" s="78">
        <f t="shared" ca="1" si="306"/>
        <v>1</v>
      </c>
      <c r="F1012" s="78">
        <f ca="1">(TRUNC(PRODUCT($E$12:$E1011),16))</f>
        <v>1.11532098860685</v>
      </c>
      <c r="G1012" s="78">
        <f t="shared" ca="1" si="307"/>
        <v>1.1091242325685999</v>
      </c>
      <c r="H1012" s="78">
        <f t="shared" ca="1" si="308"/>
        <v>1.00558707</v>
      </c>
      <c r="I1012" s="77">
        <f t="shared" si="305"/>
        <v>3.5000000000000003E-2</v>
      </c>
      <c r="J1012" s="79">
        <f t="shared" si="293"/>
        <v>44459</v>
      </c>
      <c r="K1012" s="80">
        <f t="shared" si="294"/>
        <v>23</v>
      </c>
      <c r="L1012" s="81">
        <f t="shared" si="295"/>
        <v>24</v>
      </c>
      <c r="M1012" s="82">
        <f t="shared" si="296"/>
        <v>1.003281699</v>
      </c>
      <c r="N1012" s="82">
        <f t="shared" ca="1" si="297"/>
        <v>1.008887104</v>
      </c>
      <c r="O1012" s="81">
        <f t="shared" si="298"/>
        <v>0</v>
      </c>
      <c r="P1012" s="76">
        <f t="shared" ca="1" si="299"/>
        <v>621.20856900000001</v>
      </c>
      <c r="Q1012" s="76">
        <f t="shared" si="300"/>
        <v>0</v>
      </c>
      <c r="R1012" s="83" t="str">
        <f t="shared" si="301"/>
        <v>A+J=</v>
      </c>
      <c r="S1012" s="79">
        <f t="shared" si="302"/>
        <v>44550</v>
      </c>
      <c r="T1012" s="84" t="str">
        <f t="shared" si="303"/>
        <v>-</v>
      </c>
      <c r="U1012" s="8"/>
      <c r="V1012" s="8"/>
      <c r="W1012" s="8"/>
      <c r="X1012" s="8"/>
      <c r="Y1012" s="1"/>
      <c r="Z1012" s="8"/>
      <c r="AA1012" s="8"/>
      <c r="AB1012" s="8"/>
      <c r="AC1012" s="8"/>
      <c r="AD1012" s="8"/>
      <c r="AE1012" s="9"/>
      <c r="AF1012" s="8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3"/>
      <c r="BN1012" s="3"/>
      <c r="BO1012" s="3"/>
      <c r="BP1012" s="3"/>
      <c r="BQ1012" s="3"/>
      <c r="BR1012" s="3"/>
      <c r="BS1012" s="3"/>
      <c r="BT1012" s="3"/>
      <c r="BU1012" s="3"/>
      <c r="BV1012" s="3"/>
      <c r="BW1012" s="3"/>
      <c r="BX1012" s="3"/>
      <c r="BY1012" s="3"/>
      <c r="BZ1012" s="3"/>
      <c r="CA1012" s="3"/>
      <c r="CB1012" s="3"/>
      <c r="CC1012" s="3"/>
      <c r="CD1012" s="3"/>
      <c r="CE1012" s="3"/>
      <c r="CF1012" s="3"/>
      <c r="CG1012" s="3"/>
      <c r="CH1012" s="3"/>
      <c r="CI1012" s="3"/>
      <c r="CJ1012" s="3"/>
      <c r="CK1012" s="3"/>
      <c r="CL1012" s="3"/>
      <c r="CM1012" s="3"/>
      <c r="CN1012" s="3"/>
      <c r="CO1012" s="3"/>
      <c r="CP1012" s="3"/>
      <c r="CQ1012" s="3"/>
      <c r="CR1012" s="3"/>
      <c r="CS1012" s="3"/>
      <c r="CT1012" s="3"/>
      <c r="CU1012" s="3"/>
      <c r="CV1012" s="3"/>
      <c r="CW1012" s="3"/>
      <c r="CX1012" s="3"/>
      <c r="CY1012" s="3"/>
      <c r="CZ1012" s="3"/>
      <c r="DA1012" s="3"/>
      <c r="DB1012" s="3"/>
      <c r="DC1012" s="3"/>
      <c r="DD1012" s="3"/>
      <c r="DE1012" s="3"/>
      <c r="DF1012" s="3"/>
      <c r="DG1012" s="3"/>
      <c r="DH1012" s="3"/>
      <c r="DI1012" s="3"/>
      <c r="DJ1012" s="3"/>
      <c r="DK1012" s="3"/>
      <c r="DL1012" s="3"/>
      <c r="DM1012" s="3"/>
      <c r="DN1012" s="3"/>
      <c r="DO1012" s="3"/>
      <c r="DP1012" s="3"/>
      <c r="DQ1012" s="3"/>
      <c r="DR1012" s="3"/>
      <c r="DS1012" s="3"/>
      <c r="DT1012" s="3"/>
      <c r="DU1012" s="3"/>
      <c r="DV1012" s="3"/>
      <c r="DW1012" s="3"/>
      <c r="DX1012" s="3"/>
      <c r="DY1012" s="3"/>
      <c r="DZ1012" s="3"/>
      <c r="EA1012" s="3"/>
      <c r="EB1012" s="3"/>
      <c r="EC1012" s="3"/>
      <c r="ED1012" s="3"/>
      <c r="EE1012" s="3"/>
      <c r="EF1012" s="3"/>
      <c r="EG1012" s="3"/>
      <c r="EH1012" s="3"/>
      <c r="EI1012" s="3"/>
      <c r="EJ1012" s="3"/>
      <c r="EK1012" s="3"/>
      <c r="EL1012" s="3"/>
      <c r="EM1012" s="3"/>
      <c r="EN1012" s="3"/>
      <c r="EO1012" s="3"/>
      <c r="EP1012" s="3"/>
      <c r="EQ1012" s="3"/>
      <c r="ER1012" s="3"/>
      <c r="ES1012" s="3"/>
      <c r="ET1012" s="3"/>
      <c r="EU1012" s="3"/>
      <c r="EV1012" s="3"/>
      <c r="EW1012" s="3"/>
      <c r="EX1012" s="3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</row>
    <row r="1013" spans="1:173" x14ac:dyDescent="0.15">
      <c r="A1013" s="74">
        <f t="shared" si="304"/>
        <v>44494</v>
      </c>
      <c r="B1013" s="75">
        <f t="shared" ca="1" si="291"/>
        <v>70521.208568999995</v>
      </c>
      <c r="C1013" s="78">
        <f t="shared" si="292"/>
        <v>69900</v>
      </c>
      <c r="D1013" s="77">
        <f ca="1">IF(A1013&lt;$B$1,VLOOKUP(A1013,[1]DI!$A$4:$B$15000,2),0)</f>
        <v>6.1499999999999999E-2</v>
      </c>
      <c r="E1013" s="78">
        <f t="shared" ca="1" si="306"/>
        <v>1.0002368699999999</v>
      </c>
      <c r="F1013" s="78">
        <f ca="1">(TRUNC(PRODUCT($E$12:$E1012),16))</f>
        <v>1.11532098860685</v>
      </c>
      <c r="G1013" s="78">
        <f t="shared" ca="1" si="307"/>
        <v>1.1091242325685999</v>
      </c>
      <c r="H1013" s="78">
        <f t="shared" ca="1" si="308"/>
        <v>1.00558707</v>
      </c>
      <c r="I1013" s="77">
        <f t="shared" si="305"/>
        <v>3.5000000000000003E-2</v>
      </c>
      <c r="J1013" s="79">
        <f t="shared" si="293"/>
        <v>44459</v>
      </c>
      <c r="K1013" s="80">
        <f t="shared" si="294"/>
        <v>24</v>
      </c>
      <c r="L1013" s="81">
        <f t="shared" si="295"/>
        <v>24</v>
      </c>
      <c r="M1013" s="82">
        <f t="shared" si="296"/>
        <v>1.003281699</v>
      </c>
      <c r="N1013" s="82">
        <f t="shared" ca="1" si="297"/>
        <v>1.008887104</v>
      </c>
      <c r="O1013" s="81">
        <f t="shared" si="298"/>
        <v>0</v>
      </c>
      <c r="P1013" s="76">
        <f t="shared" ca="1" si="299"/>
        <v>621.20856900000001</v>
      </c>
      <c r="Q1013" s="76">
        <f t="shared" si="300"/>
        <v>0</v>
      </c>
      <c r="R1013" s="83" t="str">
        <f t="shared" si="301"/>
        <v>A+J=</v>
      </c>
      <c r="S1013" s="79">
        <f t="shared" si="302"/>
        <v>44550</v>
      </c>
      <c r="T1013" s="84" t="str">
        <f t="shared" si="303"/>
        <v>-</v>
      </c>
      <c r="U1013" s="8"/>
      <c r="V1013" s="8"/>
      <c r="W1013" s="8"/>
      <c r="X1013" s="8"/>
      <c r="Y1013" s="1"/>
      <c r="Z1013" s="8"/>
      <c r="AA1013" s="8"/>
      <c r="AB1013" s="8"/>
      <c r="AC1013" s="8"/>
      <c r="AD1013" s="8"/>
      <c r="AE1013" s="9"/>
      <c r="AF1013" s="8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3"/>
      <c r="BN1013" s="3"/>
      <c r="BO1013" s="3"/>
      <c r="BP1013" s="3"/>
      <c r="BQ1013" s="3"/>
      <c r="BR1013" s="3"/>
      <c r="BS1013" s="3"/>
      <c r="BT1013" s="3"/>
      <c r="BU1013" s="3"/>
      <c r="BV1013" s="3"/>
      <c r="BW1013" s="3"/>
      <c r="BX1013" s="3"/>
      <c r="BY1013" s="3"/>
      <c r="BZ1013" s="3"/>
      <c r="CA1013" s="3"/>
      <c r="CB1013" s="3"/>
      <c r="CC1013" s="3"/>
      <c r="CD1013" s="3"/>
      <c r="CE1013" s="3"/>
      <c r="CF1013" s="3"/>
      <c r="CG1013" s="3"/>
      <c r="CH1013" s="3"/>
      <c r="CI1013" s="3"/>
      <c r="CJ1013" s="3"/>
      <c r="CK1013" s="3"/>
      <c r="CL1013" s="3"/>
      <c r="CM1013" s="3"/>
      <c r="CN1013" s="3"/>
      <c r="CO1013" s="3"/>
      <c r="CP1013" s="3"/>
      <c r="CQ1013" s="3"/>
      <c r="CR1013" s="3"/>
      <c r="CS1013" s="3"/>
      <c r="CT1013" s="3"/>
      <c r="CU1013" s="3"/>
      <c r="CV1013" s="3"/>
      <c r="CW1013" s="3"/>
      <c r="CX1013" s="3"/>
      <c r="CY1013" s="3"/>
      <c r="CZ1013" s="3"/>
      <c r="DA1013" s="3"/>
      <c r="DB1013" s="3"/>
      <c r="DC1013" s="3"/>
      <c r="DD1013" s="3"/>
      <c r="DE1013" s="3"/>
      <c r="DF1013" s="3"/>
      <c r="DG1013" s="3"/>
      <c r="DH1013" s="3"/>
      <c r="DI1013" s="3"/>
      <c r="DJ1013" s="3"/>
      <c r="DK1013" s="3"/>
      <c r="DL1013" s="3"/>
      <c r="DM1013" s="3"/>
      <c r="DN1013" s="3"/>
      <c r="DO1013" s="3"/>
      <c r="DP1013" s="3"/>
      <c r="DQ1013" s="3"/>
      <c r="DR1013" s="3"/>
      <c r="DS1013" s="3"/>
      <c r="DT1013" s="3"/>
      <c r="DU1013" s="3"/>
      <c r="DV1013" s="3"/>
      <c r="DW1013" s="3"/>
      <c r="DX1013" s="3"/>
      <c r="DY1013" s="3"/>
      <c r="DZ1013" s="3"/>
      <c r="EA1013" s="3"/>
      <c r="EB1013" s="3"/>
      <c r="EC1013" s="3"/>
      <c r="ED1013" s="3"/>
      <c r="EE1013" s="3"/>
      <c r="EF1013" s="3"/>
      <c r="EG1013" s="3"/>
      <c r="EH1013" s="3"/>
      <c r="EI1013" s="3"/>
      <c r="EJ1013" s="3"/>
      <c r="EK1013" s="3"/>
      <c r="EL1013" s="3"/>
      <c r="EM1013" s="3"/>
      <c r="EN1013" s="3"/>
      <c r="EO1013" s="3"/>
      <c r="EP1013" s="3"/>
      <c r="EQ1013" s="3"/>
      <c r="ER1013" s="3"/>
      <c r="ES1013" s="3"/>
      <c r="ET1013" s="3"/>
      <c r="EU1013" s="3"/>
      <c r="EV1013" s="3"/>
      <c r="EW1013" s="3"/>
      <c r="EX1013" s="3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</row>
    <row r="1014" spans="1:173" x14ac:dyDescent="0.15">
      <c r="A1014" s="74">
        <f t="shared" si="304"/>
        <v>44495</v>
      </c>
      <c r="B1014" s="75">
        <f t="shared" ca="1" si="291"/>
        <v>70547.542765000006</v>
      </c>
      <c r="C1014" s="78">
        <f t="shared" si="292"/>
        <v>69900</v>
      </c>
      <c r="D1014" s="77">
        <f ca="1">IF(A1014&lt;$B$1,VLOOKUP(A1014,[1]DI!$A$4:$B$15000,2),0)</f>
        <v>6.1499999999999999E-2</v>
      </c>
      <c r="E1014" s="78">
        <f t="shared" ca="1" si="306"/>
        <v>1.0002368699999999</v>
      </c>
      <c r="F1014" s="78">
        <f ca="1">(TRUNC(PRODUCT($E$12:$E1013),16))</f>
        <v>1.1155851746894201</v>
      </c>
      <c r="G1014" s="78">
        <f t="shared" ca="1" si="307"/>
        <v>1.1091242325685999</v>
      </c>
      <c r="H1014" s="78">
        <f t="shared" ca="1" si="308"/>
        <v>1.0058252599999999</v>
      </c>
      <c r="I1014" s="77">
        <f t="shared" si="305"/>
        <v>3.5000000000000003E-2</v>
      </c>
      <c r="J1014" s="79">
        <f t="shared" si="293"/>
        <v>44459</v>
      </c>
      <c r="K1014" s="80">
        <f t="shared" si="294"/>
        <v>25</v>
      </c>
      <c r="L1014" s="81">
        <f t="shared" si="295"/>
        <v>25</v>
      </c>
      <c r="M1014" s="82">
        <f t="shared" si="296"/>
        <v>1.0034186700000001</v>
      </c>
      <c r="N1014" s="82">
        <f t="shared" ca="1" si="297"/>
        <v>1.009263845</v>
      </c>
      <c r="O1014" s="81">
        <f t="shared" si="298"/>
        <v>0</v>
      </c>
      <c r="P1014" s="76">
        <f t="shared" ca="1" si="299"/>
        <v>647.54276500000003</v>
      </c>
      <c r="Q1014" s="76">
        <f t="shared" si="300"/>
        <v>0</v>
      </c>
      <c r="R1014" s="83" t="str">
        <f t="shared" si="301"/>
        <v>A+J=</v>
      </c>
      <c r="S1014" s="79">
        <f t="shared" si="302"/>
        <v>44550</v>
      </c>
      <c r="T1014" s="84" t="str">
        <f t="shared" si="303"/>
        <v>-</v>
      </c>
      <c r="U1014" s="8"/>
      <c r="V1014" s="8"/>
      <c r="W1014" s="8"/>
      <c r="X1014" s="8"/>
      <c r="Y1014" s="1"/>
      <c r="Z1014" s="8"/>
      <c r="AA1014" s="8"/>
      <c r="AB1014" s="8"/>
      <c r="AC1014" s="8"/>
      <c r="AD1014" s="8"/>
      <c r="AE1014" s="9"/>
      <c r="AF1014" s="8"/>
      <c r="AG1014" s="3"/>
      <c r="AH1014" s="3"/>
      <c r="AI1014" s="3"/>
      <c r="AJ1014" s="3"/>
      <c r="AK1014" s="3"/>
      <c r="AL1014" s="3"/>
      <c r="AM1014" s="3"/>
      <c r="AN1014" s="3"/>
      <c r="AO1014" s="3"/>
      <c r="AP1014" s="3"/>
      <c r="AQ1014" s="3"/>
      <c r="AR1014" s="3"/>
      <c r="AS1014" s="3"/>
      <c r="AT1014" s="3"/>
      <c r="AU1014" s="3"/>
      <c r="AV1014" s="3"/>
      <c r="AW1014" s="3"/>
      <c r="AX1014" s="3"/>
      <c r="AY1014" s="3"/>
      <c r="AZ1014" s="3"/>
      <c r="BA1014" s="3"/>
      <c r="BB1014" s="3"/>
      <c r="BC1014" s="3"/>
      <c r="BD1014" s="3"/>
      <c r="BE1014" s="3"/>
      <c r="BF1014" s="3"/>
      <c r="BG1014" s="3"/>
      <c r="BH1014" s="3"/>
      <c r="BI1014" s="3"/>
      <c r="BJ1014" s="3"/>
      <c r="BK1014" s="3"/>
      <c r="BL1014" s="3"/>
      <c r="BM1014" s="3"/>
      <c r="BN1014" s="3"/>
      <c r="BO1014" s="3"/>
      <c r="BP1014" s="3"/>
      <c r="BQ1014" s="3"/>
      <c r="BR1014" s="3"/>
      <c r="BS1014" s="3"/>
      <c r="BT1014" s="3"/>
      <c r="BU1014" s="3"/>
      <c r="BV1014" s="3"/>
      <c r="BW1014" s="3"/>
      <c r="BX1014" s="3"/>
      <c r="BY1014" s="3"/>
      <c r="BZ1014" s="3"/>
      <c r="CA1014" s="3"/>
      <c r="CB1014" s="3"/>
      <c r="CC1014" s="3"/>
      <c r="CD1014" s="3"/>
      <c r="CE1014" s="3"/>
      <c r="CF1014" s="3"/>
      <c r="CG1014" s="3"/>
      <c r="CH1014" s="3"/>
      <c r="CI1014" s="3"/>
      <c r="CJ1014" s="3"/>
      <c r="CK1014" s="3"/>
      <c r="CL1014" s="3"/>
      <c r="CM1014" s="3"/>
      <c r="CN1014" s="3"/>
      <c r="CO1014" s="3"/>
      <c r="CP1014" s="3"/>
      <c r="CQ1014" s="3"/>
      <c r="CR1014" s="3"/>
      <c r="CS1014" s="3"/>
      <c r="CT1014" s="3"/>
      <c r="CU1014" s="3"/>
      <c r="CV1014" s="3"/>
      <c r="CW1014" s="3"/>
      <c r="CX1014" s="3"/>
      <c r="CY1014" s="3"/>
      <c r="CZ1014" s="3"/>
      <c r="DA1014" s="3"/>
      <c r="DB1014" s="3"/>
      <c r="DC1014" s="3"/>
      <c r="DD1014" s="3"/>
      <c r="DE1014" s="3"/>
      <c r="DF1014" s="3"/>
      <c r="DG1014" s="3"/>
      <c r="DH1014" s="3"/>
      <c r="DI1014" s="3"/>
      <c r="DJ1014" s="3"/>
      <c r="DK1014" s="3"/>
      <c r="DL1014" s="3"/>
      <c r="DM1014" s="3"/>
      <c r="DN1014" s="3"/>
      <c r="DO1014" s="3"/>
      <c r="DP1014" s="3"/>
      <c r="DQ1014" s="3"/>
      <c r="DR1014" s="3"/>
      <c r="DS1014" s="3"/>
      <c r="DT1014" s="3"/>
      <c r="DU1014" s="3"/>
      <c r="DV1014" s="3"/>
      <c r="DW1014" s="3"/>
      <c r="DX1014" s="3"/>
      <c r="DY1014" s="3"/>
      <c r="DZ1014" s="3"/>
      <c r="EA1014" s="3"/>
      <c r="EB1014" s="3"/>
      <c r="EC1014" s="3"/>
      <c r="ED1014" s="3"/>
      <c r="EE1014" s="3"/>
      <c r="EF1014" s="3"/>
      <c r="EG1014" s="3"/>
      <c r="EH1014" s="3"/>
      <c r="EI1014" s="3"/>
      <c r="EJ1014" s="3"/>
      <c r="EK1014" s="3"/>
      <c r="EL1014" s="3"/>
      <c r="EM1014" s="3"/>
      <c r="EN1014" s="3"/>
      <c r="EO1014" s="3"/>
      <c r="EP1014" s="3"/>
      <c r="EQ1014" s="3"/>
      <c r="ER1014" s="3"/>
      <c r="ES1014" s="3"/>
      <c r="ET1014" s="3"/>
      <c r="EU1014" s="3"/>
      <c r="EV1014" s="3"/>
      <c r="EW1014" s="3"/>
      <c r="EX1014" s="3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</row>
    <row r="1015" spans="1:173" x14ac:dyDescent="0.15">
      <c r="A1015" s="74">
        <f t="shared" si="304"/>
        <v>44496</v>
      </c>
      <c r="B1015" s="75">
        <f t="shared" ca="1" si="291"/>
        <v>70573.887027000004</v>
      </c>
      <c r="C1015" s="78">
        <f t="shared" si="292"/>
        <v>69900</v>
      </c>
      <c r="D1015" s="77">
        <f ca="1">IF(A1015&lt;$B$1,VLOOKUP(A1015,[1]DI!$A$4:$B$15000,2),0)</f>
        <v>6.1499999999999999E-2</v>
      </c>
      <c r="E1015" s="78">
        <f t="shared" ca="1" si="306"/>
        <v>1.0002368699999999</v>
      </c>
      <c r="F1015" s="78">
        <f ca="1">(TRUNC(PRODUCT($E$12:$E1014),16))</f>
        <v>1.11584942334975</v>
      </c>
      <c r="G1015" s="78">
        <f t="shared" ca="1" si="307"/>
        <v>1.1091242325685999</v>
      </c>
      <c r="H1015" s="78">
        <f t="shared" ca="1" si="308"/>
        <v>1.0060635099999999</v>
      </c>
      <c r="I1015" s="77">
        <f t="shared" si="305"/>
        <v>3.5000000000000003E-2</v>
      </c>
      <c r="J1015" s="79">
        <f t="shared" si="293"/>
        <v>44459</v>
      </c>
      <c r="K1015" s="80">
        <f t="shared" si="294"/>
        <v>26</v>
      </c>
      <c r="L1015" s="81">
        <f t="shared" si="295"/>
        <v>26</v>
      </c>
      <c r="M1015" s="82">
        <f t="shared" si="296"/>
        <v>1.00355566</v>
      </c>
      <c r="N1015" s="82">
        <f t="shared" ca="1" si="297"/>
        <v>1.0096407300000001</v>
      </c>
      <c r="O1015" s="81">
        <f t="shared" si="298"/>
        <v>0</v>
      </c>
      <c r="P1015" s="76">
        <f t="shared" ca="1" si="299"/>
        <v>673.88702699999999</v>
      </c>
      <c r="Q1015" s="76">
        <f t="shared" si="300"/>
        <v>0</v>
      </c>
      <c r="R1015" s="83" t="str">
        <f t="shared" si="301"/>
        <v>A+J=</v>
      </c>
      <c r="S1015" s="79">
        <f t="shared" si="302"/>
        <v>44550</v>
      </c>
      <c r="T1015" s="84" t="str">
        <f t="shared" si="303"/>
        <v>-</v>
      </c>
      <c r="U1015" s="8"/>
      <c r="V1015" s="8"/>
      <c r="W1015" s="8"/>
      <c r="X1015" s="8"/>
      <c r="Y1015" s="1"/>
      <c r="Z1015" s="8"/>
      <c r="AA1015" s="8"/>
      <c r="AB1015" s="8"/>
      <c r="AC1015" s="8"/>
      <c r="AD1015" s="8"/>
      <c r="AE1015" s="9"/>
      <c r="AF1015" s="8"/>
      <c r="AG1015" s="3"/>
      <c r="AH1015" s="3"/>
      <c r="AI1015" s="3"/>
      <c r="AJ1015" s="3"/>
      <c r="AK1015" s="3"/>
      <c r="AL1015" s="3"/>
      <c r="AM1015" s="3"/>
      <c r="AN1015" s="3"/>
      <c r="AO1015" s="3"/>
      <c r="AP1015" s="3"/>
      <c r="AQ1015" s="3"/>
      <c r="AR1015" s="3"/>
      <c r="AS1015" s="3"/>
      <c r="AT1015" s="3"/>
      <c r="AU1015" s="3"/>
      <c r="AV1015" s="3"/>
      <c r="AW1015" s="3"/>
      <c r="AX1015" s="3"/>
      <c r="AY1015" s="3"/>
      <c r="AZ1015" s="3"/>
      <c r="BA1015" s="3"/>
      <c r="BB1015" s="3"/>
      <c r="BC1015" s="3"/>
      <c r="BD1015" s="3"/>
      <c r="BE1015" s="3"/>
      <c r="BF1015" s="3"/>
      <c r="BG1015" s="3"/>
      <c r="BH1015" s="3"/>
      <c r="BI1015" s="3"/>
      <c r="BJ1015" s="3"/>
      <c r="BK1015" s="3"/>
      <c r="BL1015" s="3"/>
      <c r="BM1015" s="3"/>
      <c r="BN1015" s="3"/>
      <c r="BO1015" s="3"/>
      <c r="BP1015" s="3"/>
      <c r="BQ1015" s="3"/>
      <c r="BR1015" s="3"/>
      <c r="BS1015" s="3"/>
      <c r="BT1015" s="3"/>
      <c r="BU1015" s="3"/>
      <c r="BV1015" s="3"/>
      <c r="BW1015" s="3"/>
      <c r="BX1015" s="3"/>
      <c r="BY1015" s="3"/>
      <c r="BZ1015" s="3"/>
      <c r="CA1015" s="3"/>
      <c r="CB1015" s="3"/>
      <c r="CC1015" s="3"/>
      <c r="CD1015" s="3"/>
      <c r="CE1015" s="3"/>
      <c r="CF1015" s="3"/>
      <c r="CG1015" s="3"/>
      <c r="CH1015" s="3"/>
      <c r="CI1015" s="3"/>
      <c r="CJ1015" s="3"/>
      <c r="CK1015" s="3"/>
      <c r="CL1015" s="3"/>
      <c r="CM1015" s="3"/>
      <c r="CN1015" s="3"/>
      <c r="CO1015" s="3"/>
      <c r="CP1015" s="3"/>
      <c r="CQ1015" s="3"/>
      <c r="CR1015" s="3"/>
      <c r="CS1015" s="3"/>
      <c r="CT1015" s="3"/>
      <c r="CU1015" s="3"/>
      <c r="CV1015" s="3"/>
      <c r="CW1015" s="3"/>
      <c r="CX1015" s="3"/>
      <c r="CY1015" s="3"/>
      <c r="CZ1015" s="3"/>
      <c r="DA1015" s="3"/>
      <c r="DB1015" s="3"/>
      <c r="DC1015" s="3"/>
      <c r="DD1015" s="3"/>
      <c r="DE1015" s="3"/>
      <c r="DF1015" s="3"/>
      <c r="DG1015" s="3"/>
      <c r="DH1015" s="3"/>
      <c r="DI1015" s="3"/>
      <c r="DJ1015" s="3"/>
      <c r="DK1015" s="3"/>
      <c r="DL1015" s="3"/>
      <c r="DM1015" s="3"/>
      <c r="DN1015" s="3"/>
      <c r="DO1015" s="3"/>
      <c r="DP1015" s="3"/>
      <c r="DQ1015" s="3"/>
      <c r="DR1015" s="3"/>
      <c r="DS1015" s="3"/>
      <c r="DT1015" s="3"/>
      <c r="DU1015" s="3"/>
      <c r="DV1015" s="3"/>
      <c r="DW1015" s="3"/>
      <c r="DX1015" s="3"/>
      <c r="DY1015" s="3"/>
      <c r="DZ1015" s="3"/>
      <c r="EA1015" s="3"/>
      <c r="EB1015" s="3"/>
      <c r="EC1015" s="3"/>
      <c r="ED1015" s="3"/>
      <c r="EE1015" s="3"/>
      <c r="EF1015" s="3"/>
      <c r="EG1015" s="3"/>
      <c r="EH1015" s="3"/>
      <c r="EI1015" s="3"/>
      <c r="EJ1015" s="3"/>
      <c r="EK1015" s="3"/>
      <c r="EL1015" s="3"/>
      <c r="EM1015" s="3"/>
      <c r="EN1015" s="3"/>
      <c r="EO1015" s="3"/>
      <c r="EP1015" s="3"/>
      <c r="EQ1015" s="3"/>
      <c r="ER1015" s="3"/>
      <c r="ES1015" s="3"/>
      <c r="ET1015" s="3"/>
      <c r="EU1015" s="3"/>
      <c r="EV1015" s="3"/>
      <c r="EW1015" s="3"/>
      <c r="EX1015" s="3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</row>
    <row r="1016" spans="1:173" x14ac:dyDescent="0.15">
      <c r="A1016" s="74">
        <f t="shared" si="304"/>
        <v>44497</v>
      </c>
      <c r="B1016" s="75">
        <f t="shared" ca="1" si="291"/>
        <v>70600.241353999998</v>
      </c>
      <c r="C1016" s="78">
        <f t="shared" si="292"/>
        <v>69900</v>
      </c>
      <c r="D1016" s="77">
        <f ca="1">IF(A1016&lt;$B$1,VLOOKUP(A1016,[1]DI!$A$4:$B$15000,2),0)</f>
        <v>7.6499999999999999E-2</v>
      </c>
      <c r="E1016" s="78">
        <f t="shared" ca="1" si="306"/>
        <v>1.0002925600000001</v>
      </c>
      <c r="F1016" s="78">
        <f ca="1">(TRUNC(PRODUCT($E$12:$E1015),16))</f>
        <v>1.1161137346026599</v>
      </c>
      <c r="G1016" s="78">
        <f t="shared" ca="1" si="307"/>
        <v>1.1091242325685999</v>
      </c>
      <c r="H1016" s="78">
        <f t="shared" ca="1" si="308"/>
        <v>1.00630182</v>
      </c>
      <c r="I1016" s="77">
        <f t="shared" si="305"/>
        <v>3.5000000000000003E-2</v>
      </c>
      <c r="J1016" s="79">
        <f t="shared" si="293"/>
        <v>44459</v>
      </c>
      <c r="K1016" s="80">
        <f t="shared" si="294"/>
        <v>27</v>
      </c>
      <c r="L1016" s="81">
        <f t="shared" si="295"/>
        <v>27</v>
      </c>
      <c r="M1016" s="82">
        <f t="shared" si="296"/>
        <v>1.003692668</v>
      </c>
      <c r="N1016" s="82">
        <f t="shared" ca="1" si="297"/>
        <v>1.0100177589999999</v>
      </c>
      <c r="O1016" s="81">
        <f t="shared" si="298"/>
        <v>0</v>
      </c>
      <c r="P1016" s="76">
        <f t="shared" ca="1" si="299"/>
        <v>700.241354</v>
      </c>
      <c r="Q1016" s="76">
        <f t="shared" si="300"/>
        <v>0</v>
      </c>
      <c r="R1016" s="83" t="str">
        <f t="shared" si="301"/>
        <v>A+J=</v>
      </c>
      <c r="S1016" s="79">
        <f t="shared" si="302"/>
        <v>44550</v>
      </c>
      <c r="T1016" s="84" t="str">
        <f t="shared" si="303"/>
        <v>-</v>
      </c>
      <c r="U1016" s="8"/>
      <c r="V1016" s="8"/>
      <c r="W1016" s="8"/>
      <c r="X1016" s="8"/>
      <c r="Y1016" s="1"/>
      <c r="Z1016" s="8"/>
      <c r="AA1016" s="8"/>
      <c r="AB1016" s="8"/>
      <c r="AC1016" s="8"/>
      <c r="AD1016" s="8"/>
      <c r="AE1016" s="9"/>
      <c r="AF1016" s="8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3"/>
      <c r="BN1016" s="3"/>
      <c r="BO1016" s="3"/>
      <c r="BP1016" s="3"/>
      <c r="BQ1016" s="3"/>
      <c r="BR1016" s="3"/>
      <c r="BS1016" s="3"/>
      <c r="BT1016" s="3"/>
      <c r="BU1016" s="3"/>
      <c r="BV1016" s="3"/>
      <c r="BW1016" s="3"/>
      <c r="BX1016" s="3"/>
      <c r="BY1016" s="3"/>
      <c r="BZ1016" s="3"/>
      <c r="CA1016" s="3"/>
      <c r="CB1016" s="3"/>
      <c r="CC1016" s="3"/>
      <c r="CD1016" s="3"/>
      <c r="CE1016" s="3"/>
      <c r="CF1016" s="3"/>
      <c r="CG1016" s="3"/>
      <c r="CH1016" s="3"/>
      <c r="CI1016" s="3"/>
      <c r="CJ1016" s="3"/>
      <c r="CK1016" s="3"/>
      <c r="CL1016" s="3"/>
      <c r="CM1016" s="3"/>
      <c r="CN1016" s="3"/>
      <c r="CO1016" s="3"/>
      <c r="CP1016" s="3"/>
      <c r="CQ1016" s="3"/>
      <c r="CR1016" s="3"/>
      <c r="CS1016" s="3"/>
      <c r="CT1016" s="3"/>
      <c r="CU1016" s="3"/>
      <c r="CV1016" s="3"/>
      <c r="CW1016" s="3"/>
      <c r="CX1016" s="3"/>
      <c r="CY1016" s="3"/>
      <c r="CZ1016" s="3"/>
      <c r="DA1016" s="3"/>
      <c r="DB1016" s="3"/>
      <c r="DC1016" s="3"/>
      <c r="DD1016" s="3"/>
      <c r="DE1016" s="3"/>
      <c r="DF1016" s="3"/>
      <c r="DG1016" s="3"/>
      <c r="DH1016" s="3"/>
      <c r="DI1016" s="3"/>
      <c r="DJ1016" s="3"/>
      <c r="DK1016" s="3"/>
      <c r="DL1016" s="3"/>
      <c r="DM1016" s="3"/>
      <c r="DN1016" s="3"/>
      <c r="DO1016" s="3"/>
      <c r="DP1016" s="3"/>
      <c r="DQ1016" s="3"/>
      <c r="DR1016" s="3"/>
      <c r="DS1016" s="3"/>
      <c r="DT1016" s="3"/>
      <c r="DU1016" s="3"/>
      <c r="DV1016" s="3"/>
      <c r="DW1016" s="3"/>
      <c r="DX1016" s="3"/>
      <c r="DY1016" s="3"/>
      <c r="DZ1016" s="3"/>
      <c r="EA1016" s="3"/>
      <c r="EB1016" s="3"/>
      <c r="EC1016" s="3"/>
      <c r="ED1016" s="3"/>
      <c r="EE1016" s="3"/>
      <c r="EF1016" s="3"/>
      <c r="EG1016" s="3"/>
      <c r="EH1016" s="3"/>
      <c r="EI1016" s="3"/>
      <c r="EJ1016" s="3"/>
      <c r="EK1016" s="3"/>
      <c r="EL1016" s="3"/>
      <c r="EM1016" s="3"/>
      <c r="EN1016" s="3"/>
      <c r="EO1016" s="3"/>
      <c r="EP1016" s="3"/>
      <c r="EQ1016" s="3"/>
      <c r="ER1016" s="3"/>
      <c r="ES1016" s="3"/>
      <c r="ET1016" s="3"/>
      <c r="EU1016" s="3"/>
      <c r="EV1016" s="3"/>
      <c r="EW1016" s="3"/>
      <c r="EX1016" s="3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</row>
    <row r="1017" spans="1:173" x14ac:dyDescent="0.15">
      <c r="A1017" s="74">
        <f t="shared" si="304"/>
        <v>44498</v>
      </c>
      <c r="B1017" s="75">
        <f t="shared" ca="1" si="291"/>
        <v>70630.537272000001</v>
      </c>
      <c r="C1017" s="78">
        <f t="shared" si="292"/>
        <v>69900</v>
      </c>
      <c r="D1017" s="77">
        <f ca="1">IF(A1017&lt;$B$1,VLOOKUP(A1017,[1]DI!$A$4:$B$15000,2),0)</f>
        <v>7.6499999999999999E-2</v>
      </c>
      <c r="E1017" s="78">
        <f t="shared" ca="1" si="306"/>
        <v>1.0002925600000001</v>
      </c>
      <c r="F1017" s="78">
        <f ca="1">(TRUNC(PRODUCT($E$12:$E1016),16))</f>
        <v>1.1164402648368501</v>
      </c>
      <c r="G1017" s="78">
        <f t="shared" ca="1" si="307"/>
        <v>1.1091242325685999</v>
      </c>
      <c r="H1017" s="78">
        <f t="shared" ca="1" si="308"/>
        <v>1.00659622</v>
      </c>
      <c r="I1017" s="77">
        <f t="shared" si="305"/>
        <v>3.5000000000000003E-2</v>
      </c>
      <c r="J1017" s="79">
        <f t="shared" si="293"/>
        <v>44459</v>
      </c>
      <c r="K1017" s="80">
        <f t="shared" si="294"/>
        <v>28</v>
      </c>
      <c r="L1017" s="81">
        <f t="shared" si="295"/>
        <v>28</v>
      </c>
      <c r="M1017" s="82">
        <f t="shared" si="296"/>
        <v>1.0038296950000001</v>
      </c>
      <c r="N1017" s="82">
        <f t="shared" ca="1" si="297"/>
        <v>1.010451177</v>
      </c>
      <c r="O1017" s="81">
        <f t="shared" si="298"/>
        <v>0</v>
      </c>
      <c r="P1017" s="76">
        <f t="shared" ca="1" si="299"/>
        <v>730.53727200000003</v>
      </c>
      <c r="Q1017" s="76">
        <f t="shared" si="300"/>
        <v>0</v>
      </c>
      <c r="R1017" s="83" t="str">
        <f t="shared" si="301"/>
        <v>A+J=</v>
      </c>
      <c r="S1017" s="79">
        <f t="shared" si="302"/>
        <v>44550</v>
      </c>
      <c r="T1017" s="84" t="str">
        <f t="shared" si="303"/>
        <v>-</v>
      </c>
      <c r="U1017" s="8"/>
      <c r="V1017" s="8"/>
      <c r="W1017" s="8"/>
      <c r="X1017" s="8"/>
      <c r="Y1017" s="1"/>
      <c r="Z1017" s="8"/>
      <c r="AA1017" s="8"/>
      <c r="AB1017" s="8"/>
      <c r="AC1017" s="8"/>
      <c r="AD1017" s="8"/>
      <c r="AE1017" s="9"/>
      <c r="AF1017" s="8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3"/>
      <c r="BN1017" s="3"/>
      <c r="BO1017" s="3"/>
      <c r="BP1017" s="3"/>
      <c r="BQ1017" s="3"/>
      <c r="BR1017" s="3"/>
      <c r="BS1017" s="3"/>
      <c r="BT1017" s="3"/>
      <c r="BU1017" s="3"/>
      <c r="BV1017" s="3"/>
      <c r="BW1017" s="3"/>
      <c r="BX1017" s="3"/>
      <c r="BY1017" s="3"/>
      <c r="BZ1017" s="3"/>
      <c r="CA1017" s="3"/>
      <c r="CB1017" s="3"/>
      <c r="CC1017" s="3"/>
      <c r="CD1017" s="3"/>
      <c r="CE1017" s="3"/>
      <c r="CF1017" s="3"/>
      <c r="CG1017" s="3"/>
      <c r="CH1017" s="3"/>
      <c r="CI1017" s="3"/>
      <c r="CJ1017" s="3"/>
      <c r="CK1017" s="3"/>
      <c r="CL1017" s="3"/>
      <c r="CM1017" s="3"/>
      <c r="CN1017" s="3"/>
      <c r="CO1017" s="3"/>
      <c r="CP1017" s="3"/>
      <c r="CQ1017" s="3"/>
      <c r="CR1017" s="3"/>
      <c r="CS1017" s="3"/>
      <c r="CT1017" s="3"/>
      <c r="CU1017" s="3"/>
      <c r="CV1017" s="3"/>
      <c r="CW1017" s="3"/>
      <c r="CX1017" s="3"/>
      <c r="CY1017" s="3"/>
      <c r="CZ1017" s="3"/>
      <c r="DA1017" s="3"/>
      <c r="DB1017" s="3"/>
      <c r="DC1017" s="3"/>
      <c r="DD1017" s="3"/>
      <c r="DE1017" s="3"/>
      <c r="DF1017" s="3"/>
      <c r="DG1017" s="3"/>
      <c r="DH1017" s="3"/>
      <c r="DI1017" s="3"/>
      <c r="DJ1017" s="3"/>
      <c r="DK1017" s="3"/>
      <c r="DL1017" s="3"/>
      <c r="DM1017" s="3"/>
      <c r="DN1017" s="3"/>
      <c r="DO1017" s="3"/>
      <c r="DP1017" s="3"/>
      <c r="DQ1017" s="3"/>
      <c r="DR1017" s="3"/>
      <c r="DS1017" s="3"/>
      <c r="DT1017" s="3"/>
      <c r="DU1017" s="3"/>
      <c r="DV1017" s="3"/>
      <c r="DW1017" s="3"/>
      <c r="DX1017" s="3"/>
      <c r="DY1017" s="3"/>
      <c r="DZ1017" s="3"/>
      <c r="EA1017" s="3"/>
      <c r="EB1017" s="3"/>
      <c r="EC1017" s="3"/>
      <c r="ED1017" s="3"/>
      <c r="EE1017" s="3"/>
      <c r="EF1017" s="3"/>
      <c r="EG1017" s="3"/>
      <c r="EH1017" s="3"/>
      <c r="EI1017" s="3"/>
      <c r="EJ1017" s="3"/>
      <c r="EK1017" s="3"/>
      <c r="EL1017" s="3"/>
      <c r="EM1017" s="3"/>
      <c r="EN1017" s="3"/>
      <c r="EO1017" s="3"/>
      <c r="EP1017" s="3"/>
      <c r="EQ1017" s="3"/>
      <c r="ER1017" s="3"/>
      <c r="ES1017" s="3"/>
      <c r="ET1017" s="3"/>
      <c r="EU1017" s="3"/>
      <c r="EV1017" s="3"/>
      <c r="EW1017" s="3"/>
      <c r="EX1017" s="3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</row>
    <row r="1018" spans="1:173" x14ac:dyDescent="0.15">
      <c r="A1018" s="74">
        <f t="shared" si="304"/>
        <v>44499</v>
      </c>
      <c r="B1018" s="75">
        <f t="shared" ref="B1018:B1081" ca="1" si="309">IF(A1018&lt;=TODAY(),C1018+P1018,IF(AND(A1018&gt;TODAY(),A1018&lt;=$B$1),IF(VLOOKUP(TODAY(),$A$10:$D$10000,4,FALSE)=0,"n.d",C1018+P1018),"n.d"))</f>
        <v>70660.846470999997</v>
      </c>
      <c r="C1018" s="78">
        <f t="shared" ref="C1018:C1081" si="310">(C1017-Q1017)</f>
        <v>69900</v>
      </c>
      <c r="D1018" s="77">
        <f ca="1">IF(A1018&lt;$B$1,VLOOKUP(A1018,[1]DI!$A$4:$B$15000,2),0)</f>
        <v>0</v>
      </c>
      <c r="E1018" s="78">
        <f t="shared" ca="1" si="306"/>
        <v>1</v>
      </c>
      <c r="F1018" s="78">
        <f ca="1">(TRUNC(PRODUCT($E$12:$E1017),16))</f>
        <v>1.11676689060073</v>
      </c>
      <c r="G1018" s="78">
        <f t="shared" ca="1" si="307"/>
        <v>1.1091242325685999</v>
      </c>
      <c r="H1018" s="78">
        <f t="shared" ca="1" si="308"/>
        <v>1.00689071</v>
      </c>
      <c r="I1018" s="77">
        <f t="shared" si="305"/>
        <v>3.5000000000000003E-2</v>
      </c>
      <c r="J1018" s="79">
        <f t="shared" ref="J1018:J1081" si="311">IF(O1017&gt;0,VLOOKUP(O1017,V$12:AF$48,2),J1017)</f>
        <v>44459</v>
      </c>
      <c r="K1018" s="80">
        <f t="shared" ref="K1018:K1081" si="312">IF(A1018&gt;J1018,IF(NETWORKDAYS(J1018,A1018,$V$52:$V$436)-1=0,1,NETWORKDAYS(J1018,A1018,$V$52:$V$436)-1),0)</f>
        <v>28</v>
      </c>
      <c r="L1018" s="81">
        <f t="shared" ref="L1018:L1081" si="313">IF(AND(K1018=1,K1017=1),1,IF(K1018&gt;0,IF(K1018=K1017,K1018+1,K1018),0))</f>
        <v>29</v>
      </c>
      <c r="M1018" s="82">
        <f t="shared" ref="M1018:M1081" si="314">ROUND((I1018+1)^(L1018/252),9)</f>
        <v>1.0039667409999999</v>
      </c>
      <c r="N1018" s="82">
        <f t="shared" ref="N1018:N1081" ca="1" si="315">ROUND(H1018*M1018,9)</f>
        <v>1.010884785</v>
      </c>
      <c r="O1018" s="81">
        <f t="shared" ref="O1018:O1081" si="316">IF(VLOOKUP(A1018,W$12:AD$48,8)=VLOOKUP(A1017,W$12:AD$48,8),0,VLOOKUP(A1018,W$12:AD$48,8))</f>
        <v>0</v>
      </c>
      <c r="P1018" s="76">
        <f t="shared" ref="P1018:P1081" ca="1" si="317">TRUNC(((N1018-1)*C1018),6)</f>
        <v>760.84647099999995</v>
      </c>
      <c r="Q1018" s="76">
        <f t="shared" ref="Q1018:Q1081" si="318">IF(O1018&gt;0,VLOOKUP(O1018,$V$12:$AA$48,6),0)</f>
        <v>0</v>
      </c>
      <c r="R1018" s="83" t="str">
        <f t="shared" ref="R1018:R1081" si="319">IF(O1017&gt;0,VLOOKUP(O1017,V$12:AF$48,10),R1017)</f>
        <v>A+J=</v>
      </c>
      <c r="S1018" s="79">
        <f t="shared" ref="S1018:S1081" si="320">IF(O1017&gt;0,VLOOKUP(O1017,V$12:AF$48,11),S1017)</f>
        <v>44550</v>
      </c>
      <c r="T1018" s="84" t="str">
        <f t="shared" ref="T1018:T1081" si="321">IF(O1018&gt;0,(P1018+Q1018)*T$9,"-")</f>
        <v>-</v>
      </c>
      <c r="U1018" s="8"/>
      <c r="V1018" s="8"/>
      <c r="W1018" s="8"/>
      <c r="X1018" s="8"/>
      <c r="Y1018" s="1"/>
      <c r="Z1018" s="8"/>
      <c r="AA1018" s="8"/>
      <c r="AB1018" s="8"/>
      <c r="AC1018" s="8"/>
      <c r="AD1018" s="8"/>
      <c r="AE1018" s="9"/>
      <c r="AF1018" s="8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3"/>
      <c r="BN1018" s="3"/>
      <c r="BO1018" s="3"/>
      <c r="BP1018" s="3"/>
      <c r="BQ1018" s="3"/>
      <c r="BR1018" s="3"/>
      <c r="BS1018" s="3"/>
      <c r="BT1018" s="3"/>
      <c r="BU1018" s="3"/>
      <c r="BV1018" s="3"/>
      <c r="BW1018" s="3"/>
      <c r="BX1018" s="3"/>
      <c r="BY1018" s="3"/>
      <c r="BZ1018" s="3"/>
      <c r="CA1018" s="3"/>
      <c r="CB1018" s="3"/>
      <c r="CC1018" s="3"/>
      <c r="CD1018" s="3"/>
      <c r="CE1018" s="3"/>
      <c r="CF1018" s="3"/>
      <c r="CG1018" s="3"/>
      <c r="CH1018" s="3"/>
      <c r="CI1018" s="3"/>
      <c r="CJ1018" s="3"/>
      <c r="CK1018" s="3"/>
      <c r="CL1018" s="3"/>
      <c r="CM1018" s="3"/>
      <c r="CN1018" s="3"/>
      <c r="CO1018" s="3"/>
      <c r="CP1018" s="3"/>
      <c r="CQ1018" s="3"/>
      <c r="CR1018" s="3"/>
      <c r="CS1018" s="3"/>
      <c r="CT1018" s="3"/>
      <c r="CU1018" s="3"/>
      <c r="CV1018" s="3"/>
      <c r="CW1018" s="3"/>
      <c r="CX1018" s="3"/>
      <c r="CY1018" s="3"/>
      <c r="CZ1018" s="3"/>
      <c r="DA1018" s="3"/>
      <c r="DB1018" s="3"/>
      <c r="DC1018" s="3"/>
      <c r="DD1018" s="3"/>
      <c r="DE1018" s="3"/>
      <c r="DF1018" s="3"/>
      <c r="DG1018" s="3"/>
      <c r="DH1018" s="3"/>
      <c r="DI1018" s="3"/>
      <c r="DJ1018" s="3"/>
      <c r="DK1018" s="3"/>
      <c r="DL1018" s="3"/>
      <c r="DM1018" s="3"/>
      <c r="DN1018" s="3"/>
      <c r="DO1018" s="3"/>
      <c r="DP1018" s="3"/>
      <c r="DQ1018" s="3"/>
      <c r="DR1018" s="3"/>
      <c r="DS1018" s="3"/>
      <c r="DT1018" s="3"/>
      <c r="DU1018" s="3"/>
      <c r="DV1018" s="3"/>
      <c r="DW1018" s="3"/>
      <c r="DX1018" s="3"/>
      <c r="DY1018" s="3"/>
      <c r="DZ1018" s="3"/>
      <c r="EA1018" s="3"/>
      <c r="EB1018" s="3"/>
      <c r="EC1018" s="3"/>
      <c r="ED1018" s="3"/>
      <c r="EE1018" s="3"/>
      <c r="EF1018" s="3"/>
      <c r="EG1018" s="3"/>
      <c r="EH1018" s="3"/>
      <c r="EI1018" s="3"/>
      <c r="EJ1018" s="3"/>
      <c r="EK1018" s="3"/>
      <c r="EL1018" s="3"/>
      <c r="EM1018" s="3"/>
      <c r="EN1018" s="3"/>
      <c r="EO1018" s="3"/>
      <c r="EP1018" s="3"/>
      <c r="EQ1018" s="3"/>
      <c r="ER1018" s="3"/>
      <c r="ES1018" s="3"/>
      <c r="ET1018" s="3"/>
      <c r="EU1018" s="3"/>
      <c r="EV1018" s="3"/>
      <c r="EW1018" s="3"/>
      <c r="EX1018" s="3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</row>
    <row r="1019" spans="1:173" x14ac:dyDescent="0.15">
      <c r="A1019" s="74">
        <f t="shared" si="304"/>
        <v>44500</v>
      </c>
      <c r="B1019" s="75">
        <f t="shared" ca="1" si="309"/>
        <v>70660.846470999997</v>
      </c>
      <c r="C1019" s="78">
        <f t="shared" si="310"/>
        <v>69900</v>
      </c>
      <c r="D1019" s="77">
        <f ca="1">IF(A1019&lt;$B$1,VLOOKUP(A1019,[1]DI!$A$4:$B$15000,2),0)</f>
        <v>0</v>
      </c>
      <c r="E1019" s="78">
        <f t="shared" ca="1" si="306"/>
        <v>1</v>
      </c>
      <c r="F1019" s="78">
        <f ca="1">(TRUNC(PRODUCT($E$12:$E1018),16))</f>
        <v>1.11676689060073</v>
      </c>
      <c r="G1019" s="78">
        <f t="shared" ca="1" si="307"/>
        <v>1.1091242325685999</v>
      </c>
      <c r="H1019" s="78">
        <f t="shared" ca="1" si="308"/>
        <v>1.00689071</v>
      </c>
      <c r="I1019" s="77">
        <f t="shared" si="305"/>
        <v>3.5000000000000003E-2</v>
      </c>
      <c r="J1019" s="79">
        <f t="shared" si="311"/>
        <v>44459</v>
      </c>
      <c r="K1019" s="80">
        <f t="shared" si="312"/>
        <v>28</v>
      </c>
      <c r="L1019" s="81">
        <f t="shared" si="313"/>
        <v>29</v>
      </c>
      <c r="M1019" s="82">
        <f t="shared" si="314"/>
        <v>1.0039667409999999</v>
      </c>
      <c r="N1019" s="82">
        <f t="shared" ca="1" si="315"/>
        <v>1.010884785</v>
      </c>
      <c r="O1019" s="81">
        <f t="shared" si="316"/>
        <v>0</v>
      </c>
      <c r="P1019" s="76">
        <f t="shared" ca="1" si="317"/>
        <v>760.84647099999995</v>
      </c>
      <c r="Q1019" s="76">
        <f t="shared" si="318"/>
        <v>0</v>
      </c>
      <c r="R1019" s="83" t="str">
        <f t="shared" si="319"/>
        <v>A+J=</v>
      </c>
      <c r="S1019" s="79">
        <f t="shared" si="320"/>
        <v>44550</v>
      </c>
      <c r="T1019" s="84" t="str">
        <f t="shared" si="321"/>
        <v>-</v>
      </c>
      <c r="U1019" s="8"/>
      <c r="V1019" s="8"/>
      <c r="W1019" s="8"/>
      <c r="X1019" s="8"/>
      <c r="Y1019" s="1"/>
      <c r="Z1019" s="8"/>
      <c r="AA1019" s="8"/>
      <c r="AB1019" s="8"/>
      <c r="AC1019" s="8"/>
      <c r="AD1019" s="8"/>
      <c r="AE1019" s="9"/>
      <c r="AF1019" s="8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3"/>
      <c r="BN1019" s="3"/>
      <c r="BO1019" s="3"/>
      <c r="BP1019" s="3"/>
      <c r="BQ1019" s="3"/>
      <c r="BR1019" s="3"/>
      <c r="BS1019" s="3"/>
      <c r="BT1019" s="3"/>
      <c r="BU1019" s="3"/>
      <c r="BV1019" s="3"/>
      <c r="BW1019" s="3"/>
      <c r="BX1019" s="3"/>
      <c r="BY1019" s="3"/>
      <c r="BZ1019" s="3"/>
      <c r="CA1019" s="3"/>
      <c r="CB1019" s="3"/>
      <c r="CC1019" s="3"/>
      <c r="CD1019" s="3"/>
      <c r="CE1019" s="3"/>
      <c r="CF1019" s="3"/>
      <c r="CG1019" s="3"/>
      <c r="CH1019" s="3"/>
      <c r="CI1019" s="3"/>
      <c r="CJ1019" s="3"/>
      <c r="CK1019" s="3"/>
      <c r="CL1019" s="3"/>
      <c r="CM1019" s="3"/>
      <c r="CN1019" s="3"/>
      <c r="CO1019" s="3"/>
      <c r="CP1019" s="3"/>
      <c r="CQ1019" s="3"/>
      <c r="CR1019" s="3"/>
      <c r="CS1019" s="3"/>
      <c r="CT1019" s="3"/>
      <c r="CU1019" s="3"/>
      <c r="CV1019" s="3"/>
      <c r="CW1019" s="3"/>
      <c r="CX1019" s="3"/>
      <c r="CY1019" s="3"/>
      <c r="CZ1019" s="3"/>
      <c r="DA1019" s="3"/>
      <c r="DB1019" s="3"/>
      <c r="DC1019" s="3"/>
      <c r="DD1019" s="3"/>
      <c r="DE1019" s="3"/>
      <c r="DF1019" s="3"/>
      <c r="DG1019" s="3"/>
      <c r="DH1019" s="3"/>
      <c r="DI1019" s="3"/>
      <c r="DJ1019" s="3"/>
      <c r="DK1019" s="3"/>
      <c r="DL1019" s="3"/>
      <c r="DM1019" s="3"/>
      <c r="DN1019" s="3"/>
      <c r="DO1019" s="3"/>
      <c r="DP1019" s="3"/>
      <c r="DQ1019" s="3"/>
      <c r="DR1019" s="3"/>
      <c r="DS1019" s="3"/>
      <c r="DT1019" s="3"/>
      <c r="DU1019" s="3"/>
      <c r="DV1019" s="3"/>
      <c r="DW1019" s="3"/>
      <c r="DX1019" s="3"/>
      <c r="DY1019" s="3"/>
      <c r="DZ1019" s="3"/>
      <c r="EA1019" s="3"/>
      <c r="EB1019" s="3"/>
      <c r="EC1019" s="3"/>
      <c r="ED1019" s="3"/>
      <c r="EE1019" s="3"/>
      <c r="EF1019" s="3"/>
      <c r="EG1019" s="3"/>
      <c r="EH1019" s="3"/>
      <c r="EI1019" s="3"/>
      <c r="EJ1019" s="3"/>
      <c r="EK1019" s="3"/>
      <c r="EL1019" s="3"/>
      <c r="EM1019" s="3"/>
      <c r="EN1019" s="3"/>
      <c r="EO1019" s="3"/>
      <c r="EP1019" s="3"/>
      <c r="EQ1019" s="3"/>
      <c r="ER1019" s="3"/>
      <c r="ES1019" s="3"/>
      <c r="ET1019" s="3"/>
      <c r="EU1019" s="3"/>
      <c r="EV1019" s="3"/>
      <c r="EW1019" s="3"/>
      <c r="EX1019" s="3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</row>
    <row r="1020" spans="1:173" x14ac:dyDescent="0.15">
      <c r="A1020" s="74">
        <f t="shared" si="304"/>
        <v>44501</v>
      </c>
      <c r="B1020" s="75">
        <f t="shared" ca="1" si="309"/>
        <v>70660.846470999997</v>
      </c>
      <c r="C1020" s="78">
        <f t="shared" si="310"/>
        <v>69900</v>
      </c>
      <c r="D1020" s="77">
        <f ca="1">IF(A1020&lt;$B$1,VLOOKUP(A1020,[1]DI!$A$4:$B$15000,2),0)</f>
        <v>7.6499999999999999E-2</v>
      </c>
      <c r="E1020" s="78">
        <f t="shared" ca="1" si="306"/>
        <v>1.0002925600000001</v>
      </c>
      <c r="F1020" s="78">
        <f ca="1">(TRUNC(PRODUCT($E$12:$E1019),16))</f>
        <v>1.11676689060073</v>
      </c>
      <c r="G1020" s="78">
        <f t="shared" ca="1" si="307"/>
        <v>1.1091242325685999</v>
      </c>
      <c r="H1020" s="78">
        <f t="shared" ca="1" si="308"/>
        <v>1.00689071</v>
      </c>
      <c r="I1020" s="77">
        <f t="shared" si="305"/>
        <v>3.5000000000000003E-2</v>
      </c>
      <c r="J1020" s="79">
        <f t="shared" si="311"/>
        <v>44459</v>
      </c>
      <c r="K1020" s="80">
        <f t="shared" si="312"/>
        <v>29</v>
      </c>
      <c r="L1020" s="81">
        <f t="shared" si="313"/>
        <v>29</v>
      </c>
      <c r="M1020" s="82">
        <f t="shared" si="314"/>
        <v>1.0039667409999999</v>
      </c>
      <c r="N1020" s="82">
        <f t="shared" ca="1" si="315"/>
        <v>1.010884785</v>
      </c>
      <c r="O1020" s="81">
        <f t="shared" si="316"/>
        <v>0</v>
      </c>
      <c r="P1020" s="76">
        <f t="shared" ca="1" si="317"/>
        <v>760.84647099999995</v>
      </c>
      <c r="Q1020" s="76">
        <f t="shared" si="318"/>
        <v>0</v>
      </c>
      <c r="R1020" s="83" t="str">
        <f t="shared" si="319"/>
        <v>A+J=</v>
      </c>
      <c r="S1020" s="79">
        <f t="shared" si="320"/>
        <v>44550</v>
      </c>
      <c r="T1020" s="84" t="str">
        <f t="shared" si="321"/>
        <v>-</v>
      </c>
      <c r="U1020" s="8"/>
      <c r="V1020" s="8"/>
      <c r="W1020" s="8"/>
      <c r="X1020" s="8"/>
      <c r="Y1020" s="1"/>
      <c r="Z1020" s="8"/>
      <c r="AA1020" s="8"/>
      <c r="AB1020" s="8"/>
      <c r="AC1020" s="8"/>
      <c r="AD1020" s="8"/>
      <c r="AE1020" s="9"/>
      <c r="AF1020" s="8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3"/>
      <c r="BN1020" s="3"/>
      <c r="BO1020" s="3"/>
      <c r="BP1020" s="3"/>
      <c r="BQ1020" s="3"/>
      <c r="BR1020" s="3"/>
      <c r="BS1020" s="3"/>
      <c r="BT1020" s="3"/>
      <c r="BU1020" s="3"/>
      <c r="BV1020" s="3"/>
      <c r="BW1020" s="3"/>
      <c r="BX1020" s="3"/>
      <c r="BY1020" s="3"/>
      <c r="BZ1020" s="3"/>
      <c r="CA1020" s="3"/>
      <c r="CB1020" s="3"/>
      <c r="CC1020" s="3"/>
      <c r="CD1020" s="3"/>
      <c r="CE1020" s="3"/>
      <c r="CF1020" s="3"/>
      <c r="CG1020" s="3"/>
      <c r="CH1020" s="3"/>
      <c r="CI1020" s="3"/>
      <c r="CJ1020" s="3"/>
      <c r="CK1020" s="3"/>
      <c r="CL1020" s="3"/>
      <c r="CM1020" s="3"/>
      <c r="CN1020" s="3"/>
      <c r="CO1020" s="3"/>
      <c r="CP1020" s="3"/>
      <c r="CQ1020" s="3"/>
      <c r="CR1020" s="3"/>
      <c r="CS1020" s="3"/>
      <c r="CT1020" s="3"/>
      <c r="CU1020" s="3"/>
      <c r="CV1020" s="3"/>
      <c r="CW1020" s="3"/>
      <c r="CX1020" s="3"/>
      <c r="CY1020" s="3"/>
      <c r="CZ1020" s="3"/>
      <c r="DA1020" s="3"/>
      <c r="DB1020" s="3"/>
      <c r="DC1020" s="3"/>
      <c r="DD1020" s="3"/>
      <c r="DE1020" s="3"/>
      <c r="DF1020" s="3"/>
      <c r="DG1020" s="3"/>
      <c r="DH1020" s="3"/>
      <c r="DI1020" s="3"/>
      <c r="DJ1020" s="3"/>
      <c r="DK1020" s="3"/>
      <c r="DL1020" s="3"/>
      <c r="DM1020" s="3"/>
      <c r="DN1020" s="3"/>
      <c r="DO1020" s="3"/>
      <c r="DP1020" s="3"/>
      <c r="DQ1020" s="3"/>
      <c r="DR1020" s="3"/>
      <c r="DS1020" s="3"/>
      <c r="DT1020" s="3"/>
      <c r="DU1020" s="3"/>
      <c r="DV1020" s="3"/>
      <c r="DW1020" s="3"/>
      <c r="DX1020" s="3"/>
      <c r="DY1020" s="3"/>
      <c r="DZ1020" s="3"/>
      <c r="EA1020" s="3"/>
      <c r="EB1020" s="3"/>
      <c r="EC1020" s="3"/>
      <c r="ED1020" s="3"/>
      <c r="EE1020" s="3"/>
      <c r="EF1020" s="3"/>
      <c r="EG1020" s="3"/>
      <c r="EH1020" s="3"/>
      <c r="EI1020" s="3"/>
      <c r="EJ1020" s="3"/>
      <c r="EK1020" s="3"/>
      <c r="EL1020" s="3"/>
      <c r="EM1020" s="3"/>
      <c r="EN1020" s="3"/>
      <c r="EO1020" s="3"/>
      <c r="EP1020" s="3"/>
      <c r="EQ1020" s="3"/>
      <c r="ER1020" s="3"/>
      <c r="ES1020" s="3"/>
      <c r="ET1020" s="3"/>
      <c r="EU1020" s="3"/>
      <c r="EV1020" s="3"/>
      <c r="EW1020" s="3"/>
      <c r="EX1020" s="3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</row>
    <row r="1021" spans="1:173" x14ac:dyDescent="0.15">
      <c r="A1021" s="74">
        <f t="shared" si="304"/>
        <v>44502</v>
      </c>
      <c r="B1021" s="75">
        <f t="shared" ca="1" si="309"/>
        <v>70691.168951</v>
      </c>
      <c r="C1021" s="78">
        <f t="shared" si="310"/>
        <v>69900</v>
      </c>
      <c r="D1021" s="77">
        <f ca="1">IF(A1021&lt;$B$1,VLOOKUP(A1021,[1]DI!$A$4:$B$15000,2),0)</f>
        <v>0</v>
      </c>
      <c r="E1021" s="78">
        <f t="shared" ca="1" si="306"/>
        <v>1</v>
      </c>
      <c r="F1021" s="78">
        <f ca="1">(TRUNC(PRODUCT($E$12:$E1020),16))</f>
        <v>1.1170936119222501</v>
      </c>
      <c r="G1021" s="78">
        <f t="shared" ca="1" si="307"/>
        <v>1.1091242325685999</v>
      </c>
      <c r="H1021" s="78">
        <f t="shared" ca="1" si="308"/>
        <v>1.00718529</v>
      </c>
      <c r="I1021" s="77">
        <f t="shared" si="305"/>
        <v>3.5000000000000003E-2</v>
      </c>
      <c r="J1021" s="79">
        <f t="shared" si="311"/>
        <v>44459</v>
      </c>
      <c r="K1021" s="80">
        <f t="shared" si="312"/>
        <v>29</v>
      </c>
      <c r="L1021" s="81">
        <f t="shared" si="313"/>
        <v>30</v>
      </c>
      <c r="M1021" s="82">
        <f t="shared" si="314"/>
        <v>1.004103806</v>
      </c>
      <c r="N1021" s="82">
        <f t="shared" ca="1" si="315"/>
        <v>1.011318583</v>
      </c>
      <c r="O1021" s="81">
        <f t="shared" si="316"/>
        <v>0</v>
      </c>
      <c r="P1021" s="76">
        <f t="shared" ca="1" si="317"/>
        <v>791.16895099999999</v>
      </c>
      <c r="Q1021" s="76">
        <f t="shared" si="318"/>
        <v>0</v>
      </c>
      <c r="R1021" s="83" t="str">
        <f t="shared" si="319"/>
        <v>A+J=</v>
      </c>
      <c r="S1021" s="79">
        <f t="shared" si="320"/>
        <v>44550</v>
      </c>
      <c r="T1021" s="84" t="str">
        <f t="shared" si="321"/>
        <v>-</v>
      </c>
      <c r="U1021" s="8"/>
      <c r="V1021" s="8"/>
      <c r="W1021" s="8"/>
      <c r="X1021" s="8"/>
      <c r="Y1021" s="1"/>
      <c r="Z1021" s="8"/>
      <c r="AA1021" s="8"/>
      <c r="AB1021" s="8"/>
      <c r="AC1021" s="8"/>
      <c r="AD1021" s="8"/>
      <c r="AE1021" s="9"/>
      <c r="AF1021" s="8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3"/>
      <c r="BN1021" s="3"/>
      <c r="BO1021" s="3"/>
      <c r="BP1021" s="3"/>
      <c r="BQ1021" s="3"/>
      <c r="BR1021" s="3"/>
      <c r="BS1021" s="3"/>
      <c r="BT1021" s="3"/>
      <c r="BU1021" s="3"/>
      <c r="BV1021" s="3"/>
      <c r="BW1021" s="3"/>
      <c r="BX1021" s="3"/>
      <c r="BY1021" s="3"/>
      <c r="BZ1021" s="3"/>
      <c r="CA1021" s="3"/>
      <c r="CB1021" s="3"/>
      <c r="CC1021" s="3"/>
      <c r="CD1021" s="3"/>
      <c r="CE1021" s="3"/>
      <c r="CF1021" s="3"/>
      <c r="CG1021" s="3"/>
      <c r="CH1021" s="3"/>
      <c r="CI1021" s="3"/>
      <c r="CJ1021" s="3"/>
      <c r="CK1021" s="3"/>
      <c r="CL1021" s="3"/>
      <c r="CM1021" s="3"/>
      <c r="CN1021" s="3"/>
      <c r="CO1021" s="3"/>
      <c r="CP1021" s="3"/>
      <c r="CQ1021" s="3"/>
      <c r="CR1021" s="3"/>
      <c r="CS1021" s="3"/>
      <c r="CT1021" s="3"/>
      <c r="CU1021" s="3"/>
      <c r="CV1021" s="3"/>
      <c r="CW1021" s="3"/>
      <c r="CX1021" s="3"/>
      <c r="CY1021" s="3"/>
      <c r="CZ1021" s="3"/>
      <c r="DA1021" s="3"/>
      <c r="DB1021" s="3"/>
      <c r="DC1021" s="3"/>
      <c r="DD1021" s="3"/>
      <c r="DE1021" s="3"/>
      <c r="DF1021" s="3"/>
      <c r="DG1021" s="3"/>
      <c r="DH1021" s="3"/>
      <c r="DI1021" s="3"/>
      <c r="DJ1021" s="3"/>
      <c r="DK1021" s="3"/>
      <c r="DL1021" s="3"/>
      <c r="DM1021" s="3"/>
      <c r="DN1021" s="3"/>
      <c r="DO1021" s="3"/>
      <c r="DP1021" s="3"/>
      <c r="DQ1021" s="3"/>
      <c r="DR1021" s="3"/>
      <c r="DS1021" s="3"/>
      <c r="DT1021" s="3"/>
      <c r="DU1021" s="3"/>
      <c r="DV1021" s="3"/>
      <c r="DW1021" s="3"/>
      <c r="DX1021" s="3"/>
      <c r="DY1021" s="3"/>
      <c r="DZ1021" s="3"/>
      <c r="EA1021" s="3"/>
      <c r="EB1021" s="3"/>
      <c r="EC1021" s="3"/>
      <c r="ED1021" s="3"/>
      <c r="EE1021" s="3"/>
      <c r="EF1021" s="3"/>
      <c r="EG1021" s="3"/>
      <c r="EH1021" s="3"/>
      <c r="EI1021" s="3"/>
      <c r="EJ1021" s="3"/>
      <c r="EK1021" s="3"/>
      <c r="EL1021" s="3"/>
      <c r="EM1021" s="3"/>
      <c r="EN1021" s="3"/>
      <c r="EO1021" s="3"/>
      <c r="EP1021" s="3"/>
      <c r="EQ1021" s="3"/>
      <c r="ER1021" s="3"/>
      <c r="ES1021" s="3"/>
      <c r="ET1021" s="3"/>
      <c r="EU1021" s="3"/>
      <c r="EV1021" s="3"/>
      <c r="EW1021" s="3"/>
      <c r="EX1021" s="3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</row>
    <row r="1022" spans="1:173" x14ac:dyDescent="0.15">
      <c r="A1022" s="74">
        <f t="shared" si="304"/>
        <v>44503</v>
      </c>
      <c r="B1022" s="75">
        <f t="shared" ca="1" si="309"/>
        <v>70691.168951</v>
      </c>
      <c r="C1022" s="78">
        <f t="shared" si="310"/>
        <v>69900</v>
      </c>
      <c r="D1022" s="77">
        <f ca="1">IF(A1022&lt;$B$1,VLOOKUP(A1022,[1]DI!$A$4:$B$15000,2),0)</f>
        <v>7.6499999999999999E-2</v>
      </c>
      <c r="E1022" s="78">
        <f t="shared" ca="1" si="306"/>
        <v>1.0002925600000001</v>
      </c>
      <c r="F1022" s="78">
        <f ca="1">(TRUNC(PRODUCT($E$12:$E1021),16))</f>
        <v>1.1170936119222501</v>
      </c>
      <c r="G1022" s="78">
        <f t="shared" ca="1" si="307"/>
        <v>1.1091242325685999</v>
      </c>
      <c r="H1022" s="78">
        <f t="shared" ca="1" si="308"/>
        <v>1.00718529</v>
      </c>
      <c r="I1022" s="77">
        <f t="shared" si="305"/>
        <v>3.5000000000000003E-2</v>
      </c>
      <c r="J1022" s="79">
        <f t="shared" si="311"/>
        <v>44459</v>
      </c>
      <c r="K1022" s="80">
        <f t="shared" si="312"/>
        <v>30</v>
      </c>
      <c r="L1022" s="81">
        <f t="shared" si="313"/>
        <v>30</v>
      </c>
      <c r="M1022" s="82">
        <f t="shared" si="314"/>
        <v>1.004103806</v>
      </c>
      <c r="N1022" s="82">
        <f t="shared" ca="1" si="315"/>
        <v>1.011318583</v>
      </c>
      <c r="O1022" s="81">
        <f t="shared" si="316"/>
        <v>0</v>
      </c>
      <c r="P1022" s="76">
        <f t="shared" ca="1" si="317"/>
        <v>791.16895099999999</v>
      </c>
      <c r="Q1022" s="76">
        <f t="shared" si="318"/>
        <v>0</v>
      </c>
      <c r="R1022" s="83" t="str">
        <f t="shared" si="319"/>
        <v>A+J=</v>
      </c>
      <c r="S1022" s="79">
        <f t="shared" si="320"/>
        <v>44550</v>
      </c>
      <c r="T1022" s="84" t="str">
        <f t="shared" si="321"/>
        <v>-</v>
      </c>
      <c r="U1022" s="8"/>
      <c r="V1022" s="8"/>
      <c r="W1022" s="8"/>
      <c r="X1022" s="8"/>
      <c r="Y1022" s="1"/>
      <c r="Z1022" s="8"/>
      <c r="AA1022" s="8"/>
      <c r="AB1022" s="8"/>
      <c r="AC1022" s="8"/>
      <c r="AD1022" s="8"/>
      <c r="AE1022" s="9"/>
      <c r="AF1022" s="8"/>
      <c r="AG1022" s="3"/>
      <c r="AH1022" s="3"/>
      <c r="AI1022" s="3"/>
      <c r="AJ1022" s="3"/>
      <c r="AK1022" s="3"/>
      <c r="AL1022" s="3"/>
      <c r="AM1022" s="3"/>
      <c r="AN1022" s="3"/>
      <c r="AO1022" s="3"/>
      <c r="AP1022" s="3"/>
      <c r="AQ1022" s="3"/>
      <c r="AR1022" s="3"/>
      <c r="AS1022" s="3"/>
      <c r="AT1022" s="3"/>
      <c r="AU1022" s="3"/>
      <c r="AV1022" s="3"/>
      <c r="AW1022" s="3"/>
      <c r="AX1022" s="3"/>
      <c r="AY1022" s="3"/>
      <c r="AZ1022" s="3"/>
      <c r="BA1022" s="3"/>
      <c r="BB1022" s="3"/>
      <c r="BC1022" s="3"/>
      <c r="BD1022" s="3"/>
      <c r="BE1022" s="3"/>
      <c r="BF1022" s="3"/>
      <c r="BG1022" s="3"/>
      <c r="BH1022" s="3"/>
      <c r="BI1022" s="3"/>
      <c r="BJ1022" s="3"/>
      <c r="BK1022" s="3"/>
      <c r="BL1022" s="3"/>
      <c r="BM1022" s="3"/>
      <c r="BN1022" s="3"/>
      <c r="BO1022" s="3"/>
      <c r="BP1022" s="3"/>
      <c r="BQ1022" s="3"/>
      <c r="BR1022" s="3"/>
      <c r="BS1022" s="3"/>
      <c r="BT1022" s="3"/>
      <c r="BU1022" s="3"/>
      <c r="BV1022" s="3"/>
      <c r="BW1022" s="3"/>
      <c r="BX1022" s="3"/>
      <c r="BY1022" s="3"/>
      <c r="BZ1022" s="3"/>
      <c r="CA1022" s="3"/>
      <c r="CB1022" s="3"/>
      <c r="CC1022" s="3"/>
      <c r="CD1022" s="3"/>
      <c r="CE1022" s="3"/>
      <c r="CF1022" s="3"/>
      <c r="CG1022" s="3"/>
      <c r="CH1022" s="3"/>
      <c r="CI1022" s="3"/>
      <c r="CJ1022" s="3"/>
      <c r="CK1022" s="3"/>
      <c r="CL1022" s="3"/>
      <c r="CM1022" s="3"/>
      <c r="CN1022" s="3"/>
      <c r="CO1022" s="3"/>
      <c r="CP1022" s="3"/>
      <c r="CQ1022" s="3"/>
      <c r="CR1022" s="3"/>
      <c r="CS1022" s="3"/>
      <c r="CT1022" s="3"/>
      <c r="CU1022" s="3"/>
      <c r="CV1022" s="3"/>
      <c r="CW1022" s="3"/>
      <c r="CX1022" s="3"/>
      <c r="CY1022" s="3"/>
      <c r="CZ1022" s="3"/>
      <c r="DA1022" s="3"/>
      <c r="DB1022" s="3"/>
      <c r="DC1022" s="3"/>
      <c r="DD1022" s="3"/>
      <c r="DE1022" s="3"/>
      <c r="DF1022" s="3"/>
      <c r="DG1022" s="3"/>
      <c r="DH1022" s="3"/>
      <c r="DI1022" s="3"/>
      <c r="DJ1022" s="3"/>
      <c r="DK1022" s="3"/>
      <c r="DL1022" s="3"/>
      <c r="DM1022" s="3"/>
      <c r="DN1022" s="3"/>
      <c r="DO1022" s="3"/>
      <c r="DP1022" s="3"/>
      <c r="DQ1022" s="3"/>
      <c r="DR1022" s="3"/>
      <c r="DS1022" s="3"/>
      <c r="DT1022" s="3"/>
      <c r="DU1022" s="3"/>
      <c r="DV1022" s="3"/>
      <c r="DW1022" s="3"/>
      <c r="DX1022" s="3"/>
      <c r="DY1022" s="3"/>
      <c r="DZ1022" s="3"/>
      <c r="EA1022" s="3"/>
      <c r="EB1022" s="3"/>
      <c r="EC1022" s="3"/>
      <c r="ED1022" s="3"/>
      <c r="EE1022" s="3"/>
      <c r="EF1022" s="3"/>
      <c r="EG1022" s="3"/>
      <c r="EH1022" s="3"/>
      <c r="EI1022" s="3"/>
      <c r="EJ1022" s="3"/>
      <c r="EK1022" s="3"/>
      <c r="EL1022" s="3"/>
      <c r="EM1022" s="3"/>
      <c r="EN1022" s="3"/>
      <c r="EO1022" s="3"/>
      <c r="EP1022" s="3"/>
      <c r="EQ1022" s="3"/>
      <c r="ER1022" s="3"/>
      <c r="ES1022" s="3"/>
      <c r="ET1022" s="3"/>
      <c r="EU1022" s="3"/>
      <c r="EV1022" s="3"/>
      <c r="EW1022" s="3"/>
      <c r="EX1022" s="3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</row>
    <row r="1023" spans="1:173" x14ac:dyDescent="0.15">
      <c r="A1023" s="74">
        <f t="shared" si="304"/>
        <v>44504</v>
      </c>
      <c r="B1023" s="75">
        <f t="shared" ca="1" si="309"/>
        <v>70721.504012999998</v>
      </c>
      <c r="C1023" s="78">
        <f t="shared" si="310"/>
        <v>69900</v>
      </c>
      <c r="D1023" s="77">
        <f ca="1">IF(A1023&lt;$B$1,VLOOKUP(A1023,[1]DI!$A$4:$B$15000,2),0)</f>
        <v>7.6499999999999999E-2</v>
      </c>
      <c r="E1023" s="78">
        <f t="shared" ca="1" si="306"/>
        <v>1.0002925600000001</v>
      </c>
      <c r="F1023" s="78">
        <f ca="1">(TRUNC(PRODUCT($E$12:$E1022),16))</f>
        <v>1.1174204288293501</v>
      </c>
      <c r="G1023" s="78">
        <f t="shared" ca="1" si="307"/>
        <v>1.1091242325685999</v>
      </c>
      <c r="H1023" s="78">
        <f t="shared" ca="1" si="308"/>
        <v>1.00747995</v>
      </c>
      <c r="I1023" s="77">
        <f t="shared" si="305"/>
        <v>3.5000000000000003E-2</v>
      </c>
      <c r="J1023" s="79">
        <f t="shared" si="311"/>
        <v>44459</v>
      </c>
      <c r="K1023" s="80">
        <f t="shared" si="312"/>
        <v>31</v>
      </c>
      <c r="L1023" s="81">
        <f t="shared" si="313"/>
        <v>31</v>
      </c>
      <c r="M1023" s="82">
        <f t="shared" si="314"/>
        <v>1.0042408890000001</v>
      </c>
      <c r="N1023" s="82">
        <f t="shared" ca="1" si="315"/>
        <v>1.011752561</v>
      </c>
      <c r="O1023" s="81">
        <f t="shared" si="316"/>
        <v>0</v>
      </c>
      <c r="P1023" s="76">
        <f t="shared" ca="1" si="317"/>
        <v>821.50401299999999</v>
      </c>
      <c r="Q1023" s="76">
        <f t="shared" si="318"/>
        <v>0</v>
      </c>
      <c r="R1023" s="83" t="str">
        <f t="shared" si="319"/>
        <v>A+J=</v>
      </c>
      <c r="S1023" s="79">
        <f t="shared" si="320"/>
        <v>44550</v>
      </c>
      <c r="T1023" s="84" t="str">
        <f t="shared" si="321"/>
        <v>-</v>
      </c>
      <c r="U1023" s="8"/>
      <c r="V1023" s="8"/>
      <c r="W1023" s="8"/>
      <c r="X1023" s="8"/>
      <c r="Y1023" s="1"/>
      <c r="Z1023" s="8"/>
      <c r="AA1023" s="8"/>
      <c r="AB1023" s="8"/>
      <c r="AC1023" s="8"/>
      <c r="AD1023" s="8"/>
      <c r="AE1023" s="9"/>
      <c r="AF1023" s="8"/>
      <c r="AG1023" s="3"/>
      <c r="AH1023" s="3"/>
      <c r="AI1023" s="3"/>
      <c r="AJ1023" s="3"/>
      <c r="AK1023" s="3"/>
      <c r="AL1023" s="3"/>
      <c r="AM1023" s="3"/>
      <c r="AN1023" s="3"/>
      <c r="AO1023" s="3"/>
      <c r="AP1023" s="3"/>
      <c r="AQ1023" s="3"/>
      <c r="AR1023" s="3"/>
      <c r="AS1023" s="3"/>
      <c r="AT1023" s="3"/>
      <c r="AU1023" s="3"/>
      <c r="AV1023" s="3"/>
      <c r="AW1023" s="3"/>
      <c r="AX1023" s="3"/>
      <c r="AY1023" s="3"/>
      <c r="AZ1023" s="3"/>
      <c r="BA1023" s="3"/>
      <c r="BB1023" s="3"/>
      <c r="BC1023" s="3"/>
      <c r="BD1023" s="3"/>
      <c r="BE1023" s="3"/>
      <c r="BF1023" s="3"/>
      <c r="BG1023" s="3"/>
      <c r="BH1023" s="3"/>
      <c r="BI1023" s="3"/>
      <c r="BJ1023" s="3"/>
      <c r="BK1023" s="3"/>
      <c r="BL1023" s="3"/>
      <c r="BM1023" s="3"/>
      <c r="BN1023" s="3"/>
      <c r="BO1023" s="3"/>
      <c r="BP1023" s="3"/>
      <c r="BQ1023" s="3"/>
      <c r="BR1023" s="3"/>
      <c r="BS1023" s="3"/>
      <c r="BT1023" s="3"/>
      <c r="BU1023" s="3"/>
      <c r="BV1023" s="3"/>
      <c r="BW1023" s="3"/>
      <c r="BX1023" s="3"/>
      <c r="BY1023" s="3"/>
      <c r="BZ1023" s="3"/>
      <c r="CA1023" s="3"/>
      <c r="CB1023" s="3"/>
      <c r="CC1023" s="3"/>
      <c r="CD1023" s="3"/>
      <c r="CE1023" s="3"/>
      <c r="CF1023" s="3"/>
      <c r="CG1023" s="3"/>
      <c r="CH1023" s="3"/>
      <c r="CI1023" s="3"/>
      <c r="CJ1023" s="3"/>
      <c r="CK1023" s="3"/>
      <c r="CL1023" s="3"/>
      <c r="CM1023" s="3"/>
      <c r="CN1023" s="3"/>
      <c r="CO1023" s="3"/>
      <c r="CP1023" s="3"/>
      <c r="CQ1023" s="3"/>
      <c r="CR1023" s="3"/>
      <c r="CS1023" s="3"/>
      <c r="CT1023" s="3"/>
      <c r="CU1023" s="3"/>
      <c r="CV1023" s="3"/>
      <c r="CW1023" s="3"/>
      <c r="CX1023" s="3"/>
      <c r="CY1023" s="3"/>
      <c r="CZ1023" s="3"/>
      <c r="DA1023" s="3"/>
      <c r="DB1023" s="3"/>
      <c r="DC1023" s="3"/>
      <c r="DD1023" s="3"/>
      <c r="DE1023" s="3"/>
      <c r="DF1023" s="3"/>
      <c r="DG1023" s="3"/>
      <c r="DH1023" s="3"/>
      <c r="DI1023" s="3"/>
      <c r="DJ1023" s="3"/>
      <c r="DK1023" s="3"/>
      <c r="DL1023" s="3"/>
      <c r="DM1023" s="3"/>
      <c r="DN1023" s="3"/>
      <c r="DO1023" s="3"/>
      <c r="DP1023" s="3"/>
      <c r="DQ1023" s="3"/>
      <c r="DR1023" s="3"/>
      <c r="DS1023" s="3"/>
      <c r="DT1023" s="3"/>
      <c r="DU1023" s="3"/>
      <c r="DV1023" s="3"/>
      <c r="DW1023" s="3"/>
      <c r="DX1023" s="3"/>
      <c r="DY1023" s="3"/>
      <c r="DZ1023" s="3"/>
      <c r="EA1023" s="3"/>
      <c r="EB1023" s="3"/>
      <c r="EC1023" s="3"/>
      <c r="ED1023" s="3"/>
      <c r="EE1023" s="3"/>
      <c r="EF1023" s="3"/>
      <c r="EG1023" s="3"/>
      <c r="EH1023" s="3"/>
      <c r="EI1023" s="3"/>
      <c r="EJ1023" s="3"/>
      <c r="EK1023" s="3"/>
      <c r="EL1023" s="3"/>
      <c r="EM1023" s="3"/>
      <c r="EN1023" s="3"/>
      <c r="EO1023" s="3"/>
      <c r="EP1023" s="3"/>
      <c r="EQ1023" s="3"/>
      <c r="ER1023" s="3"/>
      <c r="ES1023" s="3"/>
      <c r="ET1023" s="3"/>
      <c r="EU1023" s="3"/>
      <c r="EV1023" s="3"/>
      <c r="EW1023" s="3"/>
      <c r="EX1023" s="3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</row>
    <row r="1024" spans="1:173" x14ac:dyDescent="0.15">
      <c r="A1024" s="74">
        <f t="shared" si="304"/>
        <v>44505</v>
      </c>
      <c r="B1024" s="75">
        <f t="shared" ca="1" si="309"/>
        <v>70751.852356999996</v>
      </c>
      <c r="C1024" s="78">
        <f t="shared" si="310"/>
        <v>69900</v>
      </c>
      <c r="D1024" s="77">
        <f ca="1">IF(A1024&lt;$B$1,VLOOKUP(A1024,[1]DI!$A$4:$B$15000,2),0)</f>
        <v>7.6499999999999999E-2</v>
      </c>
      <c r="E1024" s="78">
        <f t="shared" ca="1" si="306"/>
        <v>1.0002925600000001</v>
      </c>
      <c r="F1024" s="78">
        <f ca="1">(TRUNC(PRODUCT($E$12:$E1023),16))</f>
        <v>1.1177473413500101</v>
      </c>
      <c r="G1024" s="78">
        <f t="shared" ca="1" si="307"/>
        <v>1.1091242325685999</v>
      </c>
      <c r="H1024" s="78">
        <f t="shared" ca="1" si="308"/>
        <v>1.0077746999999999</v>
      </c>
      <c r="I1024" s="77">
        <f t="shared" si="305"/>
        <v>3.5000000000000003E-2</v>
      </c>
      <c r="J1024" s="79">
        <f t="shared" si="311"/>
        <v>44459</v>
      </c>
      <c r="K1024" s="80">
        <f t="shared" si="312"/>
        <v>32</v>
      </c>
      <c r="L1024" s="81">
        <f t="shared" si="313"/>
        <v>32</v>
      </c>
      <c r="M1024" s="82">
        <f t="shared" si="314"/>
        <v>1.0043779909999999</v>
      </c>
      <c r="N1024" s="82">
        <f t="shared" ca="1" si="315"/>
        <v>1.012186729</v>
      </c>
      <c r="O1024" s="81">
        <f t="shared" si="316"/>
        <v>0</v>
      </c>
      <c r="P1024" s="76">
        <f t="shared" ca="1" si="317"/>
        <v>851.85235699999998</v>
      </c>
      <c r="Q1024" s="76">
        <f t="shared" si="318"/>
        <v>0</v>
      </c>
      <c r="R1024" s="83" t="str">
        <f t="shared" si="319"/>
        <v>A+J=</v>
      </c>
      <c r="S1024" s="79">
        <f t="shared" si="320"/>
        <v>44550</v>
      </c>
      <c r="T1024" s="84" t="str">
        <f t="shared" si="321"/>
        <v>-</v>
      </c>
      <c r="U1024" s="8"/>
      <c r="V1024" s="8"/>
      <c r="W1024" s="8"/>
      <c r="X1024" s="8"/>
      <c r="Y1024" s="1"/>
      <c r="Z1024" s="8"/>
      <c r="AA1024" s="8"/>
      <c r="AB1024" s="8"/>
      <c r="AC1024" s="8"/>
      <c r="AD1024" s="8"/>
      <c r="AE1024" s="9"/>
      <c r="AF1024" s="8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3"/>
      <c r="BN1024" s="3"/>
      <c r="BO1024" s="3"/>
      <c r="BP1024" s="3"/>
      <c r="BQ1024" s="3"/>
      <c r="BR1024" s="3"/>
      <c r="BS1024" s="3"/>
      <c r="BT1024" s="3"/>
      <c r="BU1024" s="3"/>
      <c r="BV1024" s="3"/>
      <c r="BW1024" s="3"/>
      <c r="BX1024" s="3"/>
      <c r="BY1024" s="3"/>
      <c r="BZ1024" s="3"/>
      <c r="CA1024" s="3"/>
      <c r="CB1024" s="3"/>
      <c r="CC1024" s="3"/>
      <c r="CD1024" s="3"/>
      <c r="CE1024" s="3"/>
      <c r="CF1024" s="3"/>
      <c r="CG1024" s="3"/>
      <c r="CH1024" s="3"/>
      <c r="CI1024" s="3"/>
      <c r="CJ1024" s="3"/>
      <c r="CK1024" s="3"/>
      <c r="CL1024" s="3"/>
      <c r="CM1024" s="3"/>
      <c r="CN1024" s="3"/>
      <c r="CO1024" s="3"/>
      <c r="CP1024" s="3"/>
      <c r="CQ1024" s="3"/>
      <c r="CR1024" s="3"/>
      <c r="CS1024" s="3"/>
      <c r="CT1024" s="3"/>
      <c r="CU1024" s="3"/>
      <c r="CV1024" s="3"/>
      <c r="CW1024" s="3"/>
      <c r="CX1024" s="3"/>
      <c r="CY1024" s="3"/>
      <c r="CZ1024" s="3"/>
      <c r="DA1024" s="3"/>
      <c r="DB1024" s="3"/>
      <c r="DC1024" s="3"/>
      <c r="DD1024" s="3"/>
      <c r="DE1024" s="3"/>
      <c r="DF1024" s="3"/>
      <c r="DG1024" s="3"/>
      <c r="DH1024" s="3"/>
      <c r="DI1024" s="3"/>
      <c r="DJ1024" s="3"/>
      <c r="DK1024" s="3"/>
      <c r="DL1024" s="3"/>
      <c r="DM1024" s="3"/>
      <c r="DN1024" s="3"/>
      <c r="DO1024" s="3"/>
      <c r="DP1024" s="3"/>
      <c r="DQ1024" s="3"/>
      <c r="DR1024" s="3"/>
      <c r="DS1024" s="3"/>
      <c r="DT1024" s="3"/>
      <c r="DU1024" s="3"/>
      <c r="DV1024" s="3"/>
      <c r="DW1024" s="3"/>
      <c r="DX1024" s="3"/>
      <c r="DY1024" s="3"/>
      <c r="DZ1024" s="3"/>
      <c r="EA1024" s="3"/>
      <c r="EB1024" s="3"/>
      <c r="EC1024" s="3"/>
      <c r="ED1024" s="3"/>
      <c r="EE1024" s="3"/>
      <c r="EF1024" s="3"/>
      <c r="EG1024" s="3"/>
      <c r="EH1024" s="3"/>
      <c r="EI1024" s="3"/>
      <c r="EJ1024" s="3"/>
      <c r="EK1024" s="3"/>
      <c r="EL1024" s="3"/>
      <c r="EM1024" s="3"/>
      <c r="EN1024" s="3"/>
      <c r="EO1024" s="3"/>
      <c r="EP1024" s="3"/>
      <c r="EQ1024" s="3"/>
      <c r="ER1024" s="3"/>
      <c r="ES1024" s="3"/>
      <c r="ET1024" s="3"/>
      <c r="EU1024" s="3"/>
      <c r="EV1024" s="3"/>
      <c r="EW1024" s="3"/>
      <c r="EX1024" s="3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</row>
    <row r="1025" spans="1:173" x14ac:dyDescent="0.15">
      <c r="A1025" s="74">
        <f t="shared" si="304"/>
        <v>44506</v>
      </c>
      <c r="B1025" s="75">
        <f t="shared" ca="1" si="309"/>
        <v>70782.213910999999</v>
      </c>
      <c r="C1025" s="78">
        <f t="shared" si="310"/>
        <v>69900</v>
      </c>
      <c r="D1025" s="77">
        <f ca="1">IF(A1025&lt;$B$1,VLOOKUP(A1025,[1]DI!$A$4:$B$15000,2),0)</f>
        <v>0</v>
      </c>
      <c r="E1025" s="78">
        <f t="shared" ca="1" si="306"/>
        <v>1</v>
      </c>
      <c r="F1025" s="78">
        <f ca="1">(TRUNC(PRODUCT($E$12:$E1024),16))</f>
        <v>1.1180743495122001</v>
      </c>
      <c r="G1025" s="78">
        <f t="shared" ca="1" si="307"/>
        <v>1.1091242325685999</v>
      </c>
      <c r="H1025" s="78">
        <f t="shared" ca="1" si="308"/>
        <v>1.0080695399999999</v>
      </c>
      <c r="I1025" s="77">
        <f t="shared" si="305"/>
        <v>3.5000000000000003E-2</v>
      </c>
      <c r="J1025" s="79">
        <f t="shared" si="311"/>
        <v>44459</v>
      </c>
      <c r="K1025" s="80">
        <f t="shared" si="312"/>
        <v>32</v>
      </c>
      <c r="L1025" s="81">
        <f t="shared" si="313"/>
        <v>33</v>
      </c>
      <c r="M1025" s="82">
        <f t="shared" si="314"/>
        <v>1.0045151109999999</v>
      </c>
      <c r="N1025" s="82">
        <f t="shared" ca="1" si="315"/>
        <v>1.012621086</v>
      </c>
      <c r="O1025" s="81">
        <f t="shared" si="316"/>
        <v>0</v>
      </c>
      <c r="P1025" s="76">
        <f t="shared" ca="1" si="317"/>
        <v>882.21391100000005</v>
      </c>
      <c r="Q1025" s="76">
        <f t="shared" si="318"/>
        <v>0</v>
      </c>
      <c r="R1025" s="83" t="str">
        <f t="shared" si="319"/>
        <v>A+J=</v>
      </c>
      <c r="S1025" s="79">
        <f t="shared" si="320"/>
        <v>44550</v>
      </c>
      <c r="T1025" s="84" t="str">
        <f t="shared" si="321"/>
        <v>-</v>
      </c>
      <c r="U1025" s="8"/>
      <c r="V1025" s="8"/>
      <c r="W1025" s="8"/>
      <c r="X1025" s="8"/>
      <c r="Y1025" s="1"/>
      <c r="Z1025" s="8"/>
      <c r="AA1025" s="8"/>
      <c r="AB1025" s="8"/>
      <c r="AC1025" s="8"/>
      <c r="AD1025" s="8"/>
      <c r="AE1025" s="9"/>
      <c r="AF1025" s="8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3"/>
      <c r="BN1025" s="3"/>
      <c r="BO1025" s="3"/>
      <c r="BP1025" s="3"/>
      <c r="BQ1025" s="3"/>
      <c r="BR1025" s="3"/>
      <c r="BS1025" s="3"/>
      <c r="BT1025" s="3"/>
      <c r="BU1025" s="3"/>
      <c r="BV1025" s="3"/>
      <c r="BW1025" s="3"/>
      <c r="BX1025" s="3"/>
      <c r="BY1025" s="3"/>
      <c r="BZ1025" s="3"/>
      <c r="CA1025" s="3"/>
      <c r="CB1025" s="3"/>
      <c r="CC1025" s="3"/>
      <c r="CD1025" s="3"/>
      <c r="CE1025" s="3"/>
      <c r="CF1025" s="3"/>
      <c r="CG1025" s="3"/>
      <c r="CH1025" s="3"/>
      <c r="CI1025" s="3"/>
      <c r="CJ1025" s="3"/>
      <c r="CK1025" s="3"/>
      <c r="CL1025" s="3"/>
      <c r="CM1025" s="3"/>
      <c r="CN1025" s="3"/>
      <c r="CO1025" s="3"/>
      <c r="CP1025" s="3"/>
      <c r="CQ1025" s="3"/>
      <c r="CR1025" s="3"/>
      <c r="CS1025" s="3"/>
      <c r="CT1025" s="3"/>
      <c r="CU1025" s="3"/>
      <c r="CV1025" s="3"/>
      <c r="CW1025" s="3"/>
      <c r="CX1025" s="3"/>
      <c r="CY1025" s="3"/>
      <c r="CZ1025" s="3"/>
      <c r="DA1025" s="3"/>
      <c r="DB1025" s="3"/>
      <c r="DC1025" s="3"/>
      <c r="DD1025" s="3"/>
      <c r="DE1025" s="3"/>
      <c r="DF1025" s="3"/>
      <c r="DG1025" s="3"/>
      <c r="DH1025" s="3"/>
      <c r="DI1025" s="3"/>
      <c r="DJ1025" s="3"/>
      <c r="DK1025" s="3"/>
      <c r="DL1025" s="3"/>
      <c r="DM1025" s="3"/>
      <c r="DN1025" s="3"/>
      <c r="DO1025" s="3"/>
      <c r="DP1025" s="3"/>
      <c r="DQ1025" s="3"/>
      <c r="DR1025" s="3"/>
      <c r="DS1025" s="3"/>
      <c r="DT1025" s="3"/>
      <c r="DU1025" s="3"/>
      <c r="DV1025" s="3"/>
      <c r="DW1025" s="3"/>
      <c r="DX1025" s="3"/>
      <c r="DY1025" s="3"/>
      <c r="DZ1025" s="3"/>
      <c r="EA1025" s="3"/>
      <c r="EB1025" s="3"/>
      <c r="EC1025" s="3"/>
      <c r="ED1025" s="3"/>
      <c r="EE1025" s="3"/>
      <c r="EF1025" s="3"/>
      <c r="EG1025" s="3"/>
      <c r="EH1025" s="3"/>
      <c r="EI1025" s="3"/>
      <c r="EJ1025" s="3"/>
      <c r="EK1025" s="3"/>
      <c r="EL1025" s="3"/>
      <c r="EM1025" s="3"/>
      <c r="EN1025" s="3"/>
      <c r="EO1025" s="3"/>
      <c r="EP1025" s="3"/>
      <c r="EQ1025" s="3"/>
      <c r="ER1025" s="3"/>
      <c r="ES1025" s="3"/>
      <c r="ET1025" s="3"/>
      <c r="EU1025" s="3"/>
      <c r="EV1025" s="3"/>
      <c r="EW1025" s="3"/>
      <c r="EX1025" s="3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</row>
    <row r="1026" spans="1:173" x14ac:dyDescent="0.15">
      <c r="A1026" s="74">
        <f t="shared" si="304"/>
        <v>44507</v>
      </c>
      <c r="B1026" s="75">
        <f t="shared" ca="1" si="309"/>
        <v>70782.213910999999</v>
      </c>
      <c r="C1026" s="78">
        <f t="shared" si="310"/>
        <v>69900</v>
      </c>
      <c r="D1026" s="77">
        <f ca="1">IF(A1026&lt;$B$1,VLOOKUP(A1026,[1]DI!$A$4:$B$15000,2),0)</f>
        <v>0</v>
      </c>
      <c r="E1026" s="78">
        <f t="shared" ca="1" si="306"/>
        <v>1</v>
      </c>
      <c r="F1026" s="78">
        <f ca="1">(TRUNC(PRODUCT($E$12:$E1025),16))</f>
        <v>1.1180743495122001</v>
      </c>
      <c r="G1026" s="78">
        <f t="shared" ca="1" si="307"/>
        <v>1.1091242325685999</v>
      </c>
      <c r="H1026" s="78">
        <f t="shared" ca="1" si="308"/>
        <v>1.0080695399999999</v>
      </c>
      <c r="I1026" s="77">
        <f t="shared" si="305"/>
        <v>3.5000000000000003E-2</v>
      </c>
      <c r="J1026" s="79">
        <f t="shared" si="311"/>
        <v>44459</v>
      </c>
      <c r="K1026" s="80">
        <f t="shared" si="312"/>
        <v>32</v>
      </c>
      <c r="L1026" s="81">
        <f t="shared" si="313"/>
        <v>33</v>
      </c>
      <c r="M1026" s="82">
        <f t="shared" si="314"/>
        <v>1.0045151109999999</v>
      </c>
      <c r="N1026" s="82">
        <f t="shared" ca="1" si="315"/>
        <v>1.012621086</v>
      </c>
      <c r="O1026" s="81">
        <f t="shared" si="316"/>
        <v>0</v>
      </c>
      <c r="P1026" s="76">
        <f t="shared" ca="1" si="317"/>
        <v>882.21391100000005</v>
      </c>
      <c r="Q1026" s="76">
        <f t="shared" si="318"/>
        <v>0</v>
      </c>
      <c r="R1026" s="83" t="str">
        <f t="shared" si="319"/>
        <v>A+J=</v>
      </c>
      <c r="S1026" s="79">
        <f t="shared" si="320"/>
        <v>44550</v>
      </c>
      <c r="T1026" s="84" t="str">
        <f t="shared" si="321"/>
        <v>-</v>
      </c>
      <c r="U1026" s="8"/>
      <c r="V1026" s="8"/>
      <c r="W1026" s="8"/>
      <c r="X1026" s="8"/>
      <c r="Y1026" s="1"/>
      <c r="Z1026" s="8"/>
      <c r="AA1026" s="8"/>
      <c r="AB1026" s="8"/>
      <c r="AC1026" s="8"/>
      <c r="AD1026" s="8"/>
      <c r="AE1026" s="9"/>
      <c r="AF1026" s="8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3"/>
      <c r="BN1026" s="3"/>
      <c r="BO1026" s="3"/>
      <c r="BP1026" s="3"/>
      <c r="BQ1026" s="3"/>
      <c r="BR1026" s="3"/>
      <c r="BS1026" s="3"/>
      <c r="BT1026" s="3"/>
      <c r="BU1026" s="3"/>
      <c r="BV1026" s="3"/>
      <c r="BW1026" s="3"/>
      <c r="BX1026" s="3"/>
      <c r="BY1026" s="3"/>
      <c r="BZ1026" s="3"/>
      <c r="CA1026" s="3"/>
      <c r="CB1026" s="3"/>
      <c r="CC1026" s="3"/>
      <c r="CD1026" s="3"/>
      <c r="CE1026" s="3"/>
      <c r="CF1026" s="3"/>
      <c r="CG1026" s="3"/>
      <c r="CH1026" s="3"/>
      <c r="CI1026" s="3"/>
      <c r="CJ1026" s="3"/>
      <c r="CK1026" s="3"/>
      <c r="CL1026" s="3"/>
      <c r="CM1026" s="3"/>
      <c r="CN1026" s="3"/>
      <c r="CO1026" s="3"/>
      <c r="CP1026" s="3"/>
      <c r="CQ1026" s="3"/>
      <c r="CR1026" s="3"/>
      <c r="CS1026" s="3"/>
      <c r="CT1026" s="3"/>
      <c r="CU1026" s="3"/>
      <c r="CV1026" s="3"/>
      <c r="CW1026" s="3"/>
      <c r="CX1026" s="3"/>
      <c r="CY1026" s="3"/>
      <c r="CZ1026" s="3"/>
      <c r="DA1026" s="3"/>
      <c r="DB1026" s="3"/>
      <c r="DC1026" s="3"/>
      <c r="DD1026" s="3"/>
      <c r="DE1026" s="3"/>
      <c r="DF1026" s="3"/>
      <c r="DG1026" s="3"/>
      <c r="DH1026" s="3"/>
      <c r="DI1026" s="3"/>
      <c r="DJ1026" s="3"/>
      <c r="DK1026" s="3"/>
      <c r="DL1026" s="3"/>
      <c r="DM1026" s="3"/>
      <c r="DN1026" s="3"/>
      <c r="DO1026" s="3"/>
      <c r="DP1026" s="3"/>
      <c r="DQ1026" s="3"/>
      <c r="DR1026" s="3"/>
      <c r="DS1026" s="3"/>
      <c r="DT1026" s="3"/>
      <c r="DU1026" s="3"/>
      <c r="DV1026" s="3"/>
      <c r="DW1026" s="3"/>
      <c r="DX1026" s="3"/>
      <c r="DY1026" s="3"/>
      <c r="DZ1026" s="3"/>
      <c r="EA1026" s="3"/>
      <c r="EB1026" s="3"/>
      <c r="EC1026" s="3"/>
      <c r="ED1026" s="3"/>
      <c r="EE1026" s="3"/>
      <c r="EF1026" s="3"/>
      <c r="EG1026" s="3"/>
      <c r="EH1026" s="3"/>
      <c r="EI1026" s="3"/>
      <c r="EJ1026" s="3"/>
      <c r="EK1026" s="3"/>
      <c r="EL1026" s="3"/>
      <c r="EM1026" s="3"/>
      <c r="EN1026" s="3"/>
      <c r="EO1026" s="3"/>
      <c r="EP1026" s="3"/>
      <c r="EQ1026" s="3"/>
      <c r="ER1026" s="3"/>
      <c r="ES1026" s="3"/>
      <c r="ET1026" s="3"/>
      <c r="EU1026" s="3"/>
      <c r="EV1026" s="3"/>
      <c r="EW1026" s="3"/>
      <c r="EX1026" s="3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</row>
    <row r="1027" spans="1:173" x14ac:dyDescent="0.15">
      <c r="A1027" s="74">
        <f t="shared" si="304"/>
        <v>44508</v>
      </c>
      <c r="B1027" s="75">
        <f t="shared" ca="1" si="309"/>
        <v>70782.213910999999</v>
      </c>
      <c r="C1027" s="78">
        <f t="shared" si="310"/>
        <v>69900</v>
      </c>
      <c r="D1027" s="77">
        <f ca="1">IF(A1027&lt;$B$1,VLOOKUP(A1027,[1]DI!$A$4:$B$15000,2),0)</f>
        <v>7.6499999999999999E-2</v>
      </c>
      <c r="E1027" s="78">
        <f t="shared" ca="1" si="306"/>
        <v>1.0002925600000001</v>
      </c>
      <c r="F1027" s="78">
        <f ca="1">(TRUNC(PRODUCT($E$12:$E1026),16))</f>
        <v>1.1180743495122001</v>
      </c>
      <c r="G1027" s="78">
        <f t="shared" ca="1" si="307"/>
        <v>1.1091242325685999</v>
      </c>
      <c r="H1027" s="78">
        <f t="shared" ca="1" si="308"/>
        <v>1.0080695399999999</v>
      </c>
      <c r="I1027" s="77">
        <f t="shared" si="305"/>
        <v>3.5000000000000003E-2</v>
      </c>
      <c r="J1027" s="79">
        <f t="shared" si="311"/>
        <v>44459</v>
      </c>
      <c r="K1027" s="80">
        <f t="shared" si="312"/>
        <v>33</v>
      </c>
      <c r="L1027" s="81">
        <f t="shared" si="313"/>
        <v>33</v>
      </c>
      <c r="M1027" s="82">
        <f t="shared" si="314"/>
        <v>1.0045151109999999</v>
      </c>
      <c r="N1027" s="82">
        <f t="shared" ca="1" si="315"/>
        <v>1.012621086</v>
      </c>
      <c r="O1027" s="81">
        <f t="shared" si="316"/>
        <v>0</v>
      </c>
      <c r="P1027" s="76">
        <f t="shared" ca="1" si="317"/>
        <v>882.21391100000005</v>
      </c>
      <c r="Q1027" s="76">
        <f t="shared" si="318"/>
        <v>0</v>
      </c>
      <c r="R1027" s="83" t="str">
        <f t="shared" si="319"/>
        <v>A+J=</v>
      </c>
      <c r="S1027" s="79">
        <f t="shared" si="320"/>
        <v>44550</v>
      </c>
      <c r="T1027" s="84" t="str">
        <f t="shared" si="321"/>
        <v>-</v>
      </c>
      <c r="U1027" s="8"/>
      <c r="V1027" s="8"/>
      <c r="W1027" s="8"/>
      <c r="X1027" s="8"/>
      <c r="Y1027" s="1"/>
      <c r="Z1027" s="8"/>
      <c r="AA1027" s="8"/>
      <c r="AB1027" s="8"/>
      <c r="AC1027" s="8"/>
      <c r="AD1027" s="8"/>
      <c r="AE1027" s="9"/>
      <c r="AF1027" s="8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3"/>
      <c r="BN1027" s="3"/>
      <c r="BO1027" s="3"/>
      <c r="BP1027" s="3"/>
      <c r="BQ1027" s="3"/>
      <c r="BR1027" s="3"/>
      <c r="BS1027" s="3"/>
      <c r="BT1027" s="3"/>
      <c r="BU1027" s="3"/>
      <c r="BV1027" s="3"/>
      <c r="BW1027" s="3"/>
      <c r="BX1027" s="3"/>
      <c r="BY1027" s="3"/>
      <c r="BZ1027" s="3"/>
      <c r="CA1027" s="3"/>
      <c r="CB1027" s="3"/>
      <c r="CC1027" s="3"/>
      <c r="CD1027" s="3"/>
      <c r="CE1027" s="3"/>
      <c r="CF1027" s="3"/>
      <c r="CG1027" s="3"/>
      <c r="CH1027" s="3"/>
      <c r="CI1027" s="3"/>
      <c r="CJ1027" s="3"/>
      <c r="CK1027" s="3"/>
      <c r="CL1027" s="3"/>
      <c r="CM1027" s="3"/>
      <c r="CN1027" s="3"/>
      <c r="CO1027" s="3"/>
      <c r="CP1027" s="3"/>
      <c r="CQ1027" s="3"/>
      <c r="CR1027" s="3"/>
      <c r="CS1027" s="3"/>
      <c r="CT1027" s="3"/>
      <c r="CU1027" s="3"/>
      <c r="CV1027" s="3"/>
      <c r="CW1027" s="3"/>
      <c r="CX1027" s="3"/>
      <c r="CY1027" s="3"/>
      <c r="CZ1027" s="3"/>
      <c r="DA1027" s="3"/>
      <c r="DB1027" s="3"/>
      <c r="DC1027" s="3"/>
      <c r="DD1027" s="3"/>
      <c r="DE1027" s="3"/>
      <c r="DF1027" s="3"/>
      <c r="DG1027" s="3"/>
      <c r="DH1027" s="3"/>
      <c r="DI1027" s="3"/>
      <c r="DJ1027" s="3"/>
      <c r="DK1027" s="3"/>
      <c r="DL1027" s="3"/>
      <c r="DM1027" s="3"/>
      <c r="DN1027" s="3"/>
      <c r="DO1027" s="3"/>
      <c r="DP1027" s="3"/>
      <c r="DQ1027" s="3"/>
      <c r="DR1027" s="3"/>
      <c r="DS1027" s="3"/>
      <c r="DT1027" s="3"/>
      <c r="DU1027" s="3"/>
      <c r="DV1027" s="3"/>
      <c r="DW1027" s="3"/>
      <c r="DX1027" s="3"/>
      <c r="DY1027" s="3"/>
      <c r="DZ1027" s="3"/>
      <c r="EA1027" s="3"/>
      <c r="EB1027" s="3"/>
      <c r="EC1027" s="3"/>
      <c r="ED1027" s="3"/>
      <c r="EE1027" s="3"/>
      <c r="EF1027" s="3"/>
      <c r="EG1027" s="3"/>
      <c r="EH1027" s="3"/>
      <c r="EI1027" s="3"/>
      <c r="EJ1027" s="3"/>
      <c r="EK1027" s="3"/>
      <c r="EL1027" s="3"/>
      <c r="EM1027" s="3"/>
      <c r="EN1027" s="3"/>
      <c r="EO1027" s="3"/>
      <c r="EP1027" s="3"/>
      <c r="EQ1027" s="3"/>
      <c r="ER1027" s="3"/>
      <c r="ES1027" s="3"/>
      <c r="ET1027" s="3"/>
      <c r="EU1027" s="3"/>
      <c r="EV1027" s="3"/>
      <c r="EW1027" s="3"/>
      <c r="EX1027" s="3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</row>
    <row r="1028" spans="1:173" x14ac:dyDescent="0.15">
      <c r="A1028" s="74">
        <f t="shared" si="304"/>
        <v>44509</v>
      </c>
      <c r="B1028" s="75">
        <f t="shared" ca="1" si="309"/>
        <v>70812.588187000001</v>
      </c>
      <c r="C1028" s="78">
        <f t="shared" si="310"/>
        <v>69900</v>
      </c>
      <c r="D1028" s="77">
        <f ca="1">IF(A1028&lt;$B$1,VLOOKUP(A1028,[1]DI!$A$4:$B$15000,2),0)</f>
        <v>7.6499999999999999E-2</v>
      </c>
      <c r="E1028" s="78">
        <f t="shared" ca="1" si="306"/>
        <v>1.0002925600000001</v>
      </c>
      <c r="F1028" s="78">
        <f ca="1">(TRUNC(PRODUCT($E$12:$E1027),16))</f>
        <v>1.11840145334389</v>
      </c>
      <c r="G1028" s="78">
        <f t="shared" ca="1" si="307"/>
        <v>1.1091242325685999</v>
      </c>
      <c r="H1028" s="78">
        <f t="shared" ca="1" si="308"/>
        <v>1.0083644599999999</v>
      </c>
      <c r="I1028" s="77">
        <f t="shared" si="305"/>
        <v>3.5000000000000003E-2</v>
      </c>
      <c r="J1028" s="79">
        <f t="shared" si="311"/>
        <v>44459</v>
      </c>
      <c r="K1028" s="80">
        <f t="shared" si="312"/>
        <v>34</v>
      </c>
      <c r="L1028" s="81">
        <f t="shared" si="313"/>
        <v>34</v>
      </c>
      <c r="M1028" s="82">
        <f t="shared" si="314"/>
        <v>1.004652251</v>
      </c>
      <c r="N1028" s="82">
        <f t="shared" ca="1" si="315"/>
        <v>1.013055625</v>
      </c>
      <c r="O1028" s="81">
        <f t="shared" si="316"/>
        <v>0</v>
      </c>
      <c r="P1028" s="76">
        <f t="shared" ca="1" si="317"/>
        <v>912.58818699999995</v>
      </c>
      <c r="Q1028" s="76">
        <f t="shared" si="318"/>
        <v>0</v>
      </c>
      <c r="R1028" s="83" t="str">
        <f t="shared" si="319"/>
        <v>A+J=</v>
      </c>
      <c r="S1028" s="79">
        <f t="shared" si="320"/>
        <v>44550</v>
      </c>
      <c r="T1028" s="84" t="str">
        <f t="shared" si="321"/>
        <v>-</v>
      </c>
      <c r="U1028" s="8"/>
      <c r="V1028" s="8"/>
      <c r="W1028" s="8"/>
      <c r="X1028" s="8"/>
      <c r="Y1028" s="1"/>
      <c r="Z1028" s="8"/>
      <c r="AA1028" s="8"/>
      <c r="AB1028" s="8"/>
      <c r="AC1028" s="8"/>
      <c r="AD1028" s="8"/>
      <c r="AE1028" s="9"/>
      <c r="AF1028" s="8"/>
      <c r="AG1028" s="3"/>
      <c r="AH1028" s="3"/>
      <c r="AI1028" s="3"/>
      <c r="AJ1028" s="3"/>
      <c r="AK1028" s="3"/>
      <c r="AL1028" s="3"/>
      <c r="AM1028" s="3"/>
      <c r="AN1028" s="3"/>
      <c r="AO1028" s="3"/>
      <c r="AP1028" s="3"/>
      <c r="AQ1028" s="3"/>
      <c r="AR1028" s="3"/>
      <c r="AS1028" s="3"/>
      <c r="AT1028" s="3"/>
      <c r="AU1028" s="3"/>
      <c r="AV1028" s="3"/>
      <c r="AW1028" s="3"/>
      <c r="AX1028" s="3"/>
      <c r="AY1028" s="3"/>
      <c r="AZ1028" s="3"/>
      <c r="BA1028" s="3"/>
      <c r="BB1028" s="3"/>
      <c r="BC1028" s="3"/>
      <c r="BD1028" s="3"/>
      <c r="BE1028" s="3"/>
      <c r="BF1028" s="3"/>
      <c r="BG1028" s="3"/>
      <c r="BH1028" s="3"/>
      <c r="BI1028" s="3"/>
      <c r="BJ1028" s="3"/>
      <c r="BK1028" s="3"/>
      <c r="BL1028" s="3"/>
      <c r="BM1028" s="3"/>
      <c r="BN1028" s="3"/>
      <c r="BO1028" s="3"/>
      <c r="BP1028" s="3"/>
      <c r="BQ1028" s="3"/>
      <c r="BR1028" s="3"/>
      <c r="BS1028" s="3"/>
      <c r="BT1028" s="3"/>
      <c r="BU1028" s="3"/>
      <c r="BV1028" s="3"/>
      <c r="BW1028" s="3"/>
      <c r="BX1028" s="3"/>
      <c r="BY1028" s="3"/>
      <c r="BZ1028" s="3"/>
      <c r="CA1028" s="3"/>
      <c r="CB1028" s="3"/>
      <c r="CC1028" s="3"/>
      <c r="CD1028" s="3"/>
      <c r="CE1028" s="3"/>
      <c r="CF1028" s="3"/>
      <c r="CG1028" s="3"/>
      <c r="CH1028" s="3"/>
      <c r="CI1028" s="3"/>
      <c r="CJ1028" s="3"/>
      <c r="CK1028" s="3"/>
      <c r="CL1028" s="3"/>
      <c r="CM1028" s="3"/>
      <c r="CN1028" s="3"/>
      <c r="CO1028" s="3"/>
      <c r="CP1028" s="3"/>
      <c r="CQ1028" s="3"/>
      <c r="CR1028" s="3"/>
      <c r="CS1028" s="3"/>
      <c r="CT1028" s="3"/>
      <c r="CU1028" s="3"/>
      <c r="CV1028" s="3"/>
      <c r="CW1028" s="3"/>
      <c r="CX1028" s="3"/>
      <c r="CY1028" s="3"/>
      <c r="CZ1028" s="3"/>
      <c r="DA1028" s="3"/>
      <c r="DB1028" s="3"/>
      <c r="DC1028" s="3"/>
      <c r="DD1028" s="3"/>
      <c r="DE1028" s="3"/>
      <c r="DF1028" s="3"/>
      <c r="DG1028" s="3"/>
      <c r="DH1028" s="3"/>
      <c r="DI1028" s="3"/>
      <c r="DJ1028" s="3"/>
      <c r="DK1028" s="3"/>
      <c r="DL1028" s="3"/>
      <c r="DM1028" s="3"/>
      <c r="DN1028" s="3"/>
      <c r="DO1028" s="3"/>
      <c r="DP1028" s="3"/>
      <c r="DQ1028" s="3"/>
      <c r="DR1028" s="3"/>
      <c r="DS1028" s="3"/>
      <c r="DT1028" s="3"/>
      <c r="DU1028" s="3"/>
      <c r="DV1028" s="3"/>
      <c r="DW1028" s="3"/>
      <c r="DX1028" s="3"/>
      <c r="DY1028" s="3"/>
      <c r="DZ1028" s="3"/>
      <c r="EA1028" s="3"/>
      <c r="EB1028" s="3"/>
      <c r="EC1028" s="3"/>
      <c r="ED1028" s="3"/>
      <c r="EE1028" s="3"/>
      <c r="EF1028" s="3"/>
      <c r="EG1028" s="3"/>
      <c r="EH1028" s="3"/>
      <c r="EI1028" s="3"/>
      <c r="EJ1028" s="3"/>
      <c r="EK1028" s="3"/>
      <c r="EL1028" s="3"/>
      <c r="EM1028" s="3"/>
      <c r="EN1028" s="3"/>
      <c r="EO1028" s="3"/>
      <c r="EP1028" s="3"/>
      <c r="EQ1028" s="3"/>
      <c r="ER1028" s="3"/>
      <c r="ES1028" s="3"/>
      <c r="ET1028" s="3"/>
      <c r="EU1028" s="3"/>
      <c r="EV1028" s="3"/>
      <c r="EW1028" s="3"/>
      <c r="EX1028" s="3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</row>
    <row r="1029" spans="1:173" x14ac:dyDescent="0.15">
      <c r="A1029" s="74">
        <f t="shared" si="304"/>
        <v>44510</v>
      </c>
      <c r="B1029" s="75">
        <f t="shared" ca="1" si="309"/>
        <v>70842.974975000005</v>
      </c>
      <c r="C1029" s="78">
        <f t="shared" si="310"/>
        <v>69900</v>
      </c>
      <c r="D1029" s="77">
        <f ca="1">IF(A1029&lt;$B$1,VLOOKUP(A1029,[1]DI!$A$4:$B$15000,2),0)</f>
        <v>7.6499999999999999E-2</v>
      </c>
      <c r="E1029" s="78">
        <f t="shared" ca="1" si="306"/>
        <v>1.0002925600000001</v>
      </c>
      <c r="F1029" s="78">
        <f ca="1">(TRUNC(PRODUCT($E$12:$E1028),16))</f>
        <v>1.11872865287308</v>
      </c>
      <c r="G1029" s="78">
        <f t="shared" ca="1" si="307"/>
        <v>1.1091242325685999</v>
      </c>
      <c r="H1029" s="78">
        <f t="shared" ca="1" si="308"/>
        <v>1.0086594600000001</v>
      </c>
      <c r="I1029" s="77">
        <f t="shared" si="305"/>
        <v>3.5000000000000003E-2</v>
      </c>
      <c r="J1029" s="79">
        <f t="shared" si="311"/>
        <v>44459</v>
      </c>
      <c r="K1029" s="80">
        <f t="shared" si="312"/>
        <v>35</v>
      </c>
      <c r="L1029" s="81">
        <f t="shared" si="313"/>
        <v>35</v>
      </c>
      <c r="M1029" s="82">
        <f t="shared" si="314"/>
        <v>1.004789409</v>
      </c>
      <c r="N1029" s="82">
        <f t="shared" ca="1" si="315"/>
        <v>1.013490343</v>
      </c>
      <c r="O1029" s="81">
        <f t="shared" si="316"/>
        <v>0</v>
      </c>
      <c r="P1029" s="76">
        <f t="shared" ca="1" si="317"/>
        <v>942.97497499999997</v>
      </c>
      <c r="Q1029" s="76">
        <f t="shared" si="318"/>
        <v>0</v>
      </c>
      <c r="R1029" s="83" t="str">
        <f t="shared" si="319"/>
        <v>A+J=</v>
      </c>
      <c r="S1029" s="79">
        <f t="shared" si="320"/>
        <v>44550</v>
      </c>
      <c r="T1029" s="84" t="str">
        <f t="shared" si="321"/>
        <v>-</v>
      </c>
      <c r="U1029" s="8"/>
      <c r="V1029" s="8"/>
      <c r="W1029" s="8"/>
      <c r="X1029" s="8"/>
      <c r="Y1029" s="1"/>
      <c r="Z1029" s="8"/>
      <c r="AA1029" s="8"/>
      <c r="AB1029" s="8"/>
      <c r="AC1029" s="8"/>
      <c r="AD1029" s="8"/>
      <c r="AE1029" s="9"/>
      <c r="AF1029" s="8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3"/>
      <c r="BN1029" s="3"/>
      <c r="BO1029" s="3"/>
      <c r="BP1029" s="3"/>
      <c r="BQ1029" s="3"/>
      <c r="BR1029" s="3"/>
      <c r="BS1029" s="3"/>
      <c r="BT1029" s="3"/>
      <c r="BU1029" s="3"/>
      <c r="BV1029" s="3"/>
      <c r="BW1029" s="3"/>
      <c r="BX1029" s="3"/>
      <c r="BY1029" s="3"/>
      <c r="BZ1029" s="3"/>
      <c r="CA1029" s="3"/>
      <c r="CB1029" s="3"/>
      <c r="CC1029" s="3"/>
      <c r="CD1029" s="3"/>
      <c r="CE1029" s="3"/>
      <c r="CF1029" s="3"/>
      <c r="CG1029" s="3"/>
      <c r="CH1029" s="3"/>
      <c r="CI1029" s="3"/>
      <c r="CJ1029" s="3"/>
      <c r="CK1029" s="3"/>
      <c r="CL1029" s="3"/>
      <c r="CM1029" s="3"/>
      <c r="CN1029" s="3"/>
      <c r="CO1029" s="3"/>
      <c r="CP1029" s="3"/>
      <c r="CQ1029" s="3"/>
      <c r="CR1029" s="3"/>
      <c r="CS1029" s="3"/>
      <c r="CT1029" s="3"/>
      <c r="CU1029" s="3"/>
      <c r="CV1029" s="3"/>
      <c r="CW1029" s="3"/>
      <c r="CX1029" s="3"/>
      <c r="CY1029" s="3"/>
      <c r="CZ1029" s="3"/>
      <c r="DA1029" s="3"/>
      <c r="DB1029" s="3"/>
      <c r="DC1029" s="3"/>
      <c r="DD1029" s="3"/>
      <c r="DE1029" s="3"/>
      <c r="DF1029" s="3"/>
      <c r="DG1029" s="3"/>
      <c r="DH1029" s="3"/>
      <c r="DI1029" s="3"/>
      <c r="DJ1029" s="3"/>
      <c r="DK1029" s="3"/>
      <c r="DL1029" s="3"/>
      <c r="DM1029" s="3"/>
      <c r="DN1029" s="3"/>
      <c r="DO1029" s="3"/>
      <c r="DP1029" s="3"/>
      <c r="DQ1029" s="3"/>
      <c r="DR1029" s="3"/>
      <c r="DS1029" s="3"/>
      <c r="DT1029" s="3"/>
      <c r="DU1029" s="3"/>
      <c r="DV1029" s="3"/>
      <c r="DW1029" s="3"/>
      <c r="DX1029" s="3"/>
      <c r="DY1029" s="3"/>
      <c r="DZ1029" s="3"/>
      <c r="EA1029" s="3"/>
      <c r="EB1029" s="3"/>
      <c r="EC1029" s="3"/>
      <c r="ED1029" s="3"/>
      <c r="EE1029" s="3"/>
      <c r="EF1029" s="3"/>
      <c r="EG1029" s="3"/>
      <c r="EH1029" s="3"/>
      <c r="EI1029" s="3"/>
      <c r="EJ1029" s="3"/>
      <c r="EK1029" s="3"/>
      <c r="EL1029" s="3"/>
      <c r="EM1029" s="3"/>
      <c r="EN1029" s="3"/>
      <c r="EO1029" s="3"/>
      <c r="EP1029" s="3"/>
      <c r="EQ1029" s="3"/>
      <c r="ER1029" s="3"/>
      <c r="ES1029" s="3"/>
      <c r="ET1029" s="3"/>
      <c r="EU1029" s="3"/>
      <c r="EV1029" s="3"/>
      <c r="EW1029" s="3"/>
      <c r="EX1029" s="3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</row>
    <row r="1030" spans="1:173" x14ac:dyDescent="0.15">
      <c r="A1030" s="74">
        <f t="shared" si="304"/>
        <v>44511</v>
      </c>
      <c r="B1030" s="75">
        <f t="shared" ca="1" si="309"/>
        <v>70873.375673000002</v>
      </c>
      <c r="C1030" s="78">
        <f t="shared" si="310"/>
        <v>69900</v>
      </c>
      <c r="D1030" s="77">
        <f ca="1">IF(A1030&lt;$B$1,VLOOKUP(A1030,[1]DI!$A$4:$B$15000,2),0)</f>
        <v>7.6499999999999999E-2</v>
      </c>
      <c r="E1030" s="78">
        <f t="shared" ca="1" si="306"/>
        <v>1.0002925600000001</v>
      </c>
      <c r="F1030" s="78">
        <f ca="1">(TRUNC(PRODUCT($E$12:$E1029),16))</f>
        <v>1.11905594812776</v>
      </c>
      <c r="G1030" s="78">
        <f t="shared" ca="1" si="307"/>
        <v>1.1091242325685999</v>
      </c>
      <c r="H1030" s="78">
        <f t="shared" ca="1" si="308"/>
        <v>1.0089545600000001</v>
      </c>
      <c r="I1030" s="77">
        <f t="shared" si="305"/>
        <v>3.5000000000000003E-2</v>
      </c>
      <c r="J1030" s="79">
        <f t="shared" si="311"/>
        <v>44459</v>
      </c>
      <c r="K1030" s="80">
        <f t="shared" si="312"/>
        <v>36</v>
      </c>
      <c r="L1030" s="81">
        <f t="shared" si="313"/>
        <v>36</v>
      </c>
      <c r="M1030" s="82">
        <f t="shared" si="314"/>
        <v>1.004926585</v>
      </c>
      <c r="N1030" s="82">
        <f t="shared" ca="1" si="315"/>
        <v>1.0139252599999999</v>
      </c>
      <c r="O1030" s="81">
        <f t="shared" si="316"/>
        <v>0</v>
      </c>
      <c r="P1030" s="76">
        <f t="shared" ca="1" si="317"/>
        <v>973.37567300000001</v>
      </c>
      <c r="Q1030" s="76">
        <f t="shared" si="318"/>
        <v>0</v>
      </c>
      <c r="R1030" s="83" t="str">
        <f t="shared" si="319"/>
        <v>A+J=</v>
      </c>
      <c r="S1030" s="79">
        <f t="shared" si="320"/>
        <v>44550</v>
      </c>
      <c r="T1030" s="84" t="str">
        <f t="shared" si="321"/>
        <v>-</v>
      </c>
      <c r="U1030" s="8"/>
      <c r="V1030" s="8"/>
      <c r="W1030" s="8"/>
      <c r="X1030" s="8"/>
      <c r="Y1030" s="1"/>
      <c r="Z1030" s="8"/>
      <c r="AA1030" s="8"/>
      <c r="AB1030" s="8"/>
      <c r="AC1030" s="8"/>
      <c r="AD1030" s="8"/>
      <c r="AE1030" s="9"/>
      <c r="AF1030" s="8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3"/>
      <c r="BN1030" s="3"/>
      <c r="BO1030" s="3"/>
      <c r="BP1030" s="3"/>
      <c r="BQ1030" s="3"/>
      <c r="BR1030" s="3"/>
      <c r="BS1030" s="3"/>
      <c r="BT1030" s="3"/>
      <c r="BU1030" s="3"/>
      <c r="BV1030" s="3"/>
      <c r="BW1030" s="3"/>
      <c r="BX1030" s="3"/>
      <c r="BY1030" s="3"/>
      <c r="BZ1030" s="3"/>
      <c r="CA1030" s="3"/>
      <c r="CB1030" s="3"/>
      <c r="CC1030" s="3"/>
      <c r="CD1030" s="3"/>
      <c r="CE1030" s="3"/>
      <c r="CF1030" s="3"/>
      <c r="CG1030" s="3"/>
      <c r="CH1030" s="3"/>
      <c r="CI1030" s="3"/>
      <c r="CJ1030" s="3"/>
      <c r="CK1030" s="3"/>
      <c r="CL1030" s="3"/>
      <c r="CM1030" s="3"/>
      <c r="CN1030" s="3"/>
      <c r="CO1030" s="3"/>
      <c r="CP1030" s="3"/>
      <c r="CQ1030" s="3"/>
      <c r="CR1030" s="3"/>
      <c r="CS1030" s="3"/>
      <c r="CT1030" s="3"/>
      <c r="CU1030" s="3"/>
      <c r="CV1030" s="3"/>
      <c r="CW1030" s="3"/>
      <c r="CX1030" s="3"/>
      <c r="CY1030" s="3"/>
      <c r="CZ1030" s="3"/>
      <c r="DA1030" s="3"/>
      <c r="DB1030" s="3"/>
      <c r="DC1030" s="3"/>
      <c r="DD1030" s="3"/>
      <c r="DE1030" s="3"/>
      <c r="DF1030" s="3"/>
      <c r="DG1030" s="3"/>
      <c r="DH1030" s="3"/>
      <c r="DI1030" s="3"/>
      <c r="DJ1030" s="3"/>
      <c r="DK1030" s="3"/>
      <c r="DL1030" s="3"/>
      <c r="DM1030" s="3"/>
      <c r="DN1030" s="3"/>
      <c r="DO1030" s="3"/>
      <c r="DP1030" s="3"/>
      <c r="DQ1030" s="3"/>
      <c r="DR1030" s="3"/>
      <c r="DS1030" s="3"/>
      <c r="DT1030" s="3"/>
      <c r="DU1030" s="3"/>
      <c r="DV1030" s="3"/>
      <c r="DW1030" s="3"/>
      <c r="DX1030" s="3"/>
      <c r="DY1030" s="3"/>
      <c r="DZ1030" s="3"/>
      <c r="EA1030" s="3"/>
      <c r="EB1030" s="3"/>
      <c r="EC1030" s="3"/>
      <c r="ED1030" s="3"/>
      <c r="EE1030" s="3"/>
      <c r="EF1030" s="3"/>
      <c r="EG1030" s="3"/>
      <c r="EH1030" s="3"/>
      <c r="EI1030" s="3"/>
      <c r="EJ1030" s="3"/>
      <c r="EK1030" s="3"/>
      <c r="EL1030" s="3"/>
      <c r="EM1030" s="3"/>
      <c r="EN1030" s="3"/>
      <c r="EO1030" s="3"/>
      <c r="EP1030" s="3"/>
      <c r="EQ1030" s="3"/>
      <c r="ER1030" s="3"/>
      <c r="ES1030" s="3"/>
      <c r="ET1030" s="3"/>
      <c r="EU1030" s="3"/>
      <c r="EV1030" s="3"/>
      <c r="EW1030" s="3"/>
      <c r="EX1030" s="3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</row>
    <row r="1031" spans="1:173" x14ac:dyDescent="0.15">
      <c r="A1031" s="74">
        <f t="shared" si="304"/>
        <v>44512</v>
      </c>
      <c r="B1031" s="75">
        <f t="shared" ca="1" si="309"/>
        <v>70903.789164000002</v>
      </c>
      <c r="C1031" s="78">
        <f t="shared" si="310"/>
        <v>69900</v>
      </c>
      <c r="D1031" s="77">
        <f ca="1">IF(A1031&lt;$B$1,VLOOKUP(A1031,[1]DI!$A$4:$B$15000,2),0)</f>
        <v>7.6499999999999999E-2</v>
      </c>
      <c r="E1031" s="78">
        <f t="shared" ca="1" si="306"/>
        <v>1.0002925600000001</v>
      </c>
      <c r="F1031" s="78">
        <f ca="1">(TRUNC(PRODUCT($E$12:$E1030),16))</f>
        <v>1.11938333913595</v>
      </c>
      <c r="G1031" s="78">
        <f t="shared" ca="1" si="307"/>
        <v>1.1091242325685999</v>
      </c>
      <c r="H1031" s="78">
        <f t="shared" ca="1" si="308"/>
        <v>1.00924974</v>
      </c>
      <c r="I1031" s="77">
        <f t="shared" si="305"/>
        <v>3.5000000000000003E-2</v>
      </c>
      <c r="J1031" s="79">
        <f t="shared" si="311"/>
        <v>44459</v>
      </c>
      <c r="K1031" s="80">
        <f t="shared" si="312"/>
        <v>37</v>
      </c>
      <c r="L1031" s="81">
        <f t="shared" si="313"/>
        <v>37</v>
      </c>
      <c r="M1031" s="82">
        <f t="shared" si="314"/>
        <v>1.005063781</v>
      </c>
      <c r="N1031" s="82">
        <f t="shared" ca="1" si="315"/>
        <v>1.01436036</v>
      </c>
      <c r="O1031" s="81">
        <f t="shared" si="316"/>
        <v>0</v>
      </c>
      <c r="P1031" s="76">
        <f t="shared" ca="1" si="317"/>
        <v>1003.789164</v>
      </c>
      <c r="Q1031" s="76">
        <f t="shared" si="318"/>
        <v>0</v>
      </c>
      <c r="R1031" s="83" t="str">
        <f t="shared" si="319"/>
        <v>A+J=</v>
      </c>
      <c r="S1031" s="79">
        <f t="shared" si="320"/>
        <v>44550</v>
      </c>
      <c r="T1031" s="84" t="str">
        <f t="shared" si="321"/>
        <v>-</v>
      </c>
      <c r="U1031" s="8"/>
      <c r="V1031" s="8"/>
      <c r="W1031" s="8"/>
      <c r="X1031" s="8"/>
      <c r="Y1031" s="1"/>
      <c r="Z1031" s="8"/>
      <c r="AA1031" s="8"/>
      <c r="AB1031" s="8"/>
      <c r="AC1031" s="8"/>
      <c r="AD1031" s="8"/>
      <c r="AE1031" s="9"/>
      <c r="AF1031" s="8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3"/>
      <c r="BN1031" s="3"/>
      <c r="BO1031" s="3"/>
      <c r="BP1031" s="3"/>
      <c r="BQ1031" s="3"/>
      <c r="BR1031" s="3"/>
      <c r="BS1031" s="3"/>
      <c r="BT1031" s="3"/>
      <c r="BU1031" s="3"/>
      <c r="BV1031" s="3"/>
      <c r="BW1031" s="3"/>
      <c r="BX1031" s="3"/>
      <c r="BY1031" s="3"/>
      <c r="BZ1031" s="3"/>
      <c r="CA1031" s="3"/>
      <c r="CB1031" s="3"/>
      <c r="CC1031" s="3"/>
      <c r="CD1031" s="3"/>
      <c r="CE1031" s="3"/>
      <c r="CF1031" s="3"/>
      <c r="CG1031" s="3"/>
      <c r="CH1031" s="3"/>
      <c r="CI1031" s="3"/>
      <c r="CJ1031" s="3"/>
      <c r="CK1031" s="3"/>
      <c r="CL1031" s="3"/>
      <c r="CM1031" s="3"/>
      <c r="CN1031" s="3"/>
      <c r="CO1031" s="3"/>
      <c r="CP1031" s="3"/>
      <c r="CQ1031" s="3"/>
      <c r="CR1031" s="3"/>
      <c r="CS1031" s="3"/>
      <c r="CT1031" s="3"/>
      <c r="CU1031" s="3"/>
      <c r="CV1031" s="3"/>
      <c r="CW1031" s="3"/>
      <c r="CX1031" s="3"/>
      <c r="CY1031" s="3"/>
      <c r="CZ1031" s="3"/>
      <c r="DA1031" s="3"/>
      <c r="DB1031" s="3"/>
      <c r="DC1031" s="3"/>
      <c r="DD1031" s="3"/>
      <c r="DE1031" s="3"/>
      <c r="DF1031" s="3"/>
      <c r="DG1031" s="3"/>
      <c r="DH1031" s="3"/>
      <c r="DI1031" s="3"/>
      <c r="DJ1031" s="3"/>
      <c r="DK1031" s="3"/>
      <c r="DL1031" s="3"/>
      <c r="DM1031" s="3"/>
      <c r="DN1031" s="3"/>
      <c r="DO1031" s="3"/>
      <c r="DP1031" s="3"/>
      <c r="DQ1031" s="3"/>
      <c r="DR1031" s="3"/>
      <c r="DS1031" s="3"/>
      <c r="DT1031" s="3"/>
      <c r="DU1031" s="3"/>
      <c r="DV1031" s="3"/>
      <c r="DW1031" s="3"/>
      <c r="DX1031" s="3"/>
      <c r="DY1031" s="3"/>
      <c r="DZ1031" s="3"/>
      <c r="EA1031" s="3"/>
      <c r="EB1031" s="3"/>
      <c r="EC1031" s="3"/>
      <c r="ED1031" s="3"/>
      <c r="EE1031" s="3"/>
      <c r="EF1031" s="3"/>
      <c r="EG1031" s="3"/>
      <c r="EH1031" s="3"/>
      <c r="EI1031" s="3"/>
      <c r="EJ1031" s="3"/>
      <c r="EK1031" s="3"/>
      <c r="EL1031" s="3"/>
      <c r="EM1031" s="3"/>
      <c r="EN1031" s="3"/>
      <c r="EO1031" s="3"/>
      <c r="EP1031" s="3"/>
      <c r="EQ1031" s="3"/>
      <c r="ER1031" s="3"/>
      <c r="ES1031" s="3"/>
      <c r="ET1031" s="3"/>
      <c r="EU1031" s="3"/>
      <c r="EV1031" s="3"/>
      <c r="EW1031" s="3"/>
      <c r="EX1031" s="3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</row>
    <row r="1032" spans="1:173" x14ac:dyDescent="0.15">
      <c r="A1032" s="74">
        <f t="shared" si="304"/>
        <v>44513</v>
      </c>
      <c r="B1032" s="75">
        <f t="shared" ca="1" si="309"/>
        <v>70934.215096</v>
      </c>
      <c r="C1032" s="78">
        <f t="shared" si="310"/>
        <v>69900</v>
      </c>
      <c r="D1032" s="77">
        <f ca="1">IF(A1032&lt;$B$1,VLOOKUP(A1032,[1]DI!$A$4:$B$15000,2),0)</f>
        <v>0</v>
      </c>
      <c r="E1032" s="78">
        <f t="shared" ca="1" si="306"/>
        <v>1</v>
      </c>
      <c r="F1032" s="78">
        <f ca="1">(TRUNC(PRODUCT($E$12:$E1031),16))</f>
        <v>1.1197108259256501</v>
      </c>
      <c r="G1032" s="78">
        <f t="shared" ca="1" si="307"/>
        <v>1.1091242325685999</v>
      </c>
      <c r="H1032" s="78">
        <f t="shared" ca="1" si="308"/>
        <v>1.0095449999999999</v>
      </c>
      <c r="I1032" s="77">
        <f t="shared" si="305"/>
        <v>3.5000000000000003E-2</v>
      </c>
      <c r="J1032" s="79">
        <f t="shared" si="311"/>
        <v>44459</v>
      </c>
      <c r="K1032" s="80">
        <f t="shared" si="312"/>
        <v>37</v>
      </c>
      <c r="L1032" s="81">
        <f t="shared" si="313"/>
        <v>38</v>
      </c>
      <c r="M1032" s="82">
        <f t="shared" si="314"/>
        <v>1.005200995</v>
      </c>
      <c r="N1032" s="82">
        <f t="shared" ca="1" si="315"/>
        <v>1.0147956380000001</v>
      </c>
      <c r="O1032" s="81">
        <f t="shared" si="316"/>
        <v>0</v>
      </c>
      <c r="P1032" s="76">
        <f t="shared" ca="1" si="317"/>
        <v>1034.2150959999999</v>
      </c>
      <c r="Q1032" s="76">
        <f t="shared" si="318"/>
        <v>0</v>
      </c>
      <c r="R1032" s="83" t="str">
        <f t="shared" si="319"/>
        <v>A+J=</v>
      </c>
      <c r="S1032" s="79">
        <f t="shared" si="320"/>
        <v>44550</v>
      </c>
      <c r="T1032" s="84" t="str">
        <f t="shared" si="321"/>
        <v>-</v>
      </c>
      <c r="U1032" s="8"/>
      <c r="V1032" s="8"/>
      <c r="W1032" s="8"/>
      <c r="X1032" s="8"/>
      <c r="Y1032" s="1"/>
      <c r="Z1032" s="8"/>
      <c r="AA1032" s="8"/>
      <c r="AB1032" s="8"/>
      <c r="AC1032" s="8"/>
      <c r="AD1032" s="8"/>
      <c r="AE1032" s="9"/>
      <c r="AF1032" s="8"/>
      <c r="AG1032" s="3"/>
      <c r="AH1032" s="3"/>
      <c r="AI1032" s="3"/>
      <c r="AJ1032" s="3"/>
      <c r="AK1032" s="3"/>
      <c r="AL1032" s="3"/>
      <c r="AM1032" s="3"/>
      <c r="AN1032" s="3"/>
      <c r="AO1032" s="3"/>
      <c r="AP1032" s="3"/>
      <c r="AQ1032" s="3"/>
      <c r="AR1032" s="3"/>
      <c r="AS1032" s="3"/>
      <c r="AT1032" s="3"/>
      <c r="AU1032" s="3"/>
      <c r="AV1032" s="3"/>
      <c r="AW1032" s="3"/>
      <c r="AX1032" s="3"/>
      <c r="AY1032" s="3"/>
      <c r="AZ1032" s="3"/>
      <c r="BA1032" s="3"/>
      <c r="BB1032" s="3"/>
      <c r="BC1032" s="3"/>
      <c r="BD1032" s="3"/>
      <c r="BE1032" s="3"/>
      <c r="BF1032" s="3"/>
      <c r="BG1032" s="3"/>
      <c r="BH1032" s="3"/>
      <c r="BI1032" s="3"/>
      <c r="BJ1032" s="3"/>
      <c r="BK1032" s="3"/>
      <c r="BL1032" s="3"/>
      <c r="BM1032" s="3"/>
      <c r="BN1032" s="3"/>
      <c r="BO1032" s="3"/>
      <c r="BP1032" s="3"/>
      <c r="BQ1032" s="3"/>
      <c r="BR1032" s="3"/>
      <c r="BS1032" s="3"/>
      <c r="BT1032" s="3"/>
      <c r="BU1032" s="3"/>
      <c r="BV1032" s="3"/>
      <c r="BW1032" s="3"/>
      <c r="BX1032" s="3"/>
      <c r="BY1032" s="3"/>
      <c r="BZ1032" s="3"/>
      <c r="CA1032" s="3"/>
      <c r="CB1032" s="3"/>
      <c r="CC1032" s="3"/>
      <c r="CD1032" s="3"/>
      <c r="CE1032" s="3"/>
      <c r="CF1032" s="3"/>
      <c r="CG1032" s="3"/>
      <c r="CH1032" s="3"/>
      <c r="CI1032" s="3"/>
      <c r="CJ1032" s="3"/>
      <c r="CK1032" s="3"/>
      <c r="CL1032" s="3"/>
      <c r="CM1032" s="3"/>
      <c r="CN1032" s="3"/>
      <c r="CO1032" s="3"/>
      <c r="CP1032" s="3"/>
      <c r="CQ1032" s="3"/>
      <c r="CR1032" s="3"/>
      <c r="CS1032" s="3"/>
      <c r="CT1032" s="3"/>
      <c r="CU1032" s="3"/>
      <c r="CV1032" s="3"/>
      <c r="CW1032" s="3"/>
      <c r="CX1032" s="3"/>
      <c r="CY1032" s="3"/>
      <c r="CZ1032" s="3"/>
      <c r="DA1032" s="3"/>
      <c r="DB1032" s="3"/>
      <c r="DC1032" s="3"/>
      <c r="DD1032" s="3"/>
      <c r="DE1032" s="3"/>
      <c r="DF1032" s="3"/>
      <c r="DG1032" s="3"/>
      <c r="DH1032" s="3"/>
      <c r="DI1032" s="3"/>
      <c r="DJ1032" s="3"/>
      <c r="DK1032" s="3"/>
      <c r="DL1032" s="3"/>
      <c r="DM1032" s="3"/>
      <c r="DN1032" s="3"/>
      <c r="DO1032" s="3"/>
      <c r="DP1032" s="3"/>
      <c r="DQ1032" s="3"/>
      <c r="DR1032" s="3"/>
      <c r="DS1032" s="3"/>
      <c r="DT1032" s="3"/>
      <c r="DU1032" s="3"/>
      <c r="DV1032" s="3"/>
      <c r="DW1032" s="3"/>
      <c r="DX1032" s="3"/>
      <c r="DY1032" s="3"/>
      <c r="DZ1032" s="3"/>
      <c r="EA1032" s="3"/>
      <c r="EB1032" s="3"/>
      <c r="EC1032" s="3"/>
      <c r="ED1032" s="3"/>
      <c r="EE1032" s="3"/>
      <c r="EF1032" s="3"/>
      <c r="EG1032" s="3"/>
      <c r="EH1032" s="3"/>
      <c r="EI1032" s="3"/>
      <c r="EJ1032" s="3"/>
      <c r="EK1032" s="3"/>
      <c r="EL1032" s="3"/>
      <c r="EM1032" s="3"/>
      <c r="EN1032" s="3"/>
      <c r="EO1032" s="3"/>
      <c r="EP1032" s="3"/>
      <c r="EQ1032" s="3"/>
      <c r="ER1032" s="3"/>
      <c r="ES1032" s="3"/>
      <c r="ET1032" s="3"/>
      <c r="EU1032" s="3"/>
      <c r="EV1032" s="3"/>
      <c r="EW1032" s="3"/>
      <c r="EX1032" s="3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</row>
    <row r="1033" spans="1:173" x14ac:dyDescent="0.15">
      <c r="A1033" s="74">
        <f t="shared" si="304"/>
        <v>44514</v>
      </c>
      <c r="B1033" s="75">
        <f t="shared" ca="1" si="309"/>
        <v>70934.215096</v>
      </c>
      <c r="C1033" s="78">
        <f t="shared" si="310"/>
        <v>69900</v>
      </c>
      <c r="D1033" s="77">
        <f ca="1">IF(A1033&lt;$B$1,VLOOKUP(A1033,[1]DI!$A$4:$B$15000,2),0)</f>
        <v>0</v>
      </c>
      <c r="E1033" s="78">
        <f t="shared" ca="1" si="306"/>
        <v>1</v>
      </c>
      <c r="F1033" s="78">
        <f ca="1">(TRUNC(PRODUCT($E$12:$E1032),16))</f>
        <v>1.1197108259256501</v>
      </c>
      <c r="G1033" s="78">
        <f t="shared" ca="1" si="307"/>
        <v>1.1091242325685999</v>
      </c>
      <c r="H1033" s="78">
        <f t="shared" ca="1" si="308"/>
        <v>1.0095449999999999</v>
      </c>
      <c r="I1033" s="77">
        <f t="shared" si="305"/>
        <v>3.5000000000000003E-2</v>
      </c>
      <c r="J1033" s="79">
        <f t="shared" si="311"/>
        <v>44459</v>
      </c>
      <c r="K1033" s="80">
        <f t="shared" si="312"/>
        <v>37</v>
      </c>
      <c r="L1033" s="81">
        <f t="shared" si="313"/>
        <v>38</v>
      </c>
      <c r="M1033" s="82">
        <f t="shared" si="314"/>
        <v>1.005200995</v>
      </c>
      <c r="N1033" s="82">
        <f t="shared" ca="1" si="315"/>
        <v>1.0147956380000001</v>
      </c>
      <c r="O1033" s="81">
        <f t="shared" si="316"/>
        <v>0</v>
      </c>
      <c r="P1033" s="76">
        <f t="shared" ca="1" si="317"/>
        <v>1034.2150959999999</v>
      </c>
      <c r="Q1033" s="76">
        <f t="shared" si="318"/>
        <v>0</v>
      </c>
      <c r="R1033" s="83" t="str">
        <f t="shared" si="319"/>
        <v>A+J=</v>
      </c>
      <c r="S1033" s="79">
        <f t="shared" si="320"/>
        <v>44550</v>
      </c>
      <c r="T1033" s="84" t="str">
        <f t="shared" si="321"/>
        <v>-</v>
      </c>
      <c r="U1033" s="8"/>
      <c r="V1033" s="8"/>
      <c r="W1033" s="8"/>
      <c r="X1033" s="8"/>
      <c r="Y1033" s="1"/>
      <c r="Z1033" s="8"/>
      <c r="AA1033" s="8"/>
      <c r="AB1033" s="8"/>
      <c r="AC1033" s="8"/>
      <c r="AD1033" s="8"/>
      <c r="AE1033" s="9"/>
      <c r="AF1033" s="8"/>
      <c r="AG1033" s="3"/>
      <c r="AH1033" s="3"/>
      <c r="AI1033" s="3"/>
      <c r="AJ1033" s="3"/>
      <c r="AK1033" s="3"/>
      <c r="AL1033" s="3"/>
      <c r="AM1033" s="3"/>
      <c r="AN1033" s="3"/>
      <c r="AO1033" s="3"/>
      <c r="AP1033" s="3"/>
      <c r="AQ1033" s="3"/>
      <c r="AR1033" s="3"/>
      <c r="AS1033" s="3"/>
      <c r="AT1033" s="3"/>
      <c r="AU1033" s="3"/>
      <c r="AV1033" s="3"/>
      <c r="AW1033" s="3"/>
      <c r="AX1033" s="3"/>
      <c r="AY1033" s="3"/>
      <c r="AZ1033" s="3"/>
      <c r="BA1033" s="3"/>
      <c r="BB1033" s="3"/>
      <c r="BC1033" s="3"/>
      <c r="BD1033" s="3"/>
      <c r="BE1033" s="3"/>
      <c r="BF1033" s="3"/>
      <c r="BG1033" s="3"/>
      <c r="BH1033" s="3"/>
      <c r="BI1033" s="3"/>
      <c r="BJ1033" s="3"/>
      <c r="BK1033" s="3"/>
      <c r="BL1033" s="3"/>
      <c r="BM1033" s="3"/>
      <c r="BN1033" s="3"/>
      <c r="BO1033" s="3"/>
      <c r="BP1033" s="3"/>
      <c r="BQ1033" s="3"/>
      <c r="BR1033" s="3"/>
      <c r="BS1033" s="3"/>
      <c r="BT1033" s="3"/>
      <c r="BU1033" s="3"/>
      <c r="BV1033" s="3"/>
      <c r="BW1033" s="3"/>
      <c r="BX1033" s="3"/>
      <c r="BY1033" s="3"/>
      <c r="BZ1033" s="3"/>
      <c r="CA1033" s="3"/>
      <c r="CB1033" s="3"/>
      <c r="CC1033" s="3"/>
      <c r="CD1033" s="3"/>
      <c r="CE1033" s="3"/>
      <c r="CF1033" s="3"/>
      <c r="CG1033" s="3"/>
      <c r="CH1033" s="3"/>
      <c r="CI1033" s="3"/>
      <c r="CJ1033" s="3"/>
      <c r="CK1033" s="3"/>
      <c r="CL1033" s="3"/>
      <c r="CM1033" s="3"/>
      <c r="CN1033" s="3"/>
      <c r="CO1033" s="3"/>
      <c r="CP1033" s="3"/>
      <c r="CQ1033" s="3"/>
      <c r="CR1033" s="3"/>
      <c r="CS1033" s="3"/>
      <c r="CT1033" s="3"/>
      <c r="CU1033" s="3"/>
      <c r="CV1033" s="3"/>
      <c r="CW1033" s="3"/>
      <c r="CX1033" s="3"/>
      <c r="CY1033" s="3"/>
      <c r="CZ1033" s="3"/>
      <c r="DA1033" s="3"/>
      <c r="DB1033" s="3"/>
      <c r="DC1033" s="3"/>
      <c r="DD1033" s="3"/>
      <c r="DE1033" s="3"/>
      <c r="DF1033" s="3"/>
      <c r="DG1033" s="3"/>
      <c r="DH1033" s="3"/>
      <c r="DI1033" s="3"/>
      <c r="DJ1033" s="3"/>
      <c r="DK1033" s="3"/>
      <c r="DL1033" s="3"/>
      <c r="DM1033" s="3"/>
      <c r="DN1033" s="3"/>
      <c r="DO1033" s="3"/>
      <c r="DP1033" s="3"/>
      <c r="DQ1033" s="3"/>
      <c r="DR1033" s="3"/>
      <c r="DS1033" s="3"/>
      <c r="DT1033" s="3"/>
      <c r="DU1033" s="3"/>
      <c r="DV1033" s="3"/>
      <c r="DW1033" s="3"/>
      <c r="DX1033" s="3"/>
      <c r="DY1033" s="3"/>
      <c r="DZ1033" s="3"/>
      <c r="EA1033" s="3"/>
      <c r="EB1033" s="3"/>
      <c r="EC1033" s="3"/>
      <c r="ED1033" s="3"/>
      <c r="EE1033" s="3"/>
      <c r="EF1033" s="3"/>
      <c r="EG1033" s="3"/>
      <c r="EH1033" s="3"/>
      <c r="EI1033" s="3"/>
      <c r="EJ1033" s="3"/>
      <c r="EK1033" s="3"/>
      <c r="EL1033" s="3"/>
      <c r="EM1033" s="3"/>
      <c r="EN1033" s="3"/>
      <c r="EO1033" s="3"/>
      <c r="EP1033" s="3"/>
      <c r="EQ1033" s="3"/>
      <c r="ER1033" s="3"/>
      <c r="ES1033" s="3"/>
      <c r="ET1033" s="3"/>
      <c r="EU1033" s="3"/>
      <c r="EV1033" s="3"/>
      <c r="EW1033" s="3"/>
      <c r="EX1033" s="3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</row>
    <row r="1034" spans="1:173" x14ac:dyDescent="0.15">
      <c r="A1034" s="74">
        <f t="shared" si="304"/>
        <v>44515</v>
      </c>
      <c r="B1034" s="75">
        <f t="shared" ca="1" si="309"/>
        <v>70934.215096</v>
      </c>
      <c r="C1034" s="78">
        <f t="shared" si="310"/>
        <v>69900</v>
      </c>
      <c r="D1034" s="77">
        <f ca="1">IF(A1034&lt;$B$1,VLOOKUP(A1034,[1]DI!$A$4:$B$15000,2),0)</f>
        <v>0</v>
      </c>
      <c r="E1034" s="78">
        <f t="shared" ca="1" si="306"/>
        <v>1</v>
      </c>
      <c r="F1034" s="78">
        <f ca="1">(TRUNC(PRODUCT($E$12:$E1033),16))</f>
        <v>1.1197108259256501</v>
      </c>
      <c r="G1034" s="78">
        <f t="shared" ca="1" si="307"/>
        <v>1.1091242325685999</v>
      </c>
      <c r="H1034" s="78">
        <f t="shared" ca="1" si="308"/>
        <v>1.0095449999999999</v>
      </c>
      <c r="I1034" s="77">
        <f t="shared" si="305"/>
        <v>3.5000000000000003E-2</v>
      </c>
      <c r="J1034" s="79">
        <f t="shared" si="311"/>
        <v>44459</v>
      </c>
      <c r="K1034" s="80">
        <f t="shared" si="312"/>
        <v>37</v>
      </c>
      <c r="L1034" s="81">
        <f t="shared" si="313"/>
        <v>38</v>
      </c>
      <c r="M1034" s="82">
        <f t="shared" si="314"/>
        <v>1.005200995</v>
      </c>
      <c r="N1034" s="82">
        <f t="shared" ca="1" si="315"/>
        <v>1.0147956380000001</v>
      </c>
      <c r="O1034" s="81">
        <f t="shared" si="316"/>
        <v>0</v>
      </c>
      <c r="P1034" s="76">
        <f t="shared" ca="1" si="317"/>
        <v>1034.2150959999999</v>
      </c>
      <c r="Q1034" s="76">
        <f t="shared" si="318"/>
        <v>0</v>
      </c>
      <c r="R1034" s="83" t="str">
        <f t="shared" si="319"/>
        <v>A+J=</v>
      </c>
      <c r="S1034" s="79">
        <f t="shared" si="320"/>
        <v>44550</v>
      </c>
      <c r="T1034" s="84" t="str">
        <f t="shared" si="321"/>
        <v>-</v>
      </c>
      <c r="U1034" s="8"/>
      <c r="V1034" s="8"/>
      <c r="W1034" s="8"/>
      <c r="X1034" s="8"/>
      <c r="Y1034" s="1"/>
      <c r="Z1034" s="8"/>
      <c r="AA1034" s="8"/>
      <c r="AB1034" s="8"/>
      <c r="AC1034" s="8"/>
      <c r="AD1034" s="8"/>
      <c r="AE1034" s="9"/>
      <c r="AF1034" s="8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3"/>
      <c r="BN1034" s="3"/>
      <c r="BO1034" s="3"/>
      <c r="BP1034" s="3"/>
      <c r="BQ1034" s="3"/>
      <c r="BR1034" s="3"/>
      <c r="BS1034" s="3"/>
      <c r="BT1034" s="3"/>
      <c r="BU1034" s="3"/>
      <c r="BV1034" s="3"/>
      <c r="BW1034" s="3"/>
      <c r="BX1034" s="3"/>
      <c r="BY1034" s="3"/>
      <c r="BZ1034" s="3"/>
      <c r="CA1034" s="3"/>
      <c r="CB1034" s="3"/>
      <c r="CC1034" s="3"/>
      <c r="CD1034" s="3"/>
      <c r="CE1034" s="3"/>
      <c r="CF1034" s="3"/>
      <c r="CG1034" s="3"/>
      <c r="CH1034" s="3"/>
      <c r="CI1034" s="3"/>
      <c r="CJ1034" s="3"/>
      <c r="CK1034" s="3"/>
      <c r="CL1034" s="3"/>
      <c r="CM1034" s="3"/>
      <c r="CN1034" s="3"/>
      <c r="CO1034" s="3"/>
      <c r="CP1034" s="3"/>
      <c r="CQ1034" s="3"/>
      <c r="CR1034" s="3"/>
      <c r="CS1034" s="3"/>
      <c r="CT1034" s="3"/>
      <c r="CU1034" s="3"/>
      <c r="CV1034" s="3"/>
      <c r="CW1034" s="3"/>
      <c r="CX1034" s="3"/>
      <c r="CY1034" s="3"/>
      <c r="CZ1034" s="3"/>
      <c r="DA1034" s="3"/>
      <c r="DB1034" s="3"/>
      <c r="DC1034" s="3"/>
      <c r="DD1034" s="3"/>
      <c r="DE1034" s="3"/>
      <c r="DF1034" s="3"/>
      <c r="DG1034" s="3"/>
      <c r="DH1034" s="3"/>
      <c r="DI1034" s="3"/>
      <c r="DJ1034" s="3"/>
      <c r="DK1034" s="3"/>
      <c r="DL1034" s="3"/>
      <c r="DM1034" s="3"/>
      <c r="DN1034" s="3"/>
      <c r="DO1034" s="3"/>
      <c r="DP1034" s="3"/>
      <c r="DQ1034" s="3"/>
      <c r="DR1034" s="3"/>
      <c r="DS1034" s="3"/>
      <c r="DT1034" s="3"/>
      <c r="DU1034" s="3"/>
      <c r="DV1034" s="3"/>
      <c r="DW1034" s="3"/>
      <c r="DX1034" s="3"/>
      <c r="DY1034" s="3"/>
      <c r="DZ1034" s="3"/>
      <c r="EA1034" s="3"/>
      <c r="EB1034" s="3"/>
      <c r="EC1034" s="3"/>
      <c r="ED1034" s="3"/>
      <c r="EE1034" s="3"/>
      <c r="EF1034" s="3"/>
      <c r="EG1034" s="3"/>
      <c r="EH1034" s="3"/>
      <c r="EI1034" s="3"/>
      <c r="EJ1034" s="3"/>
      <c r="EK1034" s="3"/>
      <c r="EL1034" s="3"/>
      <c r="EM1034" s="3"/>
      <c r="EN1034" s="3"/>
      <c r="EO1034" s="3"/>
      <c r="EP1034" s="3"/>
      <c r="EQ1034" s="3"/>
      <c r="ER1034" s="3"/>
      <c r="ES1034" s="3"/>
      <c r="ET1034" s="3"/>
      <c r="EU1034" s="3"/>
      <c r="EV1034" s="3"/>
      <c r="EW1034" s="3"/>
      <c r="EX1034" s="3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</row>
    <row r="1035" spans="1:173" x14ac:dyDescent="0.15">
      <c r="A1035" s="74">
        <f t="shared" si="304"/>
        <v>44516</v>
      </c>
      <c r="B1035" s="75">
        <f t="shared" ca="1" si="309"/>
        <v>70934.215096</v>
      </c>
      <c r="C1035" s="78">
        <f t="shared" si="310"/>
        <v>69900</v>
      </c>
      <c r="D1035" s="77">
        <f ca="1">IF(A1035&lt;$B$1,VLOOKUP(A1035,[1]DI!$A$4:$B$15000,2),0)</f>
        <v>7.6499999999999999E-2</v>
      </c>
      <c r="E1035" s="78">
        <f t="shared" ca="1" si="306"/>
        <v>1.0002925600000001</v>
      </c>
      <c r="F1035" s="78">
        <f ca="1">(TRUNC(PRODUCT($E$12:$E1034),16))</f>
        <v>1.1197108259256501</v>
      </c>
      <c r="G1035" s="78">
        <f t="shared" ca="1" si="307"/>
        <v>1.1091242325685999</v>
      </c>
      <c r="H1035" s="78">
        <f t="shared" ca="1" si="308"/>
        <v>1.0095449999999999</v>
      </c>
      <c r="I1035" s="77">
        <f t="shared" si="305"/>
        <v>3.5000000000000003E-2</v>
      </c>
      <c r="J1035" s="79">
        <f t="shared" si="311"/>
        <v>44459</v>
      </c>
      <c r="K1035" s="80">
        <f t="shared" si="312"/>
        <v>38</v>
      </c>
      <c r="L1035" s="81">
        <f t="shared" si="313"/>
        <v>38</v>
      </c>
      <c r="M1035" s="82">
        <f t="shared" si="314"/>
        <v>1.005200995</v>
      </c>
      <c r="N1035" s="82">
        <f t="shared" ca="1" si="315"/>
        <v>1.0147956380000001</v>
      </c>
      <c r="O1035" s="81">
        <f t="shared" si="316"/>
        <v>0</v>
      </c>
      <c r="P1035" s="76">
        <f t="shared" ca="1" si="317"/>
        <v>1034.2150959999999</v>
      </c>
      <c r="Q1035" s="76">
        <f t="shared" si="318"/>
        <v>0</v>
      </c>
      <c r="R1035" s="83" t="str">
        <f t="shared" si="319"/>
        <v>A+J=</v>
      </c>
      <c r="S1035" s="79">
        <f t="shared" si="320"/>
        <v>44550</v>
      </c>
      <c r="T1035" s="84" t="str">
        <f t="shared" si="321"/>
        <v>-</v>
      </c>
      <c r="U1035" s="8"/>
      <c r="V1035" s="8"/>
      <c r="W1035" s="8"/>
      <c r="X1035" s="8"/>
      <c r="Y1035" s="1"/>
      <c r="Z1035" s="8"/>
      <c r="AA1035" s="8"/>
      <c r="AB1035" s="8"/>
      <c r="AC1035" s="8"/>
      <c r="AD1035" s="8"/>
      <c r="AE1035" s="9"/>
      <c r="AF1035" s="8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3"/>
      <c r="BN1035" s="3"/>
      <c r="BO1035" s="3"/>
      <c r="BP1035" s="3"/>
      <c r="BQ1035" s="3"/>
      <c r="BR1035" s="3"/>
      <c r="BS1035" s="3"/>
      <c r="BT1035" s="3"/>
      <c r="BU1035" s="3"/>
      <c r="BV1035" s="3"/>
      <c r="BW1035" s="3"/>
      <c r="BX1035" s="3"/>
      <c r="BY1035" s="3"/>
      <c r="BZ1035" s="3"/>
      <c r="CA1035" s="3"/>
      <c r="CB1035" s="3"/>
      <c r="CC1035" s="3"/>
      <c r="CD1035" s="3"/>
      <c r="CE1035" s="3"/>
      <c r="CF1035" s="3"/>
      <c r="CG1035" s="3"/>
      <c r="CH1035" s="3"/>
      <c r="CI1035" s="3"/>
      <c r="CJ1035" s="3"/>
      <c r="CK1035" s="3"/>
      <c r="CL1035" s="3"/>
      <c r="CM1035" s="3"/>
      <c r="CN1035" s="3"/>
      <c r="CO1035" s="3"/>
      <c r="CP1035" s="3"/>
      <c r="CQ1035" s="3"/>
      <c r="CR1035" s="3"/>
      <c r="CS1035" s="3"/>
      <c r="CT1035" s="3"/>
      <c r="CU1035" s="3"/>
      <c r="CV1035" s="3"/>
      <c r="CW1035" s="3"/>
      <c r="CX1035" s="3"/>
      <c r="CY1035" s="3"/>
      <c r="CZ1035" s="3"/>
      <c r="DA1035" s="3"/>
      <c r="DB1035" s="3"/>
      <c r="DC1035" s="3"/>
      <c r="DD1035" s="3"/>
      <c r="DE1035" s="3"/>
      <c r="DF1035" s="3"/>
      <c r="DG1035" s="3"/>
      <c r="DH1035" s="3"/>
      <c r="DI1035" s="3"/>
      <c r="DJ1035" s="3"/>
      <c r="DK1035" s="3"/>
      <c r="DL1035" s="3"/>
      <c r="DM1035" s="3"/>
      <c r="DN1035" s="3"/>
      <c r="DO1035" s="3"/>
      <c r="DP1035" s="3"/>
      <c r="DQ1035" s="3"/>
      <c r="DR1035" s="3"/>
      <c r="DS1035" s="3"/>
      <c r="DT1035" s="3"/>
      <c r="DU1035" s="3"/>
      <c r="DV1035" s="3"/>
      <c r="DW1035" s="3"/>
      <c r="DX1035" s="3"/>
      <c r="DY1035" s="3"/>
      <c r="DZ1035" s="3"/>
      <c r="EA1035" s="3"/>
      <c r="EB1035" s="3"/>
      <c r="EC1035" s="3"/>
      <c r="ED1035" s="3"/>
      <c r="EE1035" s="3"/>
      <c r="EF1035" s="3"/>
      <c r="EG1035" s="3"/>
      <c r="EH1035" s="3"/>
      <c r="EI1035" s="3"/>
      <c r="EJ1035" s="3"/>
      <c r="EK1035" s="3"/>
      <c r="EL1035" s="3"/>
      <c r="EM1035" s="3"/>
      <c r="EN1035" s="3"/>
      <c r="EO1035" s="3"/>
      <c r="EP1035" s="3"/>
      <c r="EQ1035" s="3"/>
      <c r="ER1035" s="3"/>
      <c r="ES1035" s="3"/>
      <c r="ET1035" s="3"/>
      <c r="EU1035" s="3"/>
      <c r="EV1035" s="3"/>
      <c r="EW1035" s="3"/>
      <c r="EX1035" s="3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</row>
    <row r="1036" spans="1:173" x14ac:dyDescent="0.15">
      <c r="A1036" s="74">
        <f t="shared" si="304"/>
        <v>44517</v>
      </c>
      <c r="B1036" s="75">
        <f t="shared" ca="1" si="309"/>
        <v>70964.654448999994</v>
      </c>
      <c r="C1036" s="78">
        <f t="shared" si="310"/>
        <v>69900</v>
      </c>
      <c r="D1036" s="77">
        <f ca="1">IF(A1036&lt;$B$1,VLOOKUP(A1036,[1]DI!$A$4:$B$15000,2),0)</f>
        <v>7.6499999999999999E-2</v>
      </c>
      <c r="E1036" s="78">
        <f t="shared" ca="1" si="306"/>
        <v>1.0002925600000001</v>
      </c>
      <c r="F1036" s="78">
        <f ca="1">(TRUNC(PRODUCT($E$12:$E1035),16))</f>
        <v>1.12003840852488</v>
      </c>
      <c r="G1036" s="78">
        <f t="shared" ca="1" si="307"/>
        <v>1.1091242325685999</v>
      </c>
      <c r="H1036" s="78">
        <f t="shared" ca="1" si="308"/>
        <v>1.0098403499999999</v>
      </c>
      <c r="I1036" s="77">
        <f t="shared" si="305"/>
        <v>3.5000000000000003E-2</v>
      </c>
      <c r="J1036" s="79">
        <f t="shared" si="311"/>
        <v>44459</v>
      </c>
      <c r="K1036" s="80">
        <f t="shared" si="312"/>
        <v>39</v>
      </c>
      <c r="L1036" s="81">
        <f t="shared" si="313"/>
        <v>39</v>
      </c>
      <c r="M1036" s="82">
        <f t="shared" si="314"/>
        <v>1.0053382280000001</v>
      </c>
      <c r="N1036" s="82">
        <f t="shared" ca="1" si="315"/>
        <v>1.015231108</v>
      </c>
      <c r="O1036" s="81">
        <f t="shared" si="316"/>
        <v>0</v>
      </c>
      <c r="P1036" s="76">
        <f t="shared" ca="1" si="317"/>
        <v>1064.6544490000001</v>
      </c>
      <c r="Q1036" s="76">
        <f t="shared" si="318"/>
        <v>0</v>
      </c>
      <c r="R1036" s="83" t="str">
        <f t="shared" si="319"/>
        <v>A+J=</v>
      </c>
      <c r="S1036" s="79">
        <f t="shared" si="320"/>
        <v>44550</v>
      </c>
      <c r="T1036" s="84" t="str">
        <f t="shared" si="321"/>
        <v>-</v>
      </c>
      <c r="U1036" s="8"/>
      <c r="V1036" s="8"/>
      <c r="W1036" s="8"/>
      <c r="X1036" s="8"/>
      <c r="Y1036" s="1"/>
      <c r="Z1036" s="8"/>
      <c r="AA1036" s="8"/>
      <c r="AB1036" s="8"/>
      <c r="AC1036" s="8"/>
      <c r="AD1036" s="8"/>
      <c r="AE1036" s="9"/>
      <c r="AF1036" s="8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3"/>
      <c r="BN1036" s="3"/>
      <c r="BO1036" s="3"/>
      <c r="BP1036" s="3"/>
      <c r="BQ1036" s="3"/>
      <c r="BR1036" s="3"/>
      <c r="BS1036" s="3"/>
      <c r="BT1036" s="3"/>
      <c r="BU1036" s="3"/>
      <c r="BV1036" s="3"/>
      <c r="BW1036" s="3"/>
      <c r="BX1036" s="3"/>
      <c r="BY1036" s="3"/>
      <c r="BZ1036" s="3"/>
      <c r="CA1036" s="3"/>
      <c r="CB1036" s="3"/>
      <c r="CC1036" s="3"/>
      <c r="CD1036" s="3"/>
      <c r="CE1036" s="3"/>
      <c r="CF1036" s="3"/>
      <c r="CG1036" s="3"/>
      <c r="CH1036" s="3"/>
      <c r="CI1036" s="3"/>
      <c r="CJ1036" s="3"/>
      <c r="CK1036" s="3"/>
      <c r="CL1036" s="3"/>
      <c r="CM1036" s="3"/>
      <c r="CN1036" s="3"/>
      <c r="CO1036" s="3"/>
      <c r="CP1036" s="3"/>
      <c r="CQ1036" s="3"/>
      <c r="CR1036" s="3"/>
      <c r="CS1036" s="3"/>
      <c r="CT1036" s="3"/>
      <c r="CU1036" s="3"/>
      <c r="CV1036" s="3"/>
      <c r="CW1036" s="3"/>
      <c r="CX1036" s="3"/>
      <c r="CY1036" s="3"/>
      <c r="CZ1036" s="3"/>
      <c r="DA1036" s="3"/>
      <c r="DB1036" s="3"/>
      <c r="DC1036" s="3"/>
      <c r="DD1036" s="3"/>
      <c r="DE1036" s="3"/>
      <c r="DF1036" s="3"/>
      <c r="DG1036" s="3"/>
      <c r="DH1036" s="3"/>
      <c r="DI1036" s="3"/>
      <c r="DJ1036" s="3"/>
      <c r="DK1036" s="3"/>
      <c r="DL1036" s="3"/>
      <c r="DM1036" s="3"/>
      <c r="DN1036" s="3"/>
      <c r="DO1036" s="3"/>
      <c r="DP1036" s="3"/>
      <c r="DQ1036" s="3"/>
      <c r="DR1036" s="3"/>
      <c r="DS1036" s="3"/>
      <c r="DT1036" s="3"/>
      <c r="DU1036" s="3"/>
      <c r="DV1036" s="3"/>
      <c r="DW1036" s="3"/>
      <c r="DX1036" s="3"/>
      <c r="DY1036" s="3"/>
      <c r="DZ1036" s="3"/>
      <c r="EA1036" s="3"/>
      <c r="EB1036" s="3"/>
      <c r="EC1036" s="3"/>
      <c r="ED1036" s="3"/>
      <c r="EE1036" s="3"/>
      <c r="EF1036" s="3"/>
      <c r="EG1036" s="3"/>
      <c r="EH1036" s="3"/>
      <c r="EI1036" s="3"/>
      <c r="EJ1036" s="3"/>
      <c r="EK1036" s="3"/>
      <c r="EL1036" s="3"/>
      <c r="EM1036" s="3"/>
      <c r="EN1036" s="3"/>
      <c r="EO1036" s="3"/>
      <c r="EP1036" s="3"/>
      <c r="EQ1036" s="3"/>
      <c r="ER1036" s="3"/>
      <c r="ES1036" s="3"/>
      <c r="ET1036" s="3"/>
      <c r="EU1036" s="3"/>
      <c r="EV1036" s="3"/>
      <c r="EW1036" s="3"/>
      <c r="EX1036" s="3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</row>
    <row r="1037" spans="1:173" x14ac:dyDescent="0.15">
      <c r="A1037" s="74">
        <f t="shared" ref="A1037:A1100" si="322">(A1036+1)</f>
        <v>44518</v>
      </c>
      <c r="B1037" s="75">
        <f t="shared" ca="1" si="309"/>
        <v>70995.107082999995</v>
      </c>
      <c r="C1037" s="78">
        <f t="shared" si="310"/>
        <v>69900</v>
      </c>
      <c r="D1037" s="77">
        <f ca="1">IF(A1037&lt;$B$1,VLOOKUP(A1037,[1]DI!$A$4:$B$15000,2),0)</f>
        <v>7.6499999999999999E-2</v>
      </c>
      <c r="E1037" s="78">
        <f t="shared" ca="1" si="306"/>
        <v>1.0002925600000001</v>
      </c>
      <c r="F1037" s="78">
        <f ca="1">(TRUNC(PRODUCT($E$12:$E1036),16))</f>
        <v>1.1203660869616801</v>
      </c>
      <c r="G1037" s="78">
        <f t="shared" ca="1" si="307"/>
        <v>1.1091242325685999</v>
      </c>
      <c r="H1037" s="78">
        <f t="shared" ca="1" si="308"/>
        <v>1.0101357900000001</v>
      </c>
      <c r="I1037" s="77">
        <f t="shared" ref="I1037:I1100" si="323">I1036</f>
        <v>3.5000000000000003E-2</v>
      </c>
      <c r="J1037" s="79">
        <f t="shared" si="311"/>
        <v>44459</v>
      </c>
      <c r="K1037" s="80">
        <f t="shared" si="312"/>
        <v>40</v>
      </c>
      <c r="L1037" s="81">
        <f t="shared" si="313"/>
        <v>40</v>
      </c>
      <c r="M1037" s="82">
        <f t="shared" si="314"/>
        <v>1.0054754800000001</v>
      </c>
      <c r="N1037" s="82">
        <f t="shared" ca="1" si="315"/>
        <v>1.015666768</v>
      </c>
      <c r="O1037" s="81">
        <f t="shared" si="316"/>
        <v>0</v>
      </c>
      <c r="P1037" s="76">
        <f t="shared" ca="1" si="317"/>
        <v>1095.1070830000001</v>
      </c>
      <c r="Q1037" s="76">
        <f t="shared" si="318"/>
        <v>0</v>
      </c>
      <c r="R1037" s="83" t="str">
        <f t="shared" si="319"/>
        <v>A+J=</v>
      </c>
      <c r="S1037" s="79">
        <f t="shared" si="320"/>
        <v>44550</v>
      </c>
      <c r="T1037" s="84" t="str">
        <f t="shared" si="321"/>
        <v>-</v>
      </c>
      <c r="U1037" s="8"/>
      <c r="V1037" s="8"/>
      <c r="W1037" s="8"/>
      <c r="X1037" s="8"/>
      <c r="Y1037" s="1"/>
      <c r="Z1037" s="8"/>
      <c r="AA1037" s="8"/>
      <c r="AB1037" s="8"/>
      <c r="AC1037" s="8"/>
      <c r="AD1037" s="8"/>
      <c r="AE1037" s="9"/>
      <c r="AF1037" s="8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3"/>
      <c r="BN1037" s="3"/>
      <c r="BO1037" s="3"/>
      <c r="BP1037" s="3"/>
      <c r="BQ1037" s="3"/>
      <c r="BR1037" s="3"/>
      <c r="BS1037" s="3"/>
      <c r="BT1037" s="3"/>
      <c r="BU1037" s="3"/>
      <c r="BV1037" s="3"/>
      <c r="BW1037" s="3"/>
      <c r="BX1037" s="3"/>
      <c r="BY1037" s="3"/>
      <c r="BZ1037" s="3"/>
      <c r="CA1037" s="3"/>
      <c r="CB1037" s="3"/>
      <c r="CC1037" s="3"/>
      <c r="CD1037" s="3"/>
      <c r="CE1037" s="3"/>
      <c r="CF1037" s="3"/>
      <c r="CG1037" s="3"/>
      <c r="CH1037" s="3"/>
      <c r="CI1037" s="3"/>
      <c r="CJ1037" s="3"/>
      <c r="CK1037" s="3"/>
      <c r="CL1037" s="3"/>
      <c r="CM1037" s="3"/>
      <c r="CN1037" s="3"/>
      <c r="CO1037" s="3"/>
      <c r="CP1037" s="3"/>
      <c r="CQ1037" s="3"/>
      <c r="CR1037" s="3"/>
      <c r="CS1037" s="3"/>
      <c r="CT1037" s="3"/>
      <c r="CU1037" s="3"/>
      <c r="CV1037" s="3"/>
      <c r="CW1037" s="3"/>
      <c r="CX1037" s="3"/>
      <c r="CY1037" s="3"/>
      <c r="CZ1037" s="3"/>
      <c r="DA1037" s="3"/>
      <c r="DB1037" s="3"/>
      <c r="DC1037" s="3"/>
      <c r="DD1037" s="3"/>
      <c r="DE1037" s="3"/>
      <c r="DF1037" s="3"/>
      <c r="DG1037" s="3"/>
      <c r="DH1037" s="3"/>
      <c r="DI1037" s="3"/>
      <c r="DJ1037" s="3"/>
      <c r="DK1037" s="3"/>
      <c r="DL1037" s="3"/>
      <c r="DM1037" s="3"/>
      <c r="DN1037" s="3"/>
      <c r="DO1037" s="3"/>
      <c r="DP1037" s="3"/>
      <c r="DQ1037" s="3"/>
      <c r="DR1037" s="3"/>
      <c r="DS1037" s="3"/>
      <c r="DT1037" s="3"/>
      <c r="DU1037" s="3"/>
      <c r="DV1037" s="3"/>
      <c r="DW1037" s="3"/>
      <c r="DX1037" s="3"/>
      <c r="DY1037" s="3"/>
      <c r="DZ1037" s="3"/>
      <c r="EA1037" s="3"/>
      <c r="EB1037" s="3"/>
      <c r="EC1037" s="3"/>
      <c r="ED1037" s="3"/>
      <c r="EE1037" s="3"/>
      <c r="EF1037" s="3"/>
      <c r="EG1037" s="3"/>
      <c r="EH1037" s="3"/>
      <c r="EI1037" s="3"/>
      <c r="EJ1037" s="3"/>
      <c r="EK1037" s="3"/>
      <c r="EL1037" s="3"/>
      <c r="EM1037" s="3"/>
      <c r="EN1037" s="3"/>
      <c r="EO1037" s="3"/>
      <c r="EP1037" s="3"/>
      <c r="EQ1037" s="3"/>
      <c r="ER1037" s="3"/>
      <c r="ES1037" s="3"/>
      <c r="ET1037" s="3"/>
      <c r="EU1037" s="3"/>
      <c r="EV1037" s="3"/>
      <c r="EW1037" s="3"/>
      <c r="EX1037" s="3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</row>
    <row r="1038" spans="1:173" x14ac:dyDescent="0.15">
      <c r="A1038" s="74">
        <f t="shared" si="322"/>
        <v>44519</v>
      </c>
      <c r="B1038" s="75">
        <f t="shared" ca="1" si="309"/>
        <v>71025.572998000003</v>
      </c>
      <c r="C1038" s="78">
        <f t="shared" si="310"/>
        <v>69900</v>
      </c>
      <c r="D1038" s="77">
        <f ca="1">IF(A1038&lt;$B$1,VLOOKUP(A1038,[1]DI!$A$4:$B$15000,2),0)</f>
        <v>7.6499999999999999E-2</v>
      </c>
      <c r="E1038" s="78">
        <f t="shared" ref="E1038:E1101" ca="1" si="324">IF(A1038&lt;A$10,1,ROUND(((1+D1038)^(1/252)),8))</f>
        <v>1.0002925600000001</v>
      </c>
      <c r="F1038" s="78">
        <f ca="1">(TRUNC(PRODUCT($E$12:$E1037),16))</f>
        <v>1.12069386126408</v>
      </c>
      <c r="G1038" s="78">
        <f t="shared" ref="G1038:G1101" ca="1" si="325">IF(O1037&gt;0,F1037,G1037)</f>
        <v>1.1091242325685999</v>
      </c>
      <c r="H1038" s="78">
        <f t="shared" ref="H1038:H1101" ca="1" si="326">ROUND(F1038/G1038,8)</f>
        <v>1.0104313199999999</v>
      </c>
      <c r="I1038" s="77">
        <f t="shared" si="323"/>
        <v>3.5000000000000003E-2</v>
      </c>
      <c r="J1038" s="79">
        <f t="shared" si="311"/>
        <v>44459</v>
      </c>
      <c r="K1038" s="80">
        <f t="shared" si="312"/>
        <v>41</v>
      </c>
      <c r="L1038" s="81">
        <f t="shared" si="313"/>
        <v>41</v>
      </c>
      <c r="M1038" s="82">
        <f t="shared" si="314"/>
        <v>1.0056127500000001</v>
      </c>
      <c r="N1038" s="82">
        <f t="shared" ca="1" si="315"/>
        <v>1.0161026179999999</v>
      </c>
      <c r="O1038" s="81">
        <f t="shared" si="316"/>
        <v>0</v>
      </c>
      <c r="P1038" s="76">
        <f t="shared" ca="1" si="317"/>
        <v>1125.5729980000001</v>
      </c>
      <c r="Q1038" s="76">
        <f t="shared" si="318"/>
        <v>0</v>
      </c>
      <c r="R1038" s="83" t="str">
        <f t="shared" si="319"/>
        <v>A+J=</v>
      </c>
      <c r="S1038" s="79">
        <f t="shared" si="320"/>
        <v>44550</v>
      </c>
      <c r="T1038" s="84" t="str">
        <f t="shared" si="321"/>
        <v>-</v>
      </c>
      <c r="U1038" s="8"/>
      <c r="V1038" s="8"/>
      <c r="W1038" s="8"/>
      <c r="X1038" s="8"/>
      <c r="Y1038" s="1"/>
      <c r="Z1038" s="8"/>
      <c r="AA1038" s="8"/>
      <c r="AB1038" s="8"/>
      <c r="AC1038" s="8"/>
      <c r="AD1038" s="8"/>
      <c r="AE1038" s="9"/>
      <c r="AF1038" s="8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3"/>
      <c r="BN1038" s="3"/>
      <c r="BO1038" s="3"/>
      <c r="BP1038" s="3"/>
      <c r="BQ1038" s="3"/>
      <c r="BR1038" s="3"/>
      <c r="BS1038" s="3"/>
      <c r="BT1038" s="3"/>
      <c r="BU1038" s="3"/>
      <c r="BV1038" s="3"/>
      <c r="BW1038" s="3"/>
      <c r="BX1038" s="3"/>
      <c r="BY1038" s="3"/>
      <c r="BZ1038" s="3"/>
      <c r="CA1038" s="3"/>
      <c r="CB1038" s="3"/>
      <c r="CC1038" s="3"/>
      <c r="CD1038" s="3"/>
      <c r="CE1038" s="3"/>
      <c r="CF1038" s="3"/>
      <c r="CG1038" s="3"/>
      <c r="CH1038" s="3"/>
      <c r="CI1038" s="3"/>
      <c r="CJ1038" s="3"/>
      <c r="CK1038" s="3"/>
      <c r="CL1038" s="3"/>
      <c r="CM1038" s="3"/>
      <c r="CN1038" s="3"/>
      <c r="CO1038" s="3"/>
      <c r="CP1038" s="3"/>
      <c r="CQ1038" s="3"/>
      <c r="CR1038" s="3"/>
      <c r="CS1038" s="3"/>
      <c r="CT1038" s="3"/>
      <c r="CU1038" s="3"/>
      <c r="CV1038" s="3"/>
      <c r="CW1038" s="3"/>
      <c r="CX1038" s="3"/>
      <c r="CY1038" s="3"/>
      <c r="CZ1038" s="3"/>
      <c r="DA1038" s="3"/>
      <c r="DB1038" s="3"/>
      <c r="DC1038" s="3"/>
      <c r="DD1038" s="3"/>
      <c r="DE1038" s="3"/>
      <c r="DF1038" s="3"/>
      <c r="DG1038" s="3"/>
      <c r="DH1038" s="3"/>
      <c r="DI1038" s="3"/>
      <c r="DJ1038" s="3"/>
      <c r="DK1038" s="3"/>
      <c r="DL1038" s="3"/>
      <c r="DM1038" s="3"/>
      <c r="DN1038" s="3"/>
      <c r="DO1038" s="3"/>
      <c r="DP1038" s="3"/>
      <c r="DQ1038" s="3"/>
      <c r="DR1038" s="3"/>
      <c r="DS1038" s="3"/>
      <c r="DT1038" s="3"/>
      <c r="DU1038" s="3"/>
      <c r="DV1038" s="3"/>
      <c r="DW1038" s="3"/>
      <c r="DX1038" s="3"/>
      <c r="DY1038" s="3"/>
      <c r="DZ1038" s="3"/>
      <c r="EA1038" s="3"/>
      <c r="EB1038" s="3"/>
      <c r="EC1038" s="3"/>
      <c r="ED1038" s="3"/>
      <c r="EE1038" s="3"/>
      <c r="EF1038" s="3"/>
      <c r="EG1038" s="3"/>
      <c r="EH1038" s="3"/>
      <c r="EI1038" s="3"/>
      <c r="EJ1038" s="3"/>
      <c r="EK1038" s="3"/>
      <c r="EL1038" s="3"/>
      <c r="EM1038" s="3"/>
      <c r="EN1038" s="3"/>
      <c r="EO1038" s="3"/>
      <c r="EP1038" s="3"/>
      <c r="EQ1038" s="3"/>
      <c r="ER1038" s="3"/>
      <c r="ES1038" s="3"/>
      <c r="ET1038" s="3"/>
      <c r="EU1038" s="3"/>
      <c r="EV1038" s="3"/>
      <c r="EW1038" s="3"/>
      <c r="EX1038" s="3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</row>
    <row r="1039" spans="1:173" x14ac:dyDescent="0.15">
      <c r="A1039" s="74">
        <f t="shared" si="322"/>
        <v>44520</v>
      </c>
      <c r="B1039" s="75">
        <f t="shared" ca="1" si="309"/>
        <v>71056.051565000002</v>
      </c>
      <c r="C1039" s="78">
        <f t="shared" si="310"/>
        <v>69900</v>
      </c>
      <c r="D1039" s="77">
        <f ca="1">IF(A1039&lt;$B$1,VLOOKUP(A1039,[1]DI!$A$4:$B$15000,2),0)</f>
        <v>0</v>
      </c>
      <c r="E1039" s="78">
        <f t="shared" ca="1" si="324"/>
        <v>1</v>
      </c>
      <c r="F1039" s="78">
        <f ca="1">(TRUNC(PRODUCT($E$12:$E1038),16))</f>
        <v>1.1210217314601301</v>
      </c>
      <c r="G1039" s="78">
        <f t="shared" ca="1" si="325"/>
        <v>1.1091242325685999</v>
      </c>
      <c r="H1039" s="78">
        <f t="shared" ca="1" si="326"/>
        <v>1.0107269299999999</v>
      </c>
      <c r="I1039" s="77">
        <f t="shared" si="323"/>
        <v>3.5000000000000003E-2</v>
      </c>
      <c r="J1039" s="79">
        <f t="shared" si="311"/>
        <v>44459</v>
      </c>
      <c r="K1039" s="80">
        <f t="shared" si="312"/>
        <v>41</v>
      </c>
      <c r="L1039" s="81">
        <f t="shared" si="313"/>
        <v>42</v>
      </c>
      <c r="M1039" s="82">
        <f t="shared" si="314"/>
        <v>1.005750039</v>
      </c>
      <c r="N1039" s="82">
        <f t="shared" ca="1" si="315"/>
        <v>1.0165386489999999</v>
      </c>
      <c r="O1039" s="81">
        <f t="shared" si="316"/>
        <v>0</v>
      </c>
      <c r="P1039" s="76">
        <f t="shared" ca="1" si="317"/>
        <v>1156.051565</v>
      </c>
      <c r="Q1039" s="76">
        <f t="shared" si="318"/>
        <v>0</v>
      </c>
      <c r="R1039" s="83" t="str">
        <f t="shared" si="319"/>
        <v>A+J=</v>
      </c>
      <c r="S1039" s="79">
        <f t="shared" si="320"/>
        <v>44550</v>
      </c>
      <c r="T1039" s="84" t="str">
        <f t="shared" si="321"/>
        <v>-</v>
      </c>
      <c r="U1039" s="8"/>
      <c r="V1039" s="8"/>
      <c r="W1039" s="8"/>
      <c r="X1039" s="8"/>
      <c r="Y1039" s="1"/>
      <c r="Z1039" s="8"/>
      <c r="AA1039" s="8"/>
      <c r="AB1039" s="8"/>
      <c r="AC1039" s="8"/>
      <c r="AD1039" s="8"/>
      <c r="AE1039" s="9"/>
      <c r="AF1039" s="8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3"/>
      <c r="BN1039" s="3"/>
      <c r="BO1039" s="3"/>
      <c r="BP1039" s="3"/>
      <c r="BQ1039" s="3"/>
      <c r="BR1039" s="3"/>
      <c r="BS1039" s="3"/>
      <c r="BT1039" s="3"/>
      <c r="BU1039" s="3"/>
      <c r="BV1039" s="3"/>
      <c r="BW1039" s="3"/>
      <c r="BX1039" s="3"/>
      <c r="BY1039" s="3"/>
      <c r="BZ1039" s="3"/>
      <c r="CA1039" s="3"/>
      <c r="CB1039" s="3"/>
      <c r="CC1039" s="3"/>
      <c r="CD1039" s="3"/>
      <c r="CE1039" s="3"/>
      <c r="CF1039" s="3"/>
      <c r="CG1039" s="3"/>
      <c r="CH1039" s="3"/>
      <c r="CI1039" s="3"/>
      <c r="CJ1039" s="3"/>
      <c r="CK1039" s="3"/>
      <c r="CL1039" s="3"/>
      <c r="CM1039" s="3"/>
      <c r="CN1039" s="3"/>
      <c r="CO1039" s="3"/>
      <c r="CP1039" s="3"/>
      <c r="CQ1039" s="3"/>
      <c r="CR1039" s="3"/>
      <c r="CS1039" s="3"/>
      <c r="CT1039" s="3"/>
      <c r="CU1039" s="3"/>
      <c r="CV1039" s="3"/>
      <c r="CW1039" s="3"/>
      <c r="CX1039" s="3"/>
      <c r="CY1039" s="3"/>
      <c r="CZ1039" s="3"/>
      <c r="DA1039" s="3"/>
      <c r="DB1039" s="3"/>
      <c r="DC1039" s="3"/>
      <c r="DD1039" s="3"/>
      <c r="DE1039" s="3"/>
      <c r="DF1039" s="3"/>
      <c r="DG1039" s="3"/>
      <c r="DH1039" s="3"/>
      <c r="DI1039" s="3"/>
      <c r="DJ1039" s="3"/>
      <c r="DK1039" s="3"/>
      <c r="DL1039" s="3"/>
      <c r="DM1039" s="3"/>
      <c r="DN1039" s="3"/>
      <c r="DO1039" s="3"/>
      <c r="DP1039" s="3"/>
      <c r="DQ1039" s="3"/>
      <c r="DR1039" s="3"/>
      <c r="DS1039" s="3"/>
      <c r="DT1039" s="3"/>
      <c r="DU1039" s="3"/>
      <c r="DV1039" s="3"/>
      <c r="DW1039" s="3"/>
      <c r="DX1039" s="3"/>
      <c r="DY1039" s="3"/>
      <c r="DZ1039" s="3"/>
      <c r="EA1039" s="3"/>
      <c r="EB1039" s="3"/>
      <c r="EC1039" s="3"/>
      <c r="ED1039" s="3"/>
      <c r="EE1039" s="3"/>
      <c r="EF1039" s="3"/>
      <c r="EG1039" s="3"/>
      <c r="EH1039" s="3"/>
      <c r="EI1039" s="3"/>
      <c r="EJ1039" s="3"/>
      <c r="EK1039" s="3"/>
      <c r="EL1039" s="3"/>
      <c r="EM1039" s="3"/>
      <c r="EN1039" s="3"/>
      <c r="EO1039" s="3"/>
      <c r="EP1039" s="3"/>
      <c r="EQ1039" s="3"/>
      <c r="ER1039" s="3"/>
      <c r="ES1039" s="3"/>
      <c r="ET1039" s="3"/>
      <c r="EU1039" s="3"/>
      <c r="EV1039" s="3"/>
      <c r="EW1039" s="3"/>
      <c r="EX1039" s="3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</row>
    <row r="1040" spans="1:173" x14ac:dyDescent="0.15">
      <c r="A1040" s="74">
        <f t="shared" si="322"/>
        <v>44521</v>
      </c>
      <c r="B1040" s="75">
        <f t="shared" ca="1" si="309"/>
        <v>71056.051565000002</v>
      </c>
      <c r="C1040" s="78">
        <f t="shared" si="310"/>
        <v>69900</v>
      </c>
      <c r="D1040" s="77">
        <f ca="1">IF(A1040&lt;$B$1,VLOOKUP(A1040,[1]DI!$A$4:$B$15000,2),0)</f>
        <v>0</v>
      </c>
      <c r="E1040" s="78">
        <f t="shared" ca="1" si="324"/>
        <v>1</v>
      </c>
      <c r="F1040" s="78">
        <f ca="1">(TRUNC(PRODUCT($E$12:$E1039),16))</f>
        <v>1.1210217314601301</v>
      </c>
      <c r="G1040" s="78">
        <f t="shared" ca="1" si="325"/>
        <v>1.1091242325685999</v>
      </c>
      <c r="H1040" s="78">
        <f t="shared" ca="1" si="326"/>
        <v>1.0107269299999999</v>
      </c>
      <c r="I1040" s="77">
        <f t="shared" si="323"/>
        <v>3.5000000000000003E-2</v>
      </c>
      <c r="J1040" s="79">
        <f t="shared" si="311"/>
        <v>44459</v>
      </c>
      <c r="K1040" s="80">
        <f t="shared" si="312"/>
        <v>41</v>
      </c>
      <c r="L1040" s="81">
        <f t="shared" si="313"/>
        <v>42</v>
      </c>
      <c r="M1040" s="82">
        <f t="shared" si="314"/>
        <v>1.005750039</v>
      </c>
      <c r="N1040" s="82">
        <f t="shared" ca="1" si="315"/>
        <v>1.0165386489999999</v>
      </c>
      <c r="O1040" s="81">
        <f t="shared" si="316"/>
        <v>0</v>
      </c>
      <c r="P1040" s="76">
        <f t="shared" ca="1" si="317"/>
        <v>1156.051565</v>
      </c>
      <c r="Q1040" s="76">
        <f t="shared" si="318"/>
        <v>0</v>
      </c>
      <c r="R1040" s="83" t="str">
        <f t="shared" si="319"/>
        <v>A+J=</v>
      </c>
      <c r="S1040" s="79">
        <f t="shared" si="320"/>
        <v>44550</v>
      </c>
      <c r="T1040" s="84" t="str">
        <f t="shared" si="321"/>
        <v>-</v>
      </c>
      <c r="U1040" s="8"/>
      <c r="V1040" s="8"/>
      <c r="W1040" s="8"/>
      <c r="X1040" s="8"/>
      <c r="Y1040" s="1"/>
      <c r="Z1040" s="8"/>
      <c r="AA1040" s="8"/>
      <c r="AB1040" s="8"/>
      <c r="AC1040" s="8"/>
      <c r="AD1040" s="8"/>
      <c r="AE1040" s="9"/>
      <c r="AF1040" s="8"/>
      <c r="AG1040" s="3"/>
      <c r="AH1040" s="3"/>
      <c r="AI1040" s="3"/>
      <c r="AJ1040" s="3"/>
      <c r="AK1040" s="3"/>
      <c r="AL1040" s="3"/>
      <c r="AM1040" s="3"/>
      <c r="AN1040" s="3"/>
      <c r="AO1040" s="3"/>
      <c r="AP1040" s="3"/>
      <c r="AQ1040" s="3"/>
      <c r="AR1040" s="3"/>
      <c r="AS1040" s="3"/>
      <c r="AT1040" s="3"/>
      <c r="AU1040" s="3"/>
      <c r="AV1040" s="3"/>
      <c r="AW1040" s="3"/>
      <c r="AX1040" s="3"/>
      <c r="AY1040" s="3"/>
      <c r="AZ1040" s="3"/>
      <c r="BA1040" s="3"/>
      <c r="BB1040" s="3"/>
      <c r="BC1040" s="3"/>
      <c r="BD1040" s="3"/>
      <c r="BE1040" s="3"/>
      <c r="BF1040" s="3"/>
      <c r="BG1040" s="3"/>
      <c r="BH1040" s="3"/>
      <c r="BI1040" s="3"/>
      <c r="BJ1040" s="3"/>
      <c r="BK1040" s="3"/>
      <c r="BL1040" s="3"/>
      <c r="BM1040" s="3"/>
      <c r="BN1040" s="3"/>
      <c r="BO1040" s="3"/>
      <c r="BP1040" s="3"/>
      <c r="BQ1040" s="3"/>
      <c r="BR1040" s="3"/>
      <c r="BS1040" s="3"/>
      <c r="BT1040" s="3"/>
      <c r="BU1040" s="3"/>
      <c r="BV1040" s="3"/>
      <c r="BW1040" s="3"/>
      <c r="BX1040" s="3"/>
      <c r="BY1040" s="3"/>
      <c r="BZ1040" s="3"/>
      <c r="CA1040" s="3"/>
      <c r="CB1040" s="3"/>
      <c r="CC1040" s="3"/>
      <c r="CD1040" s="3"/>
      <c r="CE1040" s="3"/>
      <c r="CF1040" s="3"/>
      <c r="CG1040" s="3"/>
      <c r="CH1040" s="3"/>
      <c r="CI1040" s="3"/>
      <c r="CJ1040" s="3"/>
      <c r="CK1040" s="3"/>
      <c r="CL1040" s="3"/>
      <c r="CM1040" s="3"/>
      <c r="CN1040" s="3"/>
      <c r="CO1040" s="3"/>
      <c r="CP1040" s="3"/>
      <c r="CQ1040" s="3"/>
      <c r="CR1040" s="3"/>
      <c r="CS1040" s="3"/>
      <c r="CT1040" s="3"/>
      <c r="CU1040" s="3"/>
      <c r="CV1040" s="3"/>
      <c r="CW1040" s="3"/>
      <c r="CX1040" s="3"/>
      <c r="CY1040" s="3"/>
      <c r="CZ1040" s="3"/>
      <c r="DA1040" s="3"/>
      <c r="DB1040" s="3"/>
      <c r="DC1040" s="3"/>
      <c r="DD1040" s="3"/>
      <c r="DE1040" s="3"/>
      <c r="DF1040" s="3"/>
      <c r="DG1040" s="3"/>
      <c r="DH1040" s="3"/>
      <c r="DI1040" s="3"/>
      <c r="DJ1040" s="3"/>
      <c r="DK1040" s="3"/>
      <c r="DL1040" s="3"/>
      <c r="DM1040" s="3"/>
      <c r="DN1040" s="3"/>
      <c r="DO1040" s="3"/>
      <c r="DP1040" s="3"/>
      <c r="DQ1040" s="3"/>
      <c r="DR1040" s="3"/>
      <c r="DS1040" s="3"/>
      <c r="DT1040" s="3"/>
      <c r="DU1040" s="3"/>
      <c r="DV1040" s="3"/>
      <c r="DW1040" s="3"/>
      <c r="DX1040" s="3"/>
      <c r="DY1040" s="3"/>
      <c r="DZ1040" s="3"/>
      <c r="EA1040" s="3"/>
      <c r="EB1040" s="3"/>
      <c r="EC1040" s="3"/>
      <c r="ED1040" s="3"/>
      <c r="EE1040" s="3"/>
      <c r="EF1040" s="3"/>
      <c r="EG1040" s="3"/>
      <c r="EH1040" s="3"/>
      <c r="EI1040" s="3"/>
      <c r="EJ1040" s="3"/>
      <c r="EK1040" s="3"/>
      <c r="EL1040" s="3"/>
      <c r="EM1040" s="3"/>
      <c r="EN1040" s="3"/>
      <c r="EO1040" s="3"/>
      <c r="EP1040" s="3"/>
      <c r="EQ1040" s="3"/>
      <c r="ER1040" s="3"/>
      <c r="ES1040" s="3"/>
      <c r="ET1040" s="3"/>
      <c r="EU1040" s="3"/>
      <c r="EV1040" s="3"/>
      <c r="EW1040" s="3"/>
      <c r="EX1040" s="3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</row>
    <row r="1041" spans="1:173" x14ac:dyDescent="0.15">
      <c r="A1041" s="74">
        <f t="shared" si="322"/>
        <v>44522</v>
      </c>
      <c r="B1041" s="75">
        <f t="shared" ca="1" si="309"/>
        <v>71056.051565000002</v>
      </c>
      <c r="C1041" s="78">
        <f t="shared" si="310"/>
        <v>69900</v>
      </c>
      <c r="D1041" s="77">
        <f ca="1">IF(A1041&lt;$B$1,VLOOKUP(A1041,[1]DI!$A$4:$B$15000,2),0)</f>
        <v>7.6499999999999999E-2</v>
      </c>
      <c r="E1041" s="78">
        <f t="shared" ca="1" si="324"/>
        <v>1.0002925600000001</v>
      </c>
      <c r="F1041" s="78">
        <f ca="1">(TRUNC(PRODUCT($E$12:$E1040),16))</f>
        <v>1.1210217314601301</v>
      </c>
      <c r="G1041" s="78">
        <f t="shared" ca="1" si="325"/>
        <v>1.1091242325685999</v>
      </c>
      <c r="H1041" s="78">
        <f t="shared" ca="1" si="326"/>
        <v>1.0107269299999999</v>
      </c>
      <c r="I1041" s="77">
        <f t="shared" si="323"/>
        <v>3.5000000000000003E-2</v>
      </c>
      <c r="J1041" s="79">
        <f t="shared" si="311"/>
        <v>44459</v>
      </c>
      <c r="K1041" s="80">
        <f t="shared" si="312"/>
        <v>42</v>
      </c>
      <c r="L1041" s="81">
        <f t="shared" si="313"/>
        <v>42</v>
      </c>
      <c r="M1041" s="82">
        <f t="shared" si="314"/>
        <v>1.005750039</v>
      </c>
      <c r="N1041" s="82">
        <f t="shared" ca="1" si="315"/>
        <v>1.0165386489999999</v>
      </c>
      <c r="O1041" s="81">
        <f t="shared" si="316"/>
        <v>0</v>
      </c>
      <c r="P1041" s="76">
        <f t="shared" ca="1" si="317"/>
        <v>1156.051565</v>
      </c>
      <c r="Q1041" s="76">
        <f t="shared" si="318"/>
        <v>0</v>
      </c>
      <c r="R1041" s="83" t="str">
        <f t="shared" si="319"/>
        <v>A+J=</v>
      </c>
      <c r="S1041" s="79">
        <f t="shared" si="320"/>
        <v>44550</v>
      </c>
      <c r="T1041" s="84" t="str">
        <f t="shared" si="321"/>
        <v>-</v>
      </c>
      <c r="U1041" s="8"/>
      <c r="V1041" s="8"/>
      <c r="W1041" s="8"/>
      <c r="X1041" s="8"/>
      <c r="Y1041" s="1"/>
      <c r="Z1041" s="8"/>
      <c r="AA1041" s="8"/>
      <c r="AB1041" s="8"/>
      <c r="AC1041" s="8"/>
      <c r="AD1041" s="8"/>
      <c r="AE1041" s="9"/>
      <c r="AF1041" s="8"/>
      <c r="AG1041" s="3"/>
      <c r="AH1041" s="3"/>
      <c r="AI1041" s="3"/>
      <c r="AJ1041" s="3"/>
      <c r="AK1041" s="3"/>
      <c r="AL1041" s="3"/>
      <c r="AM1041" s="3"/>
      <c r="AN1041" s="3"/>
      <c r="AO1041" s="3"/>
      <c r="AP1041" s="3"/>
      <c r="AQ1041" s="3"/>
      <c r="AR1041" s="3"/>
      <c r="AS1041" s="3"/>
      <c r="AT1041" s="3"/>
      <c r="AU1041" s="3"/>
      <c r="AV1041" s="3"/>
      <c r="AW1041" s="3"/>
      <c r="AX1041" s="3"/>
      <c r="AY1041" s="3"/>
      <c r="AZ1041" s="3"/>
      <c r="BA1041" s="3"/>
      <c r="BB1041" s="3"/>
      <c r="BC1041" s="3"/>
      <c r="BD1041" s="3"/>
      <c r="BE1041" s="3"/>
      <c r="BF1041" s="3"/>
      <c r="BG1041" s="3"/>
      <c r="BH1041" s="3"/>
      <c r="BI1041" s="3"/>
      <c r="BJ1041" s="3"/>
      <c r="BK1041" s="3"/>
      <c r="BL1041" s="3"/>
      <c r="BM1041" s="3"/>
      <c r="BN1041" s="3"/>
      <c r="BO1041" s="3"/>
      <c r="BP1041" s="3"/>
      <c r="BQ1041" s="3"/>
      <c r="BR1041" s="3"/>
      <c r="BS1041" s="3"/>
      <c r="BT1041" s="3"/>
      <c r="BU1041" s="3"/>
      <c r="BV1041" s="3"/>
      <c r="BW1041" s="3"/>
      <c r="BX1041" s="3"/>
      <c r="BY1041" s="3"/>
      <c r="BZ1041" s="3"/>
      <c r="CA1041" s="3"/>
      <c r="CB1041" s="3"/>
      <c r="CC1041" s="3"/>
      <c r="CD1041" s="3"/>
      <c r="CE1041" s="3"/>
      <c r="CF1041" s="3"/>
      <c r="CG1041" s="3"/>
      <c r="CH1041" s="3"/>
      <c r="CI1041" s="3"/>
      <c r="CJ1041" s="3"/>
      <c r="CK1041" s="3"/>
      <c r="CL1041" s="3"/>
      <c r="CM1041" s="3"/>
      <c r="CN1041" s="3"/>
      <c r="CO1041" s="3"/>
      <c r="CP1041" s="3"/>
      <c r="CQ1041" s="3"/>
      <c r="CR1041" s="3"/>
      <c r="CS1041" s="3"/>
      <c r="CT1041" s="3"/>
      <c r="CU1041" s="3"/>
      <c r="CV1041" s="3"/>
      <c r="CW1041" s="3"/>
      <c r="CX1041" s="3"/>
      <c r="CY1041" s="3"/>
      <c r="CZ1041" s="3"/>
      <c r="DA1041" s="3"/>
      <c r="DB1041" s="3"/>
      <c r="DC1041" s="3"/>
      <c r="DD1041" s="3"/>
      <c r="DE1041" s="3"/>
      <c r="DF1041" s="3"/>
      <c r="DG1041" s="3"/>
      <c r="DH1041" s="3"/>
      <c r="DI1041" s="3"/>
      <c r="DJ1041" s="3"/>
      <c r="DK1041" s="3"/>
      <c r="DL1041" s="3"/>
      <c r="DM1041" s="3"/>
      <c r="DN1041" s="3"/>
      <c r="DO1041" s="3"/>
      <c r="DP1041" s="3"/>
      <c r="DQ1041" s="3"/>
      <c r="DR1041" s="3"/>
      <c r="DS1041" s="3"/>
      <c r="DT1041" s="3"/>
      <c r="DU1041" s="3"/>
      <c r="DV1041" s="3"/>
      <c r="DW1041" s="3"/>
      <c r="DX1041" s="3"/>
      <c r="DY1041" s="3"/>
      <c r="DZ1041" s="3"/>
      <c r="EA1041" s="3"/>
      <c r="EB1041" s="3"/>
      <c r="EC1041" s="3"/>
      <c r="ED1041" s="3"/>
      <c r="EE1041" s="3"/>
      <c r="EF1041" s="3"/>
      <c r="EG1041" s="3"/>
      <c r="EH1041" s="3"/>
      <c r="EI1041" s="3"/>
      <c r="EJ1041" s="3"/>
      <c r="EK1041" s="3"/>
      <c r="EL1041" s="3"/>
      <c r="EM1041" s="3"/>
      <c r="EN1041" s="3"/>
      <c r="EO1041" s="3"/>
      <c r="EP1041" s="3"/>
      <c r="EQ1041" s="3"/>
      <c r="ER1041" s="3"/>
      <c r="ES1041" s="3"/>
      <c r="ET1041" s="3"/>
      <c r="EU1041" s="3"/>
      <c r="EV1041" s="3"/>
      <c r="EW1041" s="3"/>
      <c r="EX1041" s="3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</row>
    <row r="1042" spans="1:173" x14ac:dyDescent="0.15">
      <c r="A1042" s="74">
        <f t="shared" si="322"/>
        <v>44523</v>
      </c>
      <c r="B1042" s="75">
        <f t="shared" ca="1" si="309"/>
        <v>71086.543481999994</v>
      </c>
      <c r="C1042" s="78">
        <f t="shared" si="310"/>
        <v>69900</v>
      </c>
      <c r="D1042" s="77">
        <f ca="1">IF(A1042&lt;$B$1,VLOOKUP(A1042,[1]DI!$A$4:$B$15000,2),0)</f>
        <v>7.6499999999999999E-2</v>
      </c>
      <c r="E1042" s="78">
        <f t="shared" ca="1" si="324"/>
        <v>1.0002925600000001</v>
      </c>
      <c r="F1042" s="78">
        <f ca="1">(TRUNC(PRODUCT($E$12:$E1041),16))</f>
        <v>1.12134969757789</v>
      </c>
      <c r="G1042" s="78">
        <f t="shared" ca="1" si="325"/>
        <v>1.1091242325685999</v>
      </c>
      <c r="H1042" s="78">
        <f t="shared" ca="1" si="326"/>
        <v>1.01102263</v>
      </c>
      <c r="I1042" s="77">
        <f t="shared" si="323"/>
        <v>3.5000000000000003E-2</v>
      </c>
      <c r="J1042" s="79">
        <f t="shared" si="311"/>
        <v>44459</v>
      </c>
      <c r="K1042" s="80">
        <f t="shared" si="312"/>
        <v>43</v>
      </c>
      <c r="L1042" s="81">
        <f t="shared" si="313"/>
        <v>43</v>
      </c>
      <c r="M1042" s="82">
        <f t="shared" si="314"/>
        <v>1.005887347</v>
      </c>
      <c r="N1042" s="82">
        <f t="shared" ca="1" si="315"/>
        <v>1.0169748709999999</v>
      </c>
      <c r="O1042" s="81">
        <f t="shared" si="316"/>
        <v>0</v>
      </c>
      <c r="P1042" s="76">
        <f t="shared" ca="1" si="317"/>
        <v>1186.543482</v>
      </c>
      <c r="Q1042" s="76">
        <f t="shared" si="318"/>
        <v>0</v>
      </c>
      <c r="R1042" s="83" t="str">
        <f t="shared" si="319"/>
        <v>A+J=</v>
      </c>
      <c r="S1042" s="79">
        <f t="shared" si="320"/>
        <v>44550</v>
      </c>
      <c r="T1042" s="84" t="str">
        <f t="shared" si="321"/>
        <v>-</v>
      </c>
      <c r="U1042" s="8"/>
      <c r="V1042" s="8"/>
      <c r="W1042" s="8"/>
      <c r="X1042" s="8"/>
      <c r="Y1042" s="1"/>
      <c r="Z1042" s="8"/>
      <c r="AA1042" s="8"/>
      <c r="AB1042" s="8"/>
      <c r="AC1042" s="8"/>
      <c r="AD1042" s="8"/>
      <c r="AE1042" s="9"/>
      <c r="AF1042" s="8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3"/>
      <c r="BN1042" s="3"/>
      <c r="BO1042" s="3"/>
      <c r="BP1042" s="3"/>
      <c r="BQ1042" s="3"/>
      <c r="BR1042" s="3"/>
      <c r="BS1042" s="3"/>
      <c r="BT1042" s="3"/>
      <c r="BU1042" s="3"/>
      <c r="BV1042" s="3"/>
      <c r="BW1042" s="3"/>
      <c r="BX1042" s="3"/>
      <c r="BY1042" s="3"/>
      <c r="BZ1042" s="3"/>
      <c r="CA1042" s="3"/>
      <c r="CB1042" s="3"/>
      <c r="CC1042" s="3"/>
      <c r="CD1042" s="3"/>
      <c r="CE1042" s="3"/>
      <c r="CF1042" s="3"/>
      <c r="CG1042" s="3"/>
      <c r="CH1042" s="3"/>
      <c r="CI1042" s="3"/>
      <c r="CJ1042" s="3"/>
      <c r="CK1042" s="3"/>
      <c r="CL1042" s="3"/>
      <c r="CM1042" s="3"/>
      <c r="CN1042" s="3"/>
      <c r="CO1042" s="3"/>
      <c r="CP1042" s="3"/>
      <c r="CQ1042" s="3"/>
      <c r="CR1042" s="3"/>
      <c r="CS1042" s="3"/>
      <c r="CT1042" s="3"/>
      <c r="CU1042" s="3"/>
      <c r="CV1042" s="3"/>
      <c r="CW1042" s="3"/>
      <c r="CX1042" s="3"/>
      <c r="CY1042" s="3"/>
      <c r="CZ1042" s="3"/>
      <c r="DA1042" s="3"/>
      <c r="DB1042" s="3"/>
      <c r="DC1042" s="3"/>
      <c r="DD1042" s="3"/>
      <c r="DE1042" s="3"/>
      <c r="DF1042" s="3"/>
      <c r="DG1042" s="3"/>
      <c r="DH1042" s="3"/>
      <c r="DI1042" s="3"/>
      <c r="DJ1042" s="3"/>
      <c r="DK1042" s="3"/>
      <c r="DL1042" s="3"/>
      <c r="DM1042" s="3"/>
      <c r="DN1042" s="3"/>
      <c r="DO1042" s="3"/>
      <c r="DP1042" s="3"/>
      <c r="DQ1042" s="3"/>
      <c r="DR1042" s="3"/>
      <c r="DS1042" s="3"/>
      <c r="DT1042" s="3"/>
      <c r="DU1042" s="3"/>
      <c r="DV1042" s="3"/>
      <c r="DW1042" s="3"/>
      <c r="DX1042" s="3"/>
      <c r="DY1042" s="3"/>
      <c r="DZ1042" s="3"/>
      <c r="EA1042" s="3"/>
      <c r="EB1042" s="3"/>
      <c r="EC1042" s="3"/>
      <c r="ED1042" s="3"/>
      <c r="EE1042" s="3"/>
      <c r="EF1042" s="3"/>
      <c r="EG1042" s="3"/>
      <c r="EH1042" s="3"/>
      <c r="EI1042" s="3"/>
      <c r="EJ1042" s="3"/>
      <c r="EK1042" s="3"/>
      <c r="EL1042" s="3"/>
      <c r="EM1042" s="3"/>
      <c r="EN1042" s="3"/>
      <c r="EO1042" s="3"/>
      <c r="EP1042" s="3"/>
      <c r="EQ1042" s="3"/>
      <c r="ER1042" s="3"/>
      <c r="ES1042" s="3"/>
      <c r="ET1042" s="3"/>
      <c r="EU1042" s="3"/>
      <c r="EV1042" s="3"/>
      <c r="EW1042" s="3"/>
      <c r="EX1042" s="3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</row>
    <row r="1043" spans="1:173" x14ac:dyDescent="0.15">
      <c r="A1043" s="74">
        <f t="shared" si="322"/>
        <v>44524</v>
      </c>
      <c r="B1043" s="75">
        <f t="shared" ca="1" si="309"/>
        <v>71117.048051999998</v>
      </c>
      <c r="C1043" s="78">
        <f t="shared" si="310"/>
        <v>69900</v>
      </c>
      <c r="D1043" s="77">
        <f ca="1">IF(A1043&lt;$B$1,VLOOKUP(A1043,[1]DI!$A$4:$B$15000,2),0)</f>
        <v>7.6499999999999999E-2</v>
      </c>
      <c r="E1043" s="78">
        <f t="shared" ca="1" si="324"/>
        <v>1.0002925600000001</v>
      </c>
      <c r="F1043" s="78">
        <f ca="1">(TRUNC(PRODUCT($E$12:$E1042),16))</f>
        <v>1.1216777596454099</v>
      </c>
      <c r="G1043" s="78">
        <f t="shared" ca="1" si="325"/>
        <v>1.1091242325685999</v>
      </c>
      <c r="H1043" s="78">
        <f t="shared" ca="1" si="326"/>
        <v>1.0113184099999999</v>
      </c>
      <c r="I1043" s="77">
        <f t="shared" si="323"/>
        <v>3.5000000000000003E-2</v>
      </c>
      <c r="J1043" s="79">
        <f t="shared" si="311"/>
        <v>44459</v>
      </c>
      <c r="K1043" s="80">
        <f t="shared" si="312"/>
        <v>44</v>
      </c>
      <c r="L1043" s="81">
        <f t="shared" si="313"/>
        <v>44</v>
      </c>
      <c r="M1043" s="82">
        <f t="shared" si="314"/>
        <v>1.0060246740000001</v>
      </c>
      <c r="N1043" s="82">
        <f t="shared" ca="1" si="315"/>
        <v>1.0174112740000001</v>
      </c>
      <c r="O1043" s="81">
        <f t="shared" si="316"/>
        <v>0</v>
      </c>
      <c r="P1043" s="76">
        <f t="shared" ca="1" si="317"/>
        <v>1217.0480520000001</v>
      </c>
      <c r="Q1043" s="76">
        <f t="shared" si="318"/>
        <v>0</v>
      </c>
      <c r="R1043" s="83" t="str">
        <f t="shared" si="319"/>
        <v>A+J=</v>
      </c>
      <c r="S1043" s="79">
        <f t="shared" si="320"/>
        <v>44550</v>
      </c>
      <c r="T1043" s="84" t="str">
        <f t="shared" si="321"/>
        <v>-</v>
      </c>
      <c r="U1043" s="8"/>
      <c r="V1043" s="8"/>
      <c r="W1043" s="8"/>
      <c r="X1043" s="8"/>
      <c r="Y1043" s="1"/>
      <c r="Z1043" s="8"/>
      <c r="AA1043" s="8"/>
      <c r="AB1043" s="8"/>
      <c r="AC1043" s="8"/>
      <c r="AD1043" s="8"/>
      <c r="AE1043" s="9"/>
      <c r="AF1043" s="8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3"/>
      <c r="BN1043" s="3"/>
      <c r="BO1043" s="3"/>
      <c r="BP1043" s="3"/>
      <c r="BQ1043" s="3"/>
      <c r="BR1043" s="3"/>
      <c r="BS1043" s="3"/>
      <c r="BT1043" s="3"/>
      <c r="BU1043" s="3"/>
      <c r="BV1043" s="3"/>
      <c r="BW1043" s="3"/>
      <c r="BX1043" s="3"/>
      <c r="BY1043" s="3"/>
      <c r="BZ1043" s="3"/>
      <c r="CA1043" s="3"/>
      <c r="CB1043" s="3"/>
      <c r="CC1043" s="3"/>
      <c r="CD1043" s="3"/>
      <c r="CE1043" s="3"/>
      <c r="CF1043" s="3"/>
      <c r="CG1043" s="3"/>
      <c r="CH1043" s="3"/>
      <c r="CI1043" s="3"/>
      <c r="CJ1043" s="3"/>
      <c r="CK1043" s="3"/>
      <c r="CL1043" s="3"/>
      <c r="CM1043" s="3"/>
      <c r="CN1043" s="3"/>
      <c r="CO1043" s="3"/>
      <c r="CP1043" s="3"/>
      <c r="CQ1043" s="3"/>
      <c r="CR1043" s="3"/>
      <c r="CS1043" s="3"/>
      <c r="CT1043" s="3"/>
      <c r="CU1043" s="3"/>
      <c r="CV1043" s="3"/>
      <c r="CW1043" s="3"/>
      <c r="CX1043" s="3"/>
      <c r="CY1043" s="3"/>
      <c r="CZ1043" s="3"/>
      <c r="DA1043" s="3"/>
      <c r="DB1043" s="3"/>
      <c r="DC1043" s="3"/>
      <c r="DD1043" s="3"/>
      <c r="DE1043" s="3"/>
      <c r="DF1043" s="3"/>
      <c r="DG1043" s="3"/>
      <c r="DH1043" s="3"/>
      <c r="DI1043" s="3"/>
      <c r="DJ1043" s="3"/>
      <c r="DK1043" s="3"/>
      <c r="DL1043" s="3"/>
      <c r="DM1043" s="3"/>
      <c r="DN1043" s="3"/>
      <c r="DO1043" s="3"/>
      <c r="DP1043" s="3"/>
      <c r="DQ1043" s="3"/>
      <c r="DR1043" s="3"/>
      <c r="DS1043" s="3"/>
      <c r="DT1043" s="3"/>
      <c r="DU1043" s="3"/>
      <c r="DV1043" s="3"/>
      <c r="DW1043" s="3"/>
      <c r="DX1043" s="3"/>
      <c r="DY1043" s="3"/>
      <c r="DZ1043" s="3"/>
      <c r="EA1043" s="3"/>
      <c r="EB1043" s="3"/>
      <c r="EC1043" s="3"/>
      <c r="ED1043" s="3"/>
      <c r="EE1043" s="3"/>
      <c r="EF1043" s="3"/>
      <c r="EG1043" s="3"/>
      <c r="EH1043" s="3"/>
      <c r="EI1043" s="3"/>
      <c r="EJ1043" s="3"/>
      <c r="EK1043" s="3"/>
      <c r="EL1043" s="3"/>
      <c r="EM1043" s="3"/>
      <c r="EN1043" s="3"/>
      <c r="EO1043" s="3"/>
      <c r="EP1043" s="3"/>
      <c r="EQ1043" s="3"/>
      <c r="ER1043" s="3"/>
      <c r="ES1043" s="3"/>
      <c r="ET1043" s="3"/>
      <c r="EU1043" s="3"/>
      <c r="EV1043" s="3"/>
      <c r="EW1043" s="3"/>
      <c r="EX1043" s="3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</row>
    <row r="1044" spans="1:173" x14ac:dyDescent="0.15">
      <c r="A1044" s="74">
        <f t="shared" si="322"/>
        <v>44525</v>
      </c>
      <c r="B1044" s="75">
        <f t="shared" ca="1" si="309"/>
        <v>71147.566602000006</v>
      </c>
      <c r="C1044" s="78">
        <f t="shared" si="310"/>
        <v>69900</v>
      </c>
      <c r="D1044" s="77">
        <f ca="1">IF(A1044&lt;$B$1,VLOOKUP(A1044,[1]DI!$A$4:$B$15000,2),0)</f>
        <v>7.6499999999999999E-2</v>
      </c>
      <c r="E1044" s="78">
        <f t="shared" ca="1" si="324"/>
        <v>1.0002925600000001</v>
      </c>
      <c r="F1044" s="78">
        <f ca="1">(TRUNC(PRODUCT($E$12:$E1043),16))</f>
        <v>1.12200591769077</v>
      </c>
      <c r="G1044" s="78">
        <f t="shared" ca="1" si="325"/>
        <v>1.1091242325685999</v>
      </c>
      <c r="H1044" s="78">
        <f t="shared" ca="1" si="326"/>
        <v>1.01161429</v>
      </c>
      <c r="I1044" s="77">
        <f t="shared" si="323"/>
        <v>3.5000000000000003E-2</v>
      </c>
      <c r="J1044" s="79">
        <f t="shared" si="311"/>
        <v>44459</v>
      </c>
      <c r="K1044" s="80">
        <f t="shared" si="312"/>
        <v>45</v>
      </c>
      <c r="L1044" s="81">
        <f t="shared" si="313"/>
        <v>45</v>
      </c>
      <c r="M1044" s="82">
        <f t="shared" si="314"/>
        <v>1.0061620200000001</v>
      </c>
      <c r="N1044" s="82">
        <f t="shared" ca="1" si="315"/>
        <v>1.0178478769999999</v>
      </c>
      <c r="O1044" s="81">
        <f t="shared" si="316"/>
        <v>0</v>
      </c>
      <c r="P1044" s="76">
        <f t="shared" ca="1" si="317"/>
        <v>1247.5666020000001</v>
      </c>
      <c r="Q1044" s="76">
        <f t="shared" si="318"/>
        <v>0</v>
      </c>
      <c r="R1044" s="83" t="str">
        <f t="shared" si="319"/>
        <v>A+J=</v>
      </c>
      <c r="S1044" s="79">
        <f t="shared" si="320"/>
        <v>44550</v>
      </c>
      <c r="T1044" s="84" t="str">
        <f t="shared" si="321"/>
        <v>-</v>
      </c>
      <c r="U1044" s="8"/>
      <c r="V1044" s="8"/>
      <c r="W1044" s="8"/>
      <c r="X1044" s="8"/>
      <c r="Y1044" s="1"/>
      <c r="Z1044" s="8"/>
      <c r="AA1044" s="8"/>
      <c r="AB1044" s="8"/>
      <c r="AC1044" s="8"/>
      <c r="AD1044" s="8"/>
      <c r="AE1044" s="9"/>
      <c r="AF1044" s="8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3"/>
      <c r="BN1044" s="3"/>
      <c r="BO1044" s="3"/>
      <c r="BP1044" s="3"/>
      <c r="BQ1044" s="3"/>
      <c r="BR1044" s="3"/>
      <c r="BS1044" s="3"/>
      <c r="BT1044" s="3"/>
      <c r="BU1044" s="3"/>
      <c r="BV1044" s="3"/>
      <c r="BW1044" s="3"/>
      <c r="BX1044" s="3"/>
      <c r="BY1044" s="3"/>
      <c r="BZ1044" s="3"/>
      <c r="CA1044" s="3"/>
      <c r="CB1044" s="3"/>
      <c r="CC1044" s="3"/>
      <c r="CD1044" s="3"/>
      <c r="CE1044" s="3"/>
      <c r="CF1044" s="3"/>
      <c r="CG1044" s="3"/>
      <c r="CH1044" s="3"/>
      <c r="CI1044" s="3"/>
      <c r="CJ1044" s="3"/>
      <c r="CK1044" s="3"/>
      <c r="CL1044" s="3"/>
      <c r="CM1044" s="3"/>
      <c r="CN1044" s="3"/>
      <c r="CO1044" s="3"/>
      <c r="CP1044" s="3"/>
      <c r="CQ1044" s="3"/>
      <c r="CR1044" s="3"/>
      <c r="CS1044" s="3"/>
      <c r="CT1044" s="3"/>
      <c r="CU1044" s="3"/>
      <c r="CV1044" s="3"/>
      <c r="CW1044" s="3"/>
      <c r="CX1044" s="3"/>
      <c r="CY1044" s="3"/>
      <c r="CZ1044" s="3"/>
      <c r="DA1044" s="3"/>
      <c r="DB1044" s="3"/>
      <c r="DC1044" s="3"/>
      <c r="DD1044" s="3"/>
      <c r="DE1044" s="3"/>
      <c r="DF1044" s="3"/>
      <c r="DG1044" s="3"/>
      <c r="DH1044" s="3"/>
      <c r="DI1044" s="3"/>
      <c r="DJ1044" s="3"/>
      <c r="DK1044" s="3"/>
      <c r="DL1044" s="3"/>
      <c r="DM1044" s="3"/>
      <c r="DN1044" s="3"/>
      <c r="DO1044" s="3"/>
      <c r="DP1044" s="3"/>
      <c r="DQ1044" s="3"/>
      <c r="DR1044" s="3"/>
      <c r="DS1044" s="3"/>
      <c r="DT1044" s="3"/>
      <c r="DU1044" s="3"/>
      <c r="DV1044" s="3"/>
      <c r="DW1044" s="3"/>
      <c r="DX1044" s="3"/>
      <c r="DY1044" s="3"/>
      <c r="DZ1044" s="3"/>
      <c r="EA1044" s="3"/>
      <c r="EB1044" s="3"/>
      <c r="EC1044" s="3"/>
      <c r="ED1044" s="3"/>
      <c r="EE1044" s="3"/>
      <c r="EF1044" s="3"/>
      <c r="EG1044" s="3"/>
      <c r="EH1044" s="3"/>
      <c r="EI1044" s="3"/>
      <c r="EJ1044" s="3"/>
      <c r="EK1044" s="3"/>
      <c r="EL1044" s="3"/>
      <c r="EM1044" s="3"/>
      <c r="EN1044" s="3"/>
      <c r="EO1044" s="3"/>
      <c r="EP1044" s="3"/>
      <c r="EQ1044" s="3"/>
      <c r="ER1044" s="3"/>
      <c r="ES1044" s="3"/>
      <c r="ET1044" s="3"/>
      <c r="EU1044" s="3"/>
      <c r="EV1044" s="3"/>
      <c r="EW1044" s="3"/>
      <c r="EX1044" s="3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</row>
    <row r="1045" spans="1:173" x14ac:dyDescent="0.15">
      <c r="A1045" s="74">
        <f t="shared" si="322"/>
        <v>44526</v>
      </c>
      <c r="B1045" s="75">
        <f t="shared" ca="1" si="309"/>
        <v>71178.097104</v>
      </c>
      <c r="C1045" s="78">
        <f t="shared" si="310"/>
        <v>69900</v>
      </c>
      <c r="D1045" s="77">
        <f ca="1">IF(A1045&lt;$B$1,VLOOKUP(A1045,[1]DI!$A$4:$B$15000,2),0)</f>
        <v>7.6499999999999999E-2</v>
      </c>
      <c r="E1045" s="78">
        <f t="shared" ca="1" si="324"/>
        <v>1.0002925600000001</v>
      </c>
      <c r="F1045" s="78">
        <f ca="1">(TRUNC(PRODUCT($E$12:$E1044),16))</f>
        <v>1.1223341717420501</v>
      </c>
      <c r="G1045" s="78">
        <f t="shared" ca="1" si="325"/>
        <v>1.1091242325685999</v>
      </c>
      <c r="H1045" s="78">
        <f t="shared" ca="1" si="326"/>
        <v>1.01191024</v>
      </c>
      <c r="I1045" s="77">
        <f t="shared" si="323"/>
        <v>3.5000000000000003E-2</v>
      </c>
      <c r="J1045" s="79">
        <f t="shared" si="311"/>
        <v>44459</v>
      </c>
      <c r="K1045" s="80">
        <f t="shared" si="312"/>
        <v>46</v>
      </c>
      <c r="L1045" s="81">
        <f t="shared" si="313"/>
        <v>46</v>
      </c>
      <c r="M1045" s="82">
        <f t="shared" si="314"/>
        <v>1.0062993840000001</v>
      </c>
      <c r="N1045" s="82">
        <f t="shared" ca="1" si="315"/>
        <v>1.0182846510000001</v>
      </c>
      <c r="O1045" s="81">
        <f t="shared" si="316"/>
        <v>0</v>
      </c>
      <c r="P1045" s="76">
        <f t="shared" ca="1" si="317"/>
        <v>1278.0971039999999</v>
      </c>
      <c r="Q1045" s="76">
        <f t="shared" si="318"/>
        <v>0</v>
      </c>
      <c r="R1045" s="83" t="str">
        <f t="shared" si="319"/>
        <v>A+J=</v>
      </c>
      <c r="S1045" s="79">
        <f t="shared" si="320"/>
        <v>44550</v>
      </c>
      <c r="T1045" s="84" t="str">
        <f t="shared" si="321"/>
        <v>-</v>
      </c>
      <c r="U1045" s="8"/>
      <c r="V1045" s="8"/>
      <c r="W1045" s="8"/>
      <c r="X1045" s="8"/>
      <c r="Y1045" s="1"/>
      <c r="Z1045" s="8"/>
      <c r="AA1045" s="8"/>
      <c r="AB1045" s="8"/>
      <c r="AC1045" s="8"/>
      <c r="AD1045" s="8"/>
      <c r="AE1045" s="9"/>
      <c r="AF1045" s="8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3"/>
      <c r="BN1045" s="3"/>
      <c r="BO1045" s="3"/>
      <c r="BP1045" s="3"/>
      <c r="BQ1045" s="3"/>
      <c r="BR1045" s="3"/>
      <c r="BS1045" s="3"/>
      <c r="BT1045" s="3"/>
      <c r="BU1045" s="3"/>
      <c r="BV1045" s="3"/>
      <c r="BW1045" s="3"/>
      <c r="BX1045" s="3"/>
      <c r="BY1045" s="3"/>
      <c r="BZ1045" s="3"/>
      <c r="CA1045" s="3"/>
      <c r="CB1045" s="3"/>
      <c r="CC1045" s="3"/>
      <c r="CD1045" s="3"/>
      <c r="CE1045" s="3"/>
      <c r="CF1045" s="3"/>
      <c r="CG1045" s="3"/>
      <c r="CH1045" s="3"/>
      <c r="CI1045" s="3"/>
      <c r="CJ1045" s="3"/>
      <c r="CK1045" s="3"/>
      <c r="CL1045" s="3"/>
      <c r="CM1045" s="3"/>
      <c r="CN1045" s="3"/>
      <c r="CO1045" s="3"/>
      <c r="CP1045" s="3"/>
      <c r="CQ1045" s="3"/>
      <c r="CR1045" s="3"/>
      <c r="CS1045" s="3"/>
      <c r="CT1045" s="3"/>
      <c r="CU1045" s="3"/>
      <c r="CV1045" s="3"/>
      <c r="CW1045" s="3"/>
      <c r="CX1045" s="3"/>
      <c r="CY1045" s="3"/>
      <c r="CZ1045" s="3"/>
      <c r="DA1045" s="3"/>
      <c r="DB1045" s="3"/>
      <c r="DC1045" s="3"/>
      <c r="DD1045" s="3"/>
      <c r="DE1045" s="3"/>
      <c r="DF1045" s="3"/>
      <c r="DG1045" s="3"/>
      <c r="DH1045" s="3"/>
      <c r="DI1045" s="3"/>
      <c r="DJ1045" s="3"/>
      <c r="DK1045" s="3"/>
      <c r="DL1045" s="3"/>
      <c r="DM1045" s="3"/>
      <c r="DN1045" s="3"/>
      <c r="DO1045" s="3"/>
      <c r="DP1045" s="3"/>
      <c r="DQ1045" s="3"/>
      <c r="DR1045" s="3"/>
      <c r="DS1045" s="3"/>
      <c r="DT1045" s="3"/>
      <c r="DU1045" s="3"/>
      <c r="DV1045" s="3"/>
      <c r="DW1045" s="3"/>
      <c r="DX1045" s="3"/>
      <c r="DY1045" s="3"/>
      <c r="DZ1045" s="3"/>
      <c r="EA1045" s="3"/>
      <c r="EB1045" s="3"/>
      <c r="EC1045" s="3"/>
      <c r="ED1045" s="3"/>
      <c r="EE1045" s="3"/>
      <c r="EF1045" s="3"/>
      <c r="EG1045" s="3"/>
      <c r="EH1045" s="3"/>
      <c r="EI1045" s="3"/>
      <c r="EJ1045" s="3"/>
      <c r="EK1045" s="3"/>
      <c r="EL1045" s="3"/>
      <c r="EM1045" s="3"/>
      <c r="EN1045" s="3"/>
      <c r="EO1045" s="3"/>
      <c r="EP1045" s="3"/>
      <c r="EQ1045" s="3"/>
      <c r="ER1045" s="3"/>
      <c r="ES1045" s="3"/>
      <c r="ET1045" s="3"/>
      <c r="EU1045" s="3"/>
      <c r="EV1045" s="3"/>
      <c r="EW1045" s="3"/>
      <c r="EX1045" s="3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</row>
    <row r="1046" spans="1:173" x14ac:dyDescent="0.15">
      <c r="A1046" s="74">
        <f t="shared" si="322"/>
        <v>44527</v>
      </c>
      <c r="B1046" s="75">
        <f t="shared" ca="1" si="309"/>
        <v>71208.641657</v>
      </c>
      <c r="C1046" s="78">
        <f t="shared" si="310"/>
        <v>69900</v>
      </c>
      <c r="D1046" s="77">
        <f ca="1">IF(A1046&lt;$B$1,VLOOKUP(A1046,[1]DI!$A$4:$B$15000,2),0)</f>
        <v>0</v>
      </c>
      <c r="E1046" s="78">
        <f t="shared" ca="1" si="324"/>
        <v>1</v>
      </c>
      <c r="F1046" s="78">
        <f ca="1">(TRUNC(PRODUCT($E$12:$E1045),16))</f>
        <v>1.1226625218273401</v>
      </c>
      <c r="G1046" s="78">
        <f t="shared" ca="1" si="325"/>
        <v>1.1091242325685999</v>
      </c>
      <c r="H1046" s="78">
        <f t="shared" ca="1" si="326"/>
        <v>1.01220629</v>
      </c>
      <c r="I1046" s="77">
        <f t="shared" si="323"/>
        <v>3.5000000000000003E-2</v>
      </c>
      <c r="J1046" s="79">
        <f t="shared" si="311"/>
        <v>44459</v>
      </c>
      <c r="K1046" s="80">
        <f t="shared" si="312"/>
        <v>46</v>
      </c>
      <c r="L1046" s="81">
        <f t="shared" si="313"/>
        <v>47</v>
      </c>
      <c r="M1046" s="82">
        <f t="shared" si="314"/>
        <v>1.0064367670000001</v>
      </c>
      <c r="N1046" s="82">
        <f t="shared" ca="1" si="315"/>
        <v>1.018721626</v>
      </c>
      <c r="O1046" s="81">
        <f t="shared" si="316"/>
        <v>0</v>
      </c>
      <c r="P1046" s="76">
        <f t="shared" ca="1" si="317"/>
        <v>1308.6416569999999</v>
      </c>
      <c r="Q1046" s="76">
        <f t="shared" si="318"/>
        <v>0</v>
      </c>
      <c r="R1046" s="83" t="str">
        <f t="shared" si="319"/>
        <v>A+J=</v>
      </c>
      <c r="S1046" s="79">
        <f t="shared" si="320"/>
        <v>44550</v>
      </c>
      <c r="T1046" s="84" t="str">
        <f t="shared" si="321"/>
        <v>-</v>
      </c>
      <c r="U1046" s="8"/>
      <c r="V1046" s="8"/>
      <c r="W1046" s="8"/>
      <c r="X1046" s="8"/>
      <c r="Y1046" s="1"/>
      <c r="Z1046" s="8"/>
      <c r="AA1046" s="8"/>
      <c r="AB1046" s="8"/>
      <c r="AC1046" s="8"/>
      <c r="AD1046" s="8"/>
      <c r="AE1046" s="9"/>
      <c r="AF1046" s="8"/>
      <c r="AG1046" s="3"/>
      <c r="AH1046" s="3"/>
      <c r="AI1046" s="3"/>
      <c r="AJ1046" s="3"/>
      <c r="AK1046" s="3"/>
      <c r="AL1046" s="3"/>
      <c r="AM1046" s="3"/>
      <c r="AN1046" s="3"/>
      <c r="AO1046" s="3"/>
      <c r="AP1046" s="3"/>
      <c r="AQ1046" s="3"/>
      <c r="AR1046" s="3"/>
      <c r="AS1046" s="3"/>
      <c r="AT1046" s="3"/>
      <c r="AU1046" s="3"/>
      <c r="AV1046" s="3"/>
      <c r="AW1046" s="3"/>
      <c r="AX1046" s="3"/>
      <c r="AY1046" s="3"/>
      <c r="AZ1046" s="3"/>
      <c r="BA1046" s="3"/>
      <c r="BB1046" s="3"/>
      <c r="BC1046" s="3"/>
      <c r="BD1046" s="3"/>
      <c r="BE1046" s="3"/>
      <c r="BF1046" s="3"/>
      <c r="BG1046" s="3"/>
      <c r="BH1046" s="3"/>
      <c r="BI1046" s="3"/>
      <c r="BJ1046" s="3"/>
      <c r="BK1046" s="3"/>
      <c r="BL1046" s="3"/>
      <c r="BM1046" s="3"/>
      <c r="BN1046" s="3"/>
      <c r="BO1046" s="3"/>
      <c r="BP1046" s="3"/>
      <c r="BQ1046" s="3"/>
      <c r="BR1046" s="3"/>
      <c r="BS1046" s="3"/>
      <c r="BT1046" s="3"/>
      <c r="BU1046" s="3"/>
      <c r="BV1046" s="3"/>
      <c r="BW1046" s="3"/>
      <c r="BX1046" s="3"/>
      <c r="BY1046" s="3"/>
      <c r="BZ1046" s="3"/>
      <c r="CA1046" s="3"/>
      <c r="CB1046" s="3"/>
      <c r="CC1046" s="3"/>
      <c r="CD1046" s="3"/>
      <c r="CE1046" s="3"/>
      <c r="CF1046" s="3"/>
      <c r="CG1046" s="3"/>
      <c r="CH1046" s="3"/>
      <c r="CI1046" s="3"/>
      <c r="CJ1046" s="3"/>
      <c r="CK1046" s="3"/>
      <c r="CL1046" s="3"/>
      <c r="CM1046" s="3"/>
      <c r="CN1046" s="3"/>
      <c r="CO1046" s="3"/>
      <c r="CP1046" s="3"/>
      <c r="CQ1046" s="3"/>
      <c r="CR1046" s="3"/>
      <c r="CS1046" s="3"/>
      <c r="CT1046" s="3"/>
      <c r="CU1046" s="3"/>
      <c r="CV1046" s="3"/>
      <c r="CW1046" s="3"/>
      <c r="CX1046" s="3"/>
      <c r="CY1046" s="3"/>
      <c r="CZ1046" s="3"/>
      <c r="DA1046" s="3"/>
      <c r="DB1046" s="3"/>
      <c r="DC1046" s="3"/>
      <c r="DD1046" s="3"/>
      <c r="DE1046" s="3"/>
      <c r="DF1046" s="3"/>
      <c r="DG1046" s="3"/>
      <c r="DH1046" s="3"/>
      <c r="DI1046" s="3"/>
      <c r="DJ1046" s="3"/>
      <c r="DK1046" s="3"/>
      <c r="DL1046" s="3"/>
      <c r="DM1046" s="3"/>
      <c r="DN1046" s="3"/>
      <c r="DO1046" s="3"/>
      <c r="DP1046" s="3"/>
      <c r="DQ1046" s="3"/>
      <c r="DR1046" s="3"/>
      <c r="DS1046" s="3"/>
      <c r="DT1046" s="3"/>
      <c r="DU1046" s="3"/>
      <c r="DV1046" s="3"/>
      <c r="DW1046" s="3"/>
      <c r="DX1046" s="3"/>
      <c r="DY1046" s="3"/>
      <c r="DZ1046" s="3"/>
      <c r="EA1046" s="3"/>
      <c r="EB1046" s="3"/>
      <c r="EC1046" s="3"/>
      <c r="ED1046" s="3"/>
      <c r="EE1046" s="3"/>
      <c r="EF1046" s="3"/>
      <c r="EG1046" s="3"/>
      <c r="EH1046" s="3"/>
      <c r="EI1046" s="3"/>
      <c r="EJ1046" s="3"/>
      <c r="EK1046" s="3"/>
      <c r="EL1046" s="3"/>
      <c r="EM1046" s="3"/>
      <c r="EN1046" s="3"/>
      <c r="EO1046" s="3"/>
      <c r="EP1046" s="3"/>
      <c r="EQ1046" s="3"/>
      <c r="ER1046" s="3"/>
      <c r="ES1046" s="3"/>
      <c r="ET1046" s="3"/>
      <c r="EU1046" s="3"/>
      <c r="EV1046" s="3"/>
      <c r="EW1046" s="3"/>
      <c r="EX1046" s="3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</row>
    <row r="1047" spans="1:173" x14ac:dyDescent="0.15">
      <c r="A1047" s="74">
        <f t="shared" si="322"/>
        <v>44528</v>
      </c>
      <c r="B1047" s="75">
        <f t="shared" ca="1" si="309"/>
        <v>71208.641657</v>
      </c>
      <c r="C1047" s="78">
        <f t="shared" si="310"/>
        <v>69900</v>
      </c>
      <c r="D1047" s="77">
        <f ca="1">IF(A1047&lt;$B$1,VLOOKUP(A1047,[1]DI!$A$4:$B$15000,2),0)</f>
        <v>0</v>
      </c>
      <c r="E1047" s="78">
        <f t="shared" ca="1" si="324"/>
        <v>1</v>
      </c>
      <c r="F1047" s="78">
        <f ca="1">(TRUNC(PRODUCT($E$12:$E1046),16))</f>
        <v>1.1226625218273401</v>
      </c>
      <c r="G1047" s="78">
        <f t="shared" ca="1" si="325"/>
        <v>1.1091242325685999</v>
      </c>
      <c r="H1047" s="78">
        <f t="shared" ca="1" si="326"/>
        <v>1.01220629</v>
      </c>
      <c r="I1047" s="77">
        <f t="shared" si="323"/>
        <v>3.5000000000000003E-2</v>
      </c>
      <c r="J1047" s="79">
        <f t="shared" si="311"/>
        <v>44459</v>
      </c>
      <c r="K1047" s="80">
        <f t="shared" si="312"/>
        <v>46</v>
      </c>
      <c r="L1047" s="81">
        <f t="shared" si="313"/>
        <v>47</v>
      </c>
      <c r="M1047" s="82">
        <f t="shared" si="314"/>
        <v>1.0064367670000001</v>
      </c>
      <c r="N1047" s="82">
        <f t="shared" ca="1" si="315"/>
        <v>1.018721626</v>
      </c>
      <c r="O1047" s="81">
        <f t="shared" si="316"/>
        <v>0</v>
      </c>
      <c r="P1047" s="76">
        <f t="shared" ca="1" si="317"/>
        <v>1308.6416569999999</v>
      </c>
      <c r="Q1047" s="76">
        <f t="shared" si="318"/>
        <v>0</v>
      </c>
      <c r="R1047" s="83" t="str">
        <f t="shared" si="319"/>
        <v>A+J=</v>
      </c>
      <c r="S1047" s="79">
        <f t="shared" si="320"/>
        <v>44550</v>
      </c>
      <c r="T1047" s="84" t="str">
        <f t="shared" si="321"/>
        <v>-</v>
      </c>
      <c r="U1047" s="8"/>
      <c r="V1047" s="8"/>
      <c r="W1047" s="8"/>
      <c r="X1047" s="8"/>
      <c r="Y1047" s="1"/>
      <c r="Z1047" s="8"/>
      <c r="AA1047" s="8"/>
      <c r="AB1047" s="8"/>
      <c r="AC1047" s="8"/>
      <c r="AD1047" s="8"/>
      <c r="AE1047" s="9"/>
      <c r="AF1047" s="8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3"/>
      <c r="BN1047" s="3"/>
      <c r="BO1047" s="3"/>
      <c r="BP1047" s="3"/>
      <c r="BQ1047" s="3"/>
      <c r="BR1047" s="3"/>
      <c r="BS1047" s="3"/>
      <c r="BT1047" s="3"/>
      <c r="BU1047" s="3"/>
      <c r="BV1047" s="3"/>
      <c r="BW1047" s="3"/>
      <c r="BX1047" s="3"/>
      <c r="BY1047" s="3"/>
      <c r="BZ1047" s="3"/>
      <c r="CA1047" s="3"/>
      <c r="CB1047" s="3"/>
      <c r="CC1047" s="3"/>
      <c r="CD1047" s="3"/>
      <c r="CE1047" s="3"/>
      <c r="CF1047" s="3"/>
      <c r="CG1047" s="3"/>
      <c r="CH1047" s="3"/>
      <c r="CI1047" s="3"/>
      <c r="CJ1047" s="3"/>
      <c r="CK1047" s="3"/>
      <c r="CL1047" s="3"/>
      <c r="CM1047" s="3"/>
      <c r="CN1047" s="3"/>
      <c r="CO1047" s="3"/>
      <c r="CP1047" s="3"/>
      <c r="CQ1047" s="3"/>
      <c r="CR1047" s="3"/>
      <c r="CS1047" s="3"/>
      <c r="CT1047" s="3"/>
      <c r="CU1047" s="3"/>
      <c r="CV1047" s="3"/>
      <c r="CW1047" s="3"/>
      <c r="CX1047" s="3"/>
      <c r="CY1047" s="3"/>
      <c r="CZ1047" s="3"/>
      <c r="DA1047" s="3"/>
      <c r="DB1047" s="3"/>
      <c r="DC1047" s="3"/>
      <c r="DD1047" s="3"/>
      <c r="DE1047" s="3"/>
      <c r="DF1047" s="3"/>
      <c r="DG1047" s="3"/>
      <c r="DH1047" s="3"/>
      <c r="DI1047" s="3"/>
      <c r="DJ1047" s="3"/>
      <c r="DK1047" s="3"/>
      <c r="DL1047" s="3"/>
      <c r="DM1047" s="3"/>
      <c r="DN1047" s="3"/>
      <c r="DO1047" s="3"/>
      <c r="DP1047" s="3"/>
      <c r="DQ1047" s="3"/>
      <c r="DR1047" s="3"/>
      <c r="DS1047" s="3"/>
      <c r="DT1047" s="3"/>
      <c r="DU1047" s="3"/>
      <c r="DV1047" s="3"/>
      <c r="DW1047" s="3"/>
      <c r="DX1047" s="3"/>
      <c r="DY1047" s="3"/>
      <c r="DZ1047" s="3"/>
      <c r="EA1047" s="3"/>
      <c r="EB1047" s="3"/>
      <c r="EC1047" s="3"/>
      <c r="ED1047" s="3"/>
      <c r="EE1047" s="3"/>
      <c r="EF1047" s="3"/>
      <c r="EG1047" s="3"/>
      <c r="EH1047" s="3"/>
      <c r="EI1047" s="3"/>
      <c r="EJ1047" s="3"/>
      <c r="EK1047" s="3"/>
      <c r="EL1047" s="3"/>
      <c r="EM1047" s="3"/>
      <c r="EN1047" s="3"/>
      <c r="EO1047" s="3"/>
      <c r="EP1047" s="3"/>
      <c r="EQ1047" s="3"/>
      <c r="ER1047" s="3"/>
      <c r="ES1047" s="3"/>
      <c r="ET1047" s="3"/>
      <c r="EU1047" s="3"/>
      <c r="EV1047" s="3"/>
      <c r="EW1047" s="3"/>
      <c r="EX1047" s="3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</row>
    <row r="1048" spans="1:173" x14ac:dyDescent="0.15">
      <c r="A1048" s="74">
        <f t="shared" si="322"/>
        <v>44529</v>
      </c>
      <c r="B1048" s="75">
        <f t="shared" ca="1" si="309"/>
        <v>71208.641657</v>
      </c>
      <c r="C1048" s="78">
        <f t="shared" si="310"/>
        <v>69900</v>
      </c>
      <c r="D1048" s="77">
        <f ca="1">IF(A1048&lt;$B$1,VLOOKUP(A1048,[1]DI!$A$4:$B$15000,2),0)</f>
        <v>7.6499999999999999E-2</v>
      </c>
      <c r="E1048" s="78">
        <f t="shared" ca="1" si="324"/>
        <v>1.0002925600000001</v>
      </c>
      <c r="F1048" s="78">
        <f ca="1">(TRUNC(PRODUCT($E$12:$E1047),16))</f>
        <v>1.1226625218273401</v>
      </c>
      <c r="G1048" s="78">
        <f t="shared" ca="1" si="325"/>
        <v>1.1091242325685999</v>
      </c>
      <c r="H1048" s="78">
        <f t="shared" ca="1" si="326"/>
        <v>1.01220629</v>
      </c>
      <c r="I1048" s="77">
        <f t="shared" si="323"/>
        <v>3.5000000000000003E-2</v>
      </c>
      <c r="J1048" s="79">
        <f t="shared" si="311"/>
        <v>44459</v>
      </c>
      <c r="K1048" s="80">
        <f t="shared" si="312"/>
        <v>47</v>
      </c>
      <c r="L1048" s="81">
        <f t="shared" si="313"/>
        <v>47</v>
      </c>
      <c r="M1048" s="82">
        <f t="shared" si="314"/>
        <v>1.0064367670000001</v>
      </c>
      <c r="N1048" s="82">
        <f t="shared" ca="1" si="315"/>
        <v>1.018721626</v>
      </c>
      <c r="O1048" s="81">
        <f t="shared" si="316"/>
        <v>0</v>
      </c>
      <c r="P1048" s="76">
        <f t="shared" ca="1" si="317"/>
        <v>1308.6416569999999</v>
      </c>
      <c r="Q1048" s="76">
        <f t="shared" si="318"/>
        <v>0</v>
      </c>
      <c r="R1048" s="83" t="str">
        <f t="shared" si="319"/>
        <v>A+J=</v>
      </c>
      <c r="S1048" s="79">
        <f t="shared" si="320"/>
        <v>44550</v>
      </c>
      <c r="T1048" s="84" t="str">
        <f t="shared" si="321"/>
        <v>-</v>
      </c>
      <c r="U1048" s="8"/>
      <c r="V1048" s="8"/>
      <c r="W1048" s="8"/>
      <c r="X1048" s="8"/>
      <c r="Y1048" s="1"/>
      <c r="Z1048" s="8"/>
      <c r="AA1048" s="8"/>
      <c r="AB1048" s="8"/>
      <c r="AC1048" s="8"/>
      <c r="AD1048" s="8"/>
      <c r="AE1048" s="9"/>
      <c r="AF1048" s="8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3"/>
      <c r="BN1048" s="3"/>
      <c r="BO1048" s="3"/>
      <c r="BP1048" s="3"/>
      <c r="BQ1048" s="3"/>
      <c r="BR1048" s="3"/>
      <c r="BS1048" s="3"/>
      <c r="BT1048" s="3"/>
      <c r="BU1048" s="3"/>
      <c r="BV1048" s="3"/>
      <c r="BW1048" s="3"/>
      <c r="BX1048" s="3"/>
      <c r="BY1048" s="3"/>
      <c r="BZ1048" s="3"/>
      <c r="CA1048" s="3"/>
      <c r="CB1048" s="3"/>
      <c r="CC1048" s="3"/>
      <c r="CD1048" s="3"/>
      <c r="CE1048" s="3"/>
      <c r="CF1048" s="3"/>
      <c r="CG1048" s="3"/>
      <c r="CH1048" s="3"/>
      <c r="CI1048" s="3"/>
      <c r="CJ1048" s="3"/>
      <c r="CK1048" s="3"/>
      <c r="CL1048" s="3"/>
      <c r="CM1048" s="3"/>
      <c r="CN1048" s="3"/>
      <c r="CO1048" s="3"/>
      <c r="CP1048" s="3"/>
      <c r="CQ1048" s="3"/>
      <c r="CR1048" s="3"/>
      <c r="CS1048" s="3"/>
      <c r="CT1048" s="3"/>
      <c r="CU1048" s="3"/>
      <c r="CV1048" s="3"/>
      <c r="CW1048" s="3"/>
      <c r="CX1048" s="3"/>
      <c r="CY1048" s="3"/>
      <c r="CZ1048" s="3"/>
      <c r="DA1048" s="3"/>
      <c r="DB1048" s="3"/>
      <c r="DC1048" s="3"/>
      <c r="DD1048" s="3"/>
      <c r="DE1048" s="3"/>
      <c r="DF1048" s="3"/>
      <c r="DG1048" s="3"/>
      <c r="DH1048" s="3"/>
      <c r="DI1048" s="3"/>
      <c r="DJ1048" s="3"/>
      <c r="DK1048" s="3"/>
      <c r="DL1048" s="3"/>
      <c r="DM1048" s="3"/>
      <c r="DN1048" s="3"/>
      <c r="DO1048" s="3"/>
      <c r="DP1048" s="3"/>
      <c r="DQ1048" s="3"/>
      <c r="DR1048" s="3"/>
      <c r="DS1048" s="3"/>
      <c r="DT1048" s="3"/>
      <c r="DU1048" s="3"/>
      <c r="DV1048" s="3"/>
      <c r="DW1048" s="3"/>
      <c r="DX1048" s="3"/>
      <c r="DY1048" s="3"/>
      <c r="DZ1048" s="3"/>
      <c r="EA1048" s="3"/>
      <c r="EB1048" s="3"/>
      <c r="EC1048" s="3"/>
      <c r="ED1048" s="3"/>
      <c r="EE1048" s="3"/>
      <c r="EF1048" s="3"/>
      <c r="EG1048" s="3"/>
      <c r="EH1048" s="3"/>
      <c r="EI1048" s="3"/>
      <c r="EJ1048" s="3"/>
      <c r="EK1048" s="3"/>
      <c r="EL1048" s="3"/>
      <c r="EM1048" s="3"/>
      <c r="EN1048" s="3"/>
      <c r="EO1048" s="3"/>
      <c r="EP1048" s="3"/>
      <c r="EQ1048" s="3"/>
      <c r="ER1048" s="3"/>
      <c r="ES1048" s="3"/>
      <c r="ET1048" s="3"/>
      <c r="EU1048" s="3"/>
      <c r="EV1048" s="3"/>
      <c r="EW1048" s="3"/>
      <c r="EX1048" s="3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</row>
    <row r="1049" spans="1:173" x14ac:dyDescent="0.15">
      <c r="A1049" s="74">
        <f t="shared" si="322"/>
        <v>44530</v>
      </c>
      <c r="B1049" s="75">
        <f t="shared" ca="1" si="309"/>
        <v>71239.198791000003</v>
      </c>
      <c r="C1049" s="78">
        <f t="shared" si="310"/>
        <v>69900</v>
      </c>
      <c r="D1049" s="77">
        <f ca="1">IF(A1049&lt;$B$1,VLOOKUP(A1049,[1]DI!$A$4:$B$15000,2),0)</f>
        <v>7.6499999999999999E-2</v>
      </c>
      <c r="E1049" s="78">
        <f t="shared" ca="1" si="324"/>
        <v>1.0002925600000001</v>
      </c>
      <c r="F1049" s="78">
        <f ca="1">(TRUNC(PRODUCT($E$12:$E1048),16))</f>
        <v>1.1229909679747201</v>
      </c>
      <c r="G1049" s="78">
        <f t="shared" ca="1" si="325"/>
        <v>1.1091242325685999</v>
      </c>
      <c r="H1049" s="78">
        <f t="shared" ca="1" si="326"/>
        <v>1.0125024199999999</v>
      </c>
      <c r="I1049" s="77">
        <f t="shared" si="323"/>
        <v>3.5000000000000003E-2</v>
      </c>
      <c r="J1049" s="79">
        <f t="shared" si="311"/>
        <v>44459</v>
      </c>
      <c r="K1049" s="80">
        <f t="shared" si="312"/>
        <v>48</v>
      </c>
      <c r="L1049" s="81">
        <f t="shared" si="313"/>
        <v>48</v>
      </c>
      <c r="M1049" s="82">
        <f t="shared" si="314"/>
        <v>1.006574168</v>
      </c>
      <c r="N1049" s="82">
        <f t="shared" ca="1" si="315"/>
        <v>1.019158781</v>
      </c>
      <c r="O1049" s="81">
        <f t="shared" si="316"/>
        <v>0</v>
      </c>
      <c r="P1049" s="76">
        <f t="shared" ca="1" si="317"/>
        <v>1339.198791</v>
      </c>
      <c r="Q1049" s="76">
        <f t="shared" si="318"/>
        <v>0</v>
      </c>
      <c r="R1049" s="83" t="str">
        <f t="shared" si="319"/>
        <v>A+J=</v>
      </c>
      <c r="S1049" s="79">
        <f t="shared" si="320"/>
        <v>44550</v>
      </c>
      <c r="T1049" s="84" t="str">
        <f t="shared" si="321"/>
        <v>-</v>
      </c>
      <c r="U1049" s="8"/>
      <c r="V1049" s="8"/>
      <c r="W1049" s="8"/>
      <c r="X1049" s="8"/>
      <c r="Y1049" s="1"/>
      <c r="Z1049" s="8"/>
      <c r="AA1049" s="8"/>
      <c r="AB1049" s="8"/>
      <c r="AC1049" s="8"/>
      <c r="AD1049" s="8"/>
      <c r="AE1049" s="9"/>
      <c r="AF1049" s="8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3"/>
      <c r="BN1049" s="3"/>
      <c r="BO1049" s="3"/>
      <c r="BP1049" s="3"/>
      <c r="BQ1049" s="3"/>
      <c r="BR1049" s="3"/>
      <c r="BS1049" s="3"/>
      <c r="BT1049" s="3"/>
      <c r="BU1049" s="3"/>
      <c r="BV1049" s="3"/>
      <c r="BW1049" s="3"/>
      <c r="BX1049" s="3"/>
      <c r="BY1049" s="3"/>
      <c r="BZ1049" s="3"/>
      <c r="CA1049" s="3"/>
      <c r="CB1049" s="3"/>
      <c r="CC1049" s="3"/>
      <c r="CD1049" s="3"/>
      <c r="CE1049" s="3"/>
      <c r="CF1049" s="3"/>
      <c r="CG1049" s="3"/>
      <c r="CH1049" s="3"/>
      <c r="CI1049" s="3"/>
      <c r="CJ1049" s="3"/>
      <c r="CK1049" s="3"/>
      <c r="CL1049" s="3"/>
      <c r="CM1049" s="3"/>
      <c r="CN1049" s="3"/>
      <c r="CO1049" s="3"/>
      <c r="CP1049" s="3"/>
      <c r="CQ1049" s="3"/>
      <c r="CR1049" s="3"/>
      <c r="CS1049" s="3"/>
      <c r="CT1049" s="3"/>
      <c r="CU1049" s="3"/>
      <c r="CV1049" s="3"/>
      <c r="CW1049" s="3"/>
      <c r="CX1049" s="3"/>
      <c r="CY1049" s="3"/>
      <c r="CZ1049" s="3"/>
      <c r="DA1049" s="3"/>
      <c r="DB1049" s="3"/>
      <c r="DC1049" s="3"/>
      <c r="DD1049" s="3"/>
      <c r="DE1049" s="3"/>
      <c r="DF1049" s="3"/>
      <c r="DG1049" s="3"/>
      <c r="DH1049" s="3"/>
      <c r="DI1049" s="3"/>
      <c r="DJ1049" s="3"/>
      <c r="DK1049" s="3"/>
      <c r="DL1049" s="3"/>
      <c r="DM1049" s="3"/>
      <c r="DN1049" s="3"/>
      <c r="DO1049" s="3"/>
      <c r="DP1049" s="3"/>
      <c r="DQ1049" s="3"/>
      <c r="DR1049" s="3"/>
      <c r="DS1049" s="3"/>
      <c r="DT1049" s="3"/>
      <c r="DU1049" s="3"/>
      <c r="DV1049" s="3"/>
      <c r="DW1049" s="3"/>
      <c r="DX1049" s="3"/>
      <c r="DY1049" s="3"/>
      <c r="DZ1049" s="3"/>
      <c r="EA1049" s="3"/>
      <c r="EB1049" s="3"/>
      <c r="EC1049" s="3"/>
      <c r="ED1049" s="3"/>
      <c r="EE1049" s="3"/>
      <c r="EF1049" s="3"/>
      <c r="EG1049" s="3"/>
      <c r="EH1049" s="3"/>
      <c r="EI1049" s="3"/>
      <c r="EJ1049" s="3"/>
      <c r="EK1049" s="3"/>
      <c r="EL1049" s="3"/>
      <c r="EM1049" s="3"/>
      <c r="EN1049" s="3"/>
      <c r="EO1049" s="3"/>
      <c r="EP1049" s="3"/>
      <c r="EQ1049" s="3"/>
      <c r="ER1049" s="3"/>
      <c r="ES1049" s="3"/>
      <c r="ET1049" s="3"/>
      <c r="EU1049" s="3"/>
      <c r="EV1049" s="3"/>
      <c r="EW1049" s="3"/>
      <c r="EX1049" s="3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</row>
    <row r="1050" spans="1:173" x14ac:dyDescent="0.15">
      <c r="A1050" s="74">
        <f t="shared" si="322"/>
        <v>44531</v>
      </c>
      <c r="B1050" s="75">
        <f t="shared" ca="1" si="309"/>
        <v>71269.769346999994</v>
      </c>
      <c r="C1050" s="78">
        <f t="shared" si="310"/>
        <v>69900</v>
      </c>
      <c r="D1050" s="77">
        <f ca="1">IF(A1050&lt;$B$1,VLOOKUP(A1050,[1]DI!$A$4:$B$15000,2),0)</f>
        <v>7.6499999999999999E-2</v>
      </c>
      <c r="E1050" s="78">
        <f t="shared" ca="1" si="324"/>
        <v>1.0002925600000001</v>
      </c>
      <c r="F1050" s="78">
        <f ca="1">(TRUNC(PRODUCT($E$12:$E1049),16))</f>
        <v>1.1233195102123099</v>
      </c>
      <c r="G1050" s="78">
        <f t="shared" ca="1" si="325"/>
        <v>1.1091242325685999</v>
      </c>
      <c r="H1050" s="78">
        <f t="shared" ca="1" si="326"/>
        <v>1.01279864</v>
      </c>
      <c r="I1050" s="77">
        <f t="shared" si="323"/>
        <v>3.5000000000000003E-2</v>
      </c>
      <c r="J1050" s="79">
        <f t="shared" si="311"/>
        <v>44459</v>
      </c>
      <c r="K1050" s="80">
        <f t="shared" si="312"/>
        <v>49</v>
      </c>
      <c r="L1050" s="81">
        <f t="shared" si="313"/>
        <v>49</v>
      </c>
      <c r="M1050" s="82">
        <f t="shared" si="314"/>
        <v>1.006711589</v>
      </c>
      <c r="N1050" s="82">
        <f t="shared" ca="1" si="315"/>
        <v>1.0195961280000001</v>
      </c>
      <c r="O1050" s="81">
        <f t="shared" si="316"/>
        <v>0</v>
      </c>
      <c r="P1050" s="76">
        <f t="shared" ca="1" si="317"/>
        <v>1369.7693469999999</v>
      </c>
      <c r="Q1050" s="76">
        <f t="shared" si="318"/>
        <v>0</v>
      </c>
      <c r="R1050" s="83" t="str">
        <f t="shared" si="319"/>
        <v>A+J=</v>
      </c>
      <c r="S1050" s="79">
        <f t="shared" si="320"/>
        <v>44550</v>
      </c>
      <c r="T1050" s="84" t="str">
        <f t="shared" si="321"/>
        <v>-</v>
      </c>
      <c r="U1050" s="8"/>
      <c r="V1050" s="8"/>
      <c r="W1050" s="8"/>
      <c r="X1050" s="8"/>
      <c r="Y1050" s="1"/>
      <c r="Z1050" s="8"/>
      <c r="AA1050" s="8"/>
      <c r="AB1050" s="8"/>
      <c r="AC1050" s="8"/>
      <c r="AD1050" s="8"/>
      <c r="AE1050" s="9"/>
      <c r="AF1050" s="8"/>
      <c r="AG1050" s="3"/>
      <c r="AH1050" s="3"/>
      <c r="AI1050" s="3"/>
      <c r="AJ1050" s="3"/>
      <c r="AK1050" s="3"/>
      <c r="AL1050" s="3"/>
      <c r="AM1050" s="3"/>
      <c r="AN1050" s="3"/>
      <c r="AO1050" s="3"/>
      <c r="AP1050" s="3"/>
      <c r="AQ1050" s="3"/>
      <c r="AR1050" s="3"/>
      <c r="AS1050" s="3"/>
      <c r="AT1050" s="3"/>
      <c r="AU1050" s="3"/>
      <c r="AV1050" s="3"/>
      <c r="AW1050" s="3"/>
      <c r="AX1050" s="3"/>
      <c r="AY1050" s="3"/>
      <c r="AZ1050" s="3"/>
      <c r="BA1050" s="3"/>
      <c r="BB1050" s="3"/>
      <c r="BC1050" s="3"/>
      <c r="BD1050" s="3"/>
      <c r="BE1050" s="3"/>
      <c r="BF1050" s="3"/>
      <c r="BG1050" s="3"/>
      <c r="BH1050" s="3"/>
      <c r="BI1050" s="3"/>
      <c r="BJ1050" s="3"/>
      <c r="BK1050" s="3"/>
      <c r="BL1050" s="3"/>
      <c r="BM1050" s="3"/>
      <c r="BN1050" s="3"/>
      <c r="BO1050" s="3"/>
      <c r="BP1050" s="3"/>
      <c r="BQ1050" s="3"/>
      <c r="BR1050" s="3"/>
      <c r="BS1050" s="3"/>
      <c r="BT1050" s="3"/>
      <c r="BU1050" s="3"/>
      <c r="BV1050" s="3"/>
      <c r="BW1050" s="3"/>
      <c r="BX1050" s="3"/>
      <c r="BY1050" s="3"/>
      <c r="BZ1050" s="3"/>
      <c r="CA1050" s="3"/>
      <c r="CB1050" s="3"/>
      <c r="CC1050" s="3"/>
      <c r="CD1050" s="3"/>
      <c r="CE1050" s="3"/>
      <c r="CF1050" s="3"/>
      <c r="CG1050" s="3"/>
      <c r="CH1050" s="3"/>
      <c r="CI1050" s="3"/>
      <c r="CJ1050" s="3"/>
      <c r="CK1050" s="3"/>
      <c r="CL1050" s="3"/>
      <c r="CM1050" s="3"/>
      <c r="CN1050" s="3"/>
      <c r="CO1050" s="3"/>
      <c r="CP1050" s="3"/>
      <c r="CQ1050" s="3"/>
      <c r="CR1050" s="3"/>
      <c r="CS1050" s="3"/>
      <c r="CT1050" s="3"/>
      <c r="CU1050" s="3"/>
      <c r="CV1050" s="3"/>
      <c r="CW1050" s="3"/>
      <c r="CX1050" s="3"/>
      <c r="CY1050" s="3"/>
      <c r="CZ1050" s="3"/>
      <c r="DA1050" s="3"/>
      <c r="DB1050" s="3"/>
      <c r="DC1050" s="3"/>
      <c r="DD1050" s="3"/>
      <c r="DE1050" s="3"/>
      <c r="DF1050" s="3"/>
      <c r="DG1050" s="3"/>
      <c r="DH1050" s="3"/>
      <c r="DI1050" s="3"/>
      <c r="DJ1050" s="3"/>
      <c r="DK1050" s="3"/>
      <c r="DL1050" s="3"/>
      <c r="DM1050" s="3"/>
      <c r="DN1050" s="3"/>
      <c r="DO1050" s="3"/>
      <c r="DP1050" s="3"/>
      <c r="DQ1050" s="3"/>
      <c r="DR1050" s="3"/>
      <c r="DS1050" s="3"/>
      <c r="DT1050" s="3"/>
      <c r="DU1050" s="3"/>
      <c r="DV1050" s="3"/>
      <c r="DW1050" s="3"/>
      <c r="DX1050" s="3"/>
      <c r="DY1050" s="3"/>
      <c r="DZ1050" s="3"/>
      <c r="EA1050" s="3"/>
      <c r="EB1050" s="3"/>
      <c r="EC1050" s="3"/>
      <c r="ED1050" s="3"/>
      <c r="EE1050" s="3"/>
      <c r="EF1050" s="3"/>
      <c r="EG1050" s="3"/>
      <c r="EH1050" s="3"/>
      <c r="EI1050" s="3"/>
      <c r="EJ1050" s="3"/>
      <c r="EK1050" s="3"/>
      <c r="EL1050" s="3"/>
      <c r="EM1050" s="3"/>
      <c r="EN1050" s="3"/>
      <c r="EO1050" s="3"/>
      <c r="EP1050" s="3"/>
      <c r="EQ1050" s="3"/>
      <c r="ER1050" s="3"/>
      <c r="ES1050" s="3"/>
      <c r="ET1050" s="3"/>
      <c r="EU1050" s="3"/>
      <c r="EV1050" s="3"/>
      <c r="EW1050" s="3"/>
      <c r="EX1050" s="3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</row>
    <row r="1051" spans="1:173" x14ac:dyDescent="0.15">
      <c r="A1051" s="74">
        <f t="shared" si="322"/>
        <v>44532</v>
      </c>
      <c r="B1051" s="75">
        <f t="shared" ca="1" si="309"/>
        <v>71300.352553999997</v>
      </c>
      <c r="C1051" s="78">
        <f t="shared" si="310"/>
        <v>69900</v>
      </c>
      <c r="D1051" s="77">
        <f ca="1">IF(A1051&lt;$B$1,VLOOKUP(A1051,[1]DI!$A$4:$B$15000,2),0)</f>
        <v>7.6499999999999999E-2</v>
      </c>
      <c r="E1051" s="78">
        <f t="shared" ca="1" si="324"/>
        <v>1.0002925600000001</v>
      </c>
      <c r="F1051" s="78">
        <f ca="1">(TRUNC(PRODUCT($E$12:$E1050),16))</f>
        <v>1.1236481485682199</v>
      </c>
      <c r="G1051" s="78">
        <f t="shared" ca="1" si="325"/>
        <v>1.1091242325685999</v>
      </c>
      <c r="H1051" s="78">
        <f t="shared" ca="1" si="326"/>
        <v>1.01309494</v>
      </c>
      <c r="I1051" s="77">
        <f t="shared" si="323"/>
        <v>3.5000000000000003E-2</v>
      </c>
      <c r="J1051" s="79">
        <f t="shared" si="311"/>
        <v>44459</v>
      </c>
      <c r="K1051" s="80">
        <f t="shared" si="312"/>
        <v>50</v>
      </c>
      <c r="L1051" s="81">
        <f t="shared" si="313"/>
        <v>50</v>
      </c>
      <c r="M1051" s="82">
        <f t="shared" si="314"/>
        <v>1.006849028</v>
      </c>
      <c r="N1051" s="82">
        <f t="shared" ca="1" si="315"/>
        <v>1.0200336560000001</v>
      </c>
      <c r="O1051" s="81">
        <f t="shared" si="316"/>
        <v>0</v>
      </c>
      <c r="P1051" s="76">
        <f t="shared" ca="1" si="317"/>
        <v>1400.3525540000001</v>
      </c>
      <c r="Q1051" s="76">
        <f t="shared" si="318"/>
        <v>0</v>
      </c>
      <c r="R1051" s="83" t="str">
        <f t="shared" si="319"/>
        <v>A+J=</v>
      </c>
      <c r="S1051" s="79">
        <f t="shared" si="320"/>
        <v>44550</v>
      </c>
      <c r="T1051" s="84" t="str">
        <f t="shared" si="321"/>
        <v>-</v>
      </c>
      <c r="U1051" s="8"/>
      <c r="V1051" s="8"/>
      <c r="W1051" s="8"/>
      <c r="X1051" s="8"/>
      <c r="Y1051" s="1"/>
      <c r="Z1051" s="8"/>
      <c r="AA1051" s="8"/>
      <c r="AB1051" s="8"/>
      <c r="AC1051" s="8"/>
      <c r="AD1051" s="8"/>
      <c r="AE1051" s="9"/>
      <c r="AF1051" s="8"/>
      <c r="AG1051" s="3"/>
      <c r="AH1051" s="3"/>
      <c r="AI1051" s="3"/>
      <c r="AJ1051" s="3"/>
      <c r="AK1051" s="3"/>
      <c r="AL1051" s="3"/>
      <c r="AM1051" s="3"/>
      <c r="AN1051" s="3"/>
      <c r="AO1051" s="3"/>
      <c r="AP1051" s="3"/>
      <c r="AQ1051" s="3"/>
      <c r="AR1051" s="3"/>
      <c r="AS1051" s="3"/>
      <c r="AT1051" s="3"/>
      <c r="AU1051" s="3"/>
      <c r="AV1051" s="3"/>
      <c r="AW1051" s="3"/>
      <c r="AX1051" s="3"/>
      <c r="AY1051" s="3"/>
      <c r="AZ1051" s="3"/>
      <c r="BA1051" s="3"/>
      <c r="BB1051" s="3"/>
      <c r="BC1051" s="3"/>
      <c r="BD1051" s="3"/>
      <c r="BE1051" s="3"/>
      <c r="BF1051" s="3"/>
      <c r="BG1051" s="3"/>
      <c r="BH1051" s="3"/>
      <c r="BI1051" s="3"/>
      <c r="BJ1051" s="3"/>
      <c r="BK1051" s="3"/>
      <c r="BL1051" s="3"/>
      <c r="BM1051" s="3"/>
      <c r="BN1051" s="3"/>
      <c r="BO1051" s="3"/>
      <c r="BP1051" s="3"/>
      <c r="BQ1051" s="3"/>
      <c r="BR1051" s="3"/>
      <c r="BS1051" s="3"/>
      <c r="BT1051" s="3"/>
      <c r="BU1051" s="3"/>
      <c r="BV1051" s="3"/>
      <c r="BW1051" s="3"/>
      <c r="BX1051" s="3"/>
      <c r="BY1051" s="3"/>
      <c r="BZ1051" s="3"/>
      <c r="CA1051" s="3"/>
      <c r="CB1051" s="3"/>
      <c r="CC1051" s="3"/>
      <c r="CD1051" s="3"/>
      <c r="CE1051" s="3"/>
      <c r="CF1051" s="3"/>
      <c r="CG1051" s="3"/>
      <c r="CH1051" s="3"/>
      <c r="CI1051" s="3"/>
      <c r="CJ1051" s="3"/>
      <c r="CK1051" s="3"/>
      <c r="CL1051" s="3"/>
      <c r="CM1051" s="3"/>
      <c r="CN1051" s="3"/>
      <c r="CO1051" s="3"/>
      <c r="CP1051" s="3"/>
      <c r="CQ1051" s="3"/>
      <c r="CR1051" s="3"/>
      <c r="CS1051" s="3"/>
      <c r="CT1051" s="3"/>
      <c r="CU1051" s="3"/>
      <c r="CV1051" s="3"/>
      <c r="CW1051" s="3"/>
      <c r="CX1051" s="3"/>
      <c r="CY1051" s="3"/>
      <c r="CZ1051" s="3"/>
      <c r="DA1051" s="3"/>
      <c r="DB1051" s="3"/>
      <c r="DC1051" s="3"/>
      <c r="DD1051" s="3"/>
      <c r="DE1051" s="3"/>
      <c r="DF1051" s="3"/>
      <c r="DG1051" s="3"/>
      <c r="DH1051" s="3"/>
      <c r="DI1051" s="3"/>
      <c r="DJ1051" s="3"/>
      <c r="DK1051" s="3"/>
      <c r="DL1051" s="3"/>
      <c r="DM1051" s="3"/>
      <c r="DN1051" s="3"/>
      <c r="DO1051" s="3"/>
      <c r="DP1051" s="3"/>
      <c r="DQ1051" s="3"/>
      <c r="DR1051" s="3"/>
      <c r="DS1051" s="3"/>
      <c r="DT1051" s="3"/>
      <c r="DU1051" s="3"/>
      <c r="DV1051" s="3"/>
      <c r="DW1051" s="3"/>
      <c r="DX1051" s="3"/>
      <c r="DY1051" s="3"/>
      <c r="DZ1051" s="3"/>
      <c r="EA1051" s="3"/>
      <c r="EB1051" s="3"/>
      <c r="EC1051" s="3"/>
      <c r="ED1051" s="3"/>
      <c r="EE1051" s="3"/>
      <c r="EF1051" s="3"/>
      <c r="EG1051" s="3"/>
      <c r="EH1051" s="3"/>
      <c r="EI1051" s="3"/>
      <c r="EJ1051" s="3"/>
      <c r="EK1051" s="3"/>
      <c r="EL1051" s="3"/>
      <c r="EM1051" s="3"/>
      <c r="EN1051" s="3"/>
      <c r="EO1051" s="3"/>
      <c r="EP1051" s="3"/>
      <c r="EQ1051" s="3"/>
      <c r="ER1051" s="3"/>
      <c r="ES1051" s="3"/>
      <c r="ET1051" s="3"/>
      <c r="EU1051" s="3"/>
      <c r="EV1051" s="3"/>
      <c r="EW1051" s="3"/>
      <c r="EX1051" s="3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</row>
    <row r="1052" spans="1:173" x14ac:dyDescent="0.15">
      <c r="A1052" s="74">
        <f t="shared" si="322"/>
        <v>44533</v>
      </c>
      <c r="B1052" s="75">
        <f t="shared" ca="1" si="309"/>
        <v>71330.949041999993</v>
      </c>
      <c r="C1052" s="78">
        <f t="shared" si="310"/>
        <v>69900</v>
      </c>
      <c r="D1052" s="77">
        <f ca="1">IF(A1052&lt;$B$1,VLOOKUP(A1052,[1]DI!$A$4:$B$15000,2),0)</f>
        <v>7.6499999999999999E-2</v>
      </c>
      <c r="E1052" s="78">
        <f t="shared" ca="1" si="324"/>
        <v>1.0002925600000001</v>
      </c>
      <c r="F1052" s="78">
        <f ca="1">(TRUNC(PRODUCT($E$12:$E1051),16))</f>
        <v>1.1239768830705701</v>
      </c>
      <c r="G1052" s="78">
        <f t="shared" ca="1" si="325"/>
        <v>1.1091242325685999</v>
      </c>
      <c r="H1052" s="78">
        <f t="shared" ca="1" si="326"/>
        <v>1.0133913299999999</v>
      </c>
      <c r="I1052" s="77">
        <f t="shared" si="323"/>
        <v>3.5000000000000003E-2</v>
      </c>
      <c r="J1052" s="79">
        <f t="shared" si="311"/>
        <v>44459</v>
      </c>
      <c r="K1052" s="80">
        <f t="shared" si="312"/>
        <v>51</v>
      </c>
      <c r="L1052" s="81">
        <f t="shared" si="313"/>
        <v>51</v>
      </c>
      <c r="M1052" s="82">
        <f t="shared" si="314"/>
        <v>1.006986486</v>
      </c>
      <c r="N1052" s="82">
        <f t="shared" ca="1" si="315"/>
        <v>1.020471374</v>
      </c>
      <c r="O1052" s="81">
        <f t="shared" si="316"/>
        <v>0</v>
      </c>
      <c r="P1052" s="76">
        <f t="shared" ca="1" si="317"/>
        <v>1430.949042</v>
      </c>
      <c r="Q1052" s="76">
        <f t="shared" si="318"/>
        <v>0</v>
      </c>
      <c r="R1052" s="83" t="str">
        <f t="shared" si="319"/>
        <v>A+J=</v>
      </c>
      <c r="S1052" s="79">
        <f t="shared" si="320"/>
        <v>44550</v>
      </c>
      <c r="T1052" s="84" t="str">
        <f t="shared" si="321"/>
        <v>-</v>
      </c>
      <c r="U1052" s="8"/>
      <c r="V1052" s="8"/>
      <c r="W1052" s="8"/>
      <c r="X1052" s="8"/>
      <c r="Y1052" s="1"/>
      <c r="Z1052" s="8"/>
      <c r="AA1052" s="8"/>
      <c r="AB1052" s="8"/>
      <c r="AC1052" s="8"/>
      <c r="AD1052" s="8"/>
      <c r="AE1052" s="9"/>
      <c r="AF1052" s="8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3"/>
      <c r="BN1052" s="3"/>
      <c r="BO1052" s="3"/>
      <c r="BP1052" s="3"/>
      <c r="BQ1052" s="3"/>
      <c r="BR1052" s="3"/>
      <c r="BS1052" s="3"/>
      <c r="BT1052" s="3"/>
      <c r="BU1052" s="3"/>
      <c r="BV1052" s="3"/>
      <c r="BW1052" s="3"/>
      <c r="BX1052" s="3"/>
      <c r="BY1052" s="3"/>
      <c r="BZ1052" s="3"/>
      <c r="CA1052" s="3"/>
      <c r="CB1052" s="3"/>
      <c r="CC1052" s="3"/>
      <c r="CD1052" s="3"/>
      <c r="CE1052" s="3"/>
      <c r="CF1052" s="3"/>
      <c r="CG1052" s="3"/>
      <c r="CH1052" s="3"/>
      <c r="CI1052" s="3"/>
      <c r="CJ1052" s="3"/>
      <c r="CK1052" s="3"/>
      <c r="CL1052" s="3"/>
      <c r="CM1052" s="3"/>
      <c r="CN1052" s="3"/>
      <c r="CO1052" s="3"/>
      <c r="CP1052" s="3"/>
      <c r="CQ1052" s="3"/>
      <c r="CR1052" s="3"/>
      <c r="CS1052" s="3"/>
      <c r="CT1052" s="3"/>
      <c r="CU1052" s="3"/>
      <c r="CV1052" s="3"/>
      <c r="CW1052" s="3"/>
      <c r="CX1052" s="3"/>
      <c r="CY1052" s="3"/>
      <c r="CZ1052" s="3"/>
      <c r="DA1052" s="3"/>
      <c r="DB1052" s="3"/>
      <c r="DC1052" s="3"/>
      <c r="DD1052" s="3"/>
      <c r="DE1052" s="3"/>
      <c r="DF1052" s="3"/>
      <c r="DG1052" s="3"/>
      <c r="DH1052" s="3"/>
      <c r="DI1052" s="3"/>
      <c r="DJ1052" s="3"/>
      <c r="DK1052" s="3"/>
      <c r="DL1052" s="3"/>
      <c r="DM1052" s="3"/>
      <c r="DN1052" s="3"/>
      <c r="DO1052" s="3"/>
      <c r="DP1052" s="3"/>
      <c r="DQ1052" s="3"/>
      <c r="DR1052" s="3"/>
      <c r="DS1052" s="3"/>
      <c r="DT1052" s="3"/>
      <c r="DU1052" s="3"/>
      <c r="DV1052" s="3"/>
      <c r="DW1052" s="3"/>
      <c r="DX1052" s="3"/>
      <c r="DY1052" s="3"/>
      <c r="DZ1052" s="3"/>
      <c r="EA1052" s="3"/>
      <c r="EB1052" s="3"/>
      <c r="EC1052" s="3"/>
      <c r="ED1052" s="3"/>
      <c r="EE1052" s="3"/>
      <c r="EF1052" s="3"/>
      <c r="EG1052" s="3"/>
      <c r="EH1052" s="3"/>
      <c r="EI1052" s="3"/>
      <c r="EJ1052" s="3"/>
      <c r="EK1052" s="3"/>
      <c r="EL1052" s="3"/>
      <c r="EM1052" s="3"/>
      <c r="EN1052" s="3"/>
      <c r="EO1052" s="3"/>
      <c r="EP1052" s="3"/>
      <c r="EQ1052" s="3"/>
      <c r="ER1052" s="3"/>
      <c r="ES1052" s="3"/>
      <c r="ET1052" s="3"/>
      <c r="EU1052" s="3"/>
      <c r="EV1052" s="3"/>
      <c r="EW1052" s="3"/>
      <c r="EX1052" s="3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</row>
    <row r="1053" spans="1:173" x14ac:dyDescent="0.15">
      <c r="A1053" s="74">
        <f t="shared" si="322"/>
        <v>44534</v>
      </c>
      <c r="B1053" s="75">
        <f t="shared" ca="1" si="309"/>
        <v>71361.558950999999</v>
      </c>
      <c r="C1053" s="78">
        <f t="shared" si="310"/>
        <v>69900</v>
      </c>
      <c r="D1053" s="77">
        <f ca="1">IF(A1053&lt;$B$1,VLOOKUP(A1053,[1]DI!$A$4:$B$15000,2),0)</f>
        <v>0</v>
      </c>
      <c r="E1053" s="78">
        <f t="shared" ca="1" si="324"/>
        <v>1</v>
      </c>
      <c r="F1053" s="78">
        <f ca="1">(TRUNC(PRODUCT($E$12:$E1052),16))</f>
        <v>1.1243057137474799</v>
      </c>
      <c r="G1053" s="78">
        <f t="shared" ca="1" si="325"/>
        <v>1.1091242325685999</v>
      </c>
      <c r="H1053" s="78">
        <f t="shared" ca="1" si="326"/>
        <v>1.01368781</v>
      </c>
      <c r="I1053" s="77">
        <f t="shared" si="323"/>
        <v>3.5000000000000003E-2</v>
      </c>
      <c r="J1053" s="79">
        <f t="shared" si="311"/>
        <v>44459</v>
      </c>
      <c r="K1053" s="80">
        <f t="shared" si="312"/>
        <v>51</v>
      </c>
      <c r="L1053" s="81">
        <f t="shared" si="313"/>
        <v>52</v>
      </c>
      <c r="M1053" s="82">
        <f t="shared" si="314"/>
        <v>1.007123963</v>
      </c>
      <c r="N1053" s="82">
        <f t="shared" ca="1" si="315"/>
        <v>1.020909284</v>
      </c>
      <c r="O1053" s="81">
        <f t="shared" si="316"/>
        <v>0</v>
      </c>
      <c r="P1053" s="76">
        <f t="shared" ca="1" si="317"/>
        <v>1461.558951</v>
      </c>
      <c r="Q1053" s="76">
        <f t="shared" si="318"/>
        <v>0</v>
      </c>
      <c r="R1053" s="83" t="str">
        <f t="shared" si="319"/>
        <v>A+J=</v>
      </c>
      <c r="S1053" s="79">
        <f t="shared" si="320"/>
        <v>44550</v>
      </c>
      <c r="T1053" s="84" t="str">
        <f t="shared" si="321"/>
        <v>-</v>
      </c>
      <c r="U1053" s="8"/>
      <c r="V1053" s="8"/>
      <c r="W1053" s="8"/>
      <c r="X1053" s="8"/>
      <c r="Y1053" s="1"/>
      <c r="Z1053" s="8"/>
      <c r="AA1053" s="8"/>
      <c r="AB1053" s="8"/>
      <c r="AC1053" s="8"/>
      <c r="AD1053" s="8"/>
      <c r="AE1053" s="9"/>
      <c r="AF1053" s="8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3"/>
      <c r="BN1053" s="3"/>
      <c r="BO1053" s="3"/>
      <c r="BP1053" s="3"/>
      <c r="BQ1053" s="3"/>
      <c r="BR1053" s="3"/>
      <c r="BS1053" s="3"/>
      <c r="BT1053" s="3"/>
      <c r="BU1053" s="3"/>
      <c r="BV1053" s="3"/>
      <c r="BW1053" s="3"/>
      <c r="BX1053" s="3"/>
      <c r="BY1053" s="3"/>
      <c r="BZ1053" s="3"/>
      <c r="CA1053" s="3"/>
      <c r="CB1053" s="3"/>
      <c r="CC1053" s="3"/>
      <c r="CD1053" s="3"/>
      <c r="CE1053" s="3"/>
      <c r="CF1053" s="3"/>
      <c r="CG1053" s="3"/>
      <c r="CH1053" s="3"/>
      <c r="CI1053" s="3"/>
      <c r="CJ1053" s="3"/>
      <c r="CK1053" s="3"/>
      <c r="CL1053" s="3"/>
      <c r="CM1053" s="3"/>
      <c r="CN1053" s="3"/>
      <c r="CO1053" s="3"/>
      <c r="CP1053" s="3"/>
      <c r="CQ1053" s="3"/>
      <c r="CR1053" s="3"/>
      <c r="CS1053" s="3"/>
      <c r="CT1053" s="3"/>
      <c r="CU1053" s="3"/>
      <c r="CV1053" s="3"/>
      <c r="CW1053" s="3"/>
      <c r="CX1053" s="3"/>
      <c r="CY1053" s="3"/>
      <c r="CZ1053" s="3"/>
      <c r="DA1053" s="3"/>
      <c r="DB1053" s="3"/>
      <c r="DC1053" s="3"/>
      <c r="DD1053" s="3"/>
      <c r="DE1053" s="3"/>
      <c r="DF1053" s="3"/>
      <c r="DG1053" s="3"/>
      <c r="DH1053" s="3"/>
      <c r="DI1053" s="3"/>
      <c r="DJ1053" s="3"/>
      <c r="DK1053" s="3"/>
      <c r="DL1053" s="3"/>
      <c r="DM1053" s="3"/>
      <c r="DN1053" s="3"/>
      <c r="DO1053" s="3"/>
      <c r="DP1053" s="3"/>
      <c r="DQ1053" s="3"/>
      <c r="DR1053" s="3"/>
      <c r="DS1053" s="3"/>
      <c r="DT1053" s="3"/>
      <c r="DU1053" s="3"/>
      <c r="DV1053" s="3"/>
      <c r="DW1053" s="3"/>
      <c r="DX1053" s="3"/>
      <c r="DY1053" s="3"/>
      <c r="DZ1053" s="3"/>
      <c r="EA1053" s="3"/>
      <c r="EB1053" s="3"/>
      <c r="EC1053" s="3"/>
      <c r="ED1053" s="3"/>
      <c r="EE1053" s="3"/>
      <c r="EF1053" s="3"/>
      <c r="EG1053" s="3"/>
      <c r="EH1053" s="3"/>
      <c r="EI1053" s="3"/>
      <c r="EJ1053" s="3"/>
      <c r="EK1053" s="3"/>
      <c r="EL1053" s="3"/>
      <c r="EM1053" s="3"/>
      <c r="EN1053" s="3"/>
      <c r="EO1053" s="3"/>
      <c r="EP1053" s="3"/>
      <c r="EQ1053" s="3"/>
      <c r="ER1053" s="3"/>
      <c r="ES1053" s="3"/>
      <c r="ET1053" s="3"/>
      <c r="EU1053" s="3"/>
      <c r="EV1053" s="3"/>
      <c r="EW1053" s="3"/>
      <c r="EX1053" s="3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</row>
    <row r="1054" spans="1:173" x14ac:dyDescent="0.15">
      <c r="A1054" s="74">
        <f t="shared" si="322"/>
        <v>44535</v>
      </c>
      <c r="B1054" s="75">
        <f t="shared" ca="1" si="309"/>
        <v>71361.558950999999</v>
      </c>
      <c r="C1054" s="78">
        <f t="shared" si="310"/>
        <v>69900</v>
      </c>
      <c r="D1054" s="77">
        <f ca="1">IF(A1054&lt;$B$1,VLOOKUP(A1054,[1]DI!$A$4:$B$15000,2),0)</f>
        <v>0</v>
      </c>
      <c r="E1054" s="78">
        <f t="shared" ca="1" si="324"/>
        <v>1</v>
      </c>
      <c r="F1054" s="78">
        <f ca="1">(TRUNC(PRODUCT($E$12:$E1053),16))</f>
        <v>1.1243057137474799</v>
      </c>
      <c r="G1054" s="78">
        <f t="shared" ca="1" si="325"/>
        <v>1.1091242325685999</v>
      </c>
      <c r="H1054" s="78">
        <f t="shared" ca="1" si="326"/>
        <v>1.01368781</v>
      </c>
      <c r="I1054" s="77">
        <f t="shared" si="323"/>
        <v>3.5000000000000003E-2</v>
      </c>
      <c r="J1054" s="79">
        <f t="shared" si="311"/>
        <v>44459</v>
      </c>
      <c r="K1054" s="80">
        <f t="shared" si="312"/>
        <v>51</v>
      </c>
      <c r="L1054" s="81">
        <f t="shared" si="313"/>
        <v>52</v>
      </c>
      <c r="M1054" s="82">
        <f t="shared" si="314"/>
        <v>1.007123963</v>
      </c>
      <c r="N1054" s="82">
        <f t="shared" ca="1" si="315"/>
        <v>1.020909284</v>
      </c>
      <c r="O1054" s="81">
        <f t="shared" si="316"/>
        <v>0</v>
      </c>
      <c r="P1054" s="76">
        <f t="shared" ca="1" si="317"/>
        <v>1461.558951</v>
      </c>
      <c r="Q1054" s="76">
        <f t="shared" si="318"/>
        <v>0</v>
      </c>
      <c r="R1054" s="83" t="str">
        <f t="shared" si="319"/>
        <v>A+J=</v>
      </c>
      <c r="S1054" s="79">
        <f t="shared" si="320"/>
        <v>44550</v>
      </c>
      <c r="T1054" s="84" t="str">
        <f t="shared" si="321"/>
        <v>-</v>
      </c>
      <c r="U1054" s="8"/>
      <c r="V1054" s="8"/>
      <c r="W1054" s="8"/>
      <c r="X1054" s="8"/>
      <c r="Y1054" s="1"/>
      <c r="Z1054" s="8"/>
      <c r="AA1054" s="8"/>
      <c r="AB1054" s="8"/>
      <c r="AC1054" s="8"/>
      <c r="AD1054" s="8"/>
      <c r="AE1054" s="9"/>
      <c r="AF1054" s="8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3"/>
      <c r="BN1054" s="3"/>
      <c r="BO1054" s="3"/>
      <c r="BP1054" s="3"/>
      <c r="BQ1054" s="3"/>
      <c r="BR1054" s="3"/>
      <c r="BS1054" s="3"/>
      <c r="BT1054" s="3"/>
      <c r="BU1054" s="3"/>
      <c r="BV1054" s="3"/>
      <c r="BW1054" s="3"/>
      <c r="BX1054" s="3"/>
      <c r="BY1054" s="3"/>
      <c r="BZ1054" s="3"/>
      <c r="CA1054" s="3"/>
      <c r="CB1054" s="3"/>
      <c r="CC1054" s="3"/>
      <c r="CD1054" s="3"/>
      <c r="CE1054" s="3"/>
      <c r="CF1054" s="3"/>
      <c r="CG1054" s="3"/>
      <c r="CH1054" s="3"/>
      <c r="CI1054" s="3"/>
      <c r="CJ1054" s="3"/>
      <c r="CK1054" s="3"/>
      <c r="CL1054" s="3"/>
      <c r="CM1054" s="3"/>
      <c r="CN1054" s="3"/>
      <c r="CO1054" s="3"/>
      <c r="CP1054" s="3"/>
      <c r="CQ1054" s="3"/>
      <c r="CR1054" s="3"/>
      <c r="CS1054" s="3"/>
      <c r="CT1054" s="3"/>
      <c r="CU1054" s="3"/>
      <c r="CV1054" s="3"/>
      <c r="CW1054" s="3"/>
      <c r="CX1054" s="3"/>
      <c r="CY1054" s="3"/>
      <c r="CZ1054" s="3"/>
      <c r="DA1054" s="3"/>
      <c r="DB1054" s="3"/>
      <c r="DC1054" s="3"/>
      <c r="DD1054" s="3"/>
      <c r="DE1054" s="3"/>
      <c r="DF1054" s="3"/>
      <c r="DG1054" s="3"/>
      <c r="DH1054" s="3"/>
      <c r="DI1054" s="3"/>
      <c r="DJ1054" s="3"/>
      <c r="DK1054" s="3"/>
      <c r="DL1054" s="3"/>
      <c r="DM1054" s="3"/>
      <c r="DN1054" s="3"/>
      <c r="DO1054" s="3"/>
      <c r="DP1054" s="3"/>
      <c r="DQ1054" s="3"/>
      <c r="DR1054" s="3"/>
      <c r="DS1054" s="3"/>
      <c r="DT1054" s="3"/>
      <c r="DU1054" s="3"/>
      <c r="DV1054" s="3"/>
      <c r="DW1054" s="3"/>
      <c r="DX1054" s="3"/>
      <c r="DY1054" s="3"/>
      <c r="DZ1054" s="3"/>
      <c r="EA1054" s="3"/>
      <c r="EB1054" s="3"/>
      <c r="EC1054" s="3"/>
      <c r="ED1054" s="3"/>
      <c r="EE1054" s="3"/>
      <c r="EF1054" s="3"/>
      <c r="EG1054" s="3"/>
      <c r="EH1054" s="3"/>
      <c r="EI1054" s="3"/>
      <c r="EJ1054" s="3"/>
      <c r="EK1054" s="3"/>
      <c r="EL1054" s="3"/>
      <c r="EM1054" s="3"/>
      <c r="EN1054" s="3"/>
      <c r="EO1054" s="3"/>
      <c r="EP1054" s="3"/>
      <c r="EQ1054" s="3"/>
      <c r="ER1054" s="3"/>
      <c r="ES1054" s="3"/>
      <c r="ET1054" s="3"/>
      <c r="EU1054" s="3"/>
      <c r="EV1054" s="3"/>
      <c r="EW1054" s="3"/>
      <c r="EX1054" s="3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</row>
    <row r="1055" spans="1:173" x14ac:dyDescent="0.15">
      <c r="A1055" s="74">
        <f t="shared" si="322"/>
        <v>44536</v>
      </c>
      <c r="B1055" s="75">
        <f t="shared" ca="1" si="309"/>
        <v>71361.558950999999</v>
      </c>
      <c r="C1055" s="78">
        <f t="shared" si="310"/>
        <v>69900</v>
      </c>
      <c r="D1055" s="77">
        <f ca="1">IF(A1055&lt;$B$1,VLOOKUP(A1055,[1]DI!$A$4:$B$15000,2),0)</f>
        <v>7.6499999999999999E-2</v>
      </c>
      <c r="E1055" s="78">
        <f t="shared" ca="1" si="324"/>
        <v>1.0002925600000001</v>
      </c>
      <c r="F1055" s="78">
        <f ca="1">(TRUNC(PRODUCT($E$12:$E1054),16))</f>
        <v>1.1243057137474799</v>
      </c>
      <c r="G1055" s="78">
        <f t="shared" ca="1" si="325"/>
        <v>1.1091242325685999</v>
      </c>
      <c r="H1055" s="78">
        <f t="shared" ca="1" si="326"/>
        <v>1.01368781</v>
      </c>
      <c r="I1055" s="77">
        <f t="shared" si="323"/>
        <v>3.5000000000000003E-2</v>
      </c>
      <c r="J1055" s="79">
        <f t="shared" si="311"/>
        <v>44459</v>
      </c>
      <c r="K1055" s="80">
        <f t="shared" si="312"/>
        <v>52</v>
      </c>
      <c r="L1055" s="81">
        <f t="shared" si="313"/>
        <v>52</v>
      </c>
      <c r="M1055" s="82">
        <f t="shared" si="314"/>
        <v>1.007123963</v>
      </c>
      <c r="N1055" s="82">
        <f t="shared" ca="1" si="315"/>
        <v>1.020909284</v>
      </c>
      <c r="O1055" s="81">
        <f t="shared" si="316"/>
        <v>0</v>
      </c>
      <c r="P1055" s="76">
        <f t="shared" ca="1" si="317"/>
        <v>1461.558951</v>
      </c>
      <c r="Q1055" s="76">
        <f t="shared" si="318"/>
        <v>0</v>
      </c>
      <c r="R1055" s="83" t="str">
        <f t="shared" si="319"/>
        <v>A+J=</v>
      </c>
      <c r="S1055" s="79">
        <f t="shared" si="320"/>
        <v>44550</v>
      </c>
      <c r="T1055" s="84" t="str">
        <f t="shared" si="321"/>
        <v>-</v>
      </c>
      <c r="U1055" s="8"/>
      <c r="V1055" s="8"/>
      <c r="W1055" s="8"/>
      <c r="X1055" s="8"/>
      <c r="Y1055" s="1"/>
      <c r="Z1055" s="8"/>
      <c r="AA1055" s="8"/>
      <c r="AB1055" s="8"/>
      <c r="AC1055" s="8"/>
      <c r="AD1055" s="8"/>
      <c r="AE1055" s="9"/>
      <c r="AF1055" s="8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3"/>
      <c r="BN1055" s="3"/>
      <c r="BO1055" s="3"/>
      <c r="BP1055" s="3"/>
      <c r="BQ1055" s="3"/>
      <c r="BR1055" s="3"/>
      <c r="BS1055" s="3"/>
      <c r="BT1055" s="3"/>
      <c r="BU1055" s="3"/>
      <c r="BV1055" s="3"/>
      <c r="BW1055" s="3"/>
      <c r="BX1055" s="3"/>
      <c r="BY1055" s="3"/>
      <c r="BZ1055" s="3"/>
      <c r="CA1055" s="3"/>
      <c r="CB1055" s="3"/>
      <c r="CC1055" s="3"/>
      <c r="CD1055" s="3"/>
      <c r="CE1055" s="3"/>
      <c r="CF1055" s="3"/>
      <c r="CG1055" s="3"/>
      <c r="CH1055" s="3"/>
      <c r="CI1055" s="3"/>
      <c r="CJ1055" s="3"/>
      <c r="CK1055" s="3"/>
      <c r="CL1055" s="3"/>
      <c r="CM1055" s="3"/>
      <c r="CN1055" s="3"/>
      <c r="CO1055" s="3"/>
      <c r="CP1055" s="3"/>
      <c r="CQ1055" s="3"/>
      <c r="CR1055" s="3"/>
      <c r="CS1055" s="3"/>
      <c r="CT1055" s="3"/>
      <c r="CU1055" s="3"/>
      <c r="CV1055" s="3"/>
      <c r="CW1055" s="3"/>
      <c r="CX1055" s="3"/>
      <c r="CY1055" s="3"/>
      <c r="CZ1055" s="3"/>
      <c r="DA1055" s="3"/>
      <c r="DB1055" s="3"/>
      <c r="DC1055" s="3"/>
      <c r="DD1055" s="3"/>
      <c r="DE1055" s="3"/>
      <c r="DF1055" s="3"/>
      <c r="DG1055" s="3"/>
      <c r="DH1055" s="3"/>
      <c r="DI1055" s="3"/>
      <c r="DJ1055" s="3"/>
      <c r="DK1055" s="3"/>
      <c r="DL1055" s="3"/>
      <c r="DM1055" s="3"/>
      <c r="DN1055" s="3"/>
      <c r="DO1055" s="3"/>
      <c r="DP1055" s="3"/>
      <c r="DQ1055" s="3"/>
      <c r="DR1055" s="3"/>
      <c r="DS1055" s="3"/>
      <c r="DT1055" s="3"/>
      <c r="DU1055" s="3"/>
      <c r="DV1055" s="3"/>
      <c r="DW1055" s="3"/>
      <c r="DX1055" s="3"/>
      <c r="DY1055" s="3"/>
      <c r="DZ1055" s="3"/>
      <c r="EA1055" s="3"/>
      <c r="EB1055" s="3"/>
      <c r="EC1055" s="3"/>
      <c r="ED1055" s="3"/>
      <c r="EE1055" s="3"/>
      <c r="EF1055" s="3"/>
      <c r="EG1055" s="3"/>
      <c r="EH1055" s="3"/>
      <c r="EI1055" s="3"/>
      <c r="EJ1055" s="3"/>
      <c r="EK1055" s="3"/>
      <c r="EL1055" s="3"/>
      <c r="EM1055" s="3"/>
      <c r="EN1055" s="3"/>
      <c r="EO1055" s="3"/>
      <c r="EP1055" s="3"/>
      <c r="EQ1055" s="3"/>
      <c r="ER1055" s="3"/>
      <c r="ES1055" s="3"/>
      <c r="ET1055" s="3"/>
      <c r="EU1055" s="3"/>
      <c r="EV1055" s="3"/>
      <c r="EW1055" s="3"/>
      <c r="EX1055" s="3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</row>
    <row r="1056" spans="1:173" x14ac:dyDescent="0.15">
      <c r="A1056" s="74">
        <f t="shared" si="322"/>
        <v>44537</v>
      </c>
      <c r="B1056" s="75">
        <f t="shared" ca="1" si="309"/>
        <v>71392.181511999996</v>
      </c>
      <c r="C1056" s="78">
        <f t="shared" si="310"/>
        <v>69900</v>
      </c>
      <c r="D1056" s="77">
        <f ca="1">IF(A1056&lt;$B$1,VLOOKUP(A1056,[1]DI!$A$4:$B$15000,2),0)</f>
        <v>7.6499999999999999E-2</v>
      </c>
      <c r="E1056" s="78">
        <f t="shared" ca="1" si="324"/>
        <v>1.0002925600000001</v>
      </c>
      <c r="F1056" s="78">
        <f ca="1">(TRUNC(PRODUCT($E$12:$E1055),16))</f>
        <v>1.12463464062709</v>
      </c>
      <c r="G1056" s="78">
        <f t="shared" ca="1" si="325"/>
        <v>1.1091242325685999</v>
      </c>
      <c r="H1056" s="78">
        <f t="shared" ca="1" si="326"/>
        <v>1.01398437</v>
      </c>
      <c r="I1056" s="77">
        <f t="shared" si="323"/>
        <v>3.5000000000000003E-2</v>
      </c>
      <c r="J1056" s="79">
        <f t="shared" si="311"/>
        <v>44459</v>
      </c>
      <c r="K1056" s="80">
        <f t="shared" si="312"/>
        <v>53</v>
      </c>
      <c r="L1056" s="81">
        <f t="shared" si="313"/>
        <v>53</v>
      </c>
      <c r="M1056" s="82">
        <f t="shared" si="314"/>
        <v>1.0072614580000001</v>
      </c>
      <c r="N1056" s="82">
        <f t="shared" ca="1" si="315"/>
        <v>1.0213473749999999</v>
      </c>
      <c r="O1056" s="81">
        <f t="shared" si="316"/>
        <v>0</v>
      </c>
      <c r="P1056" s="76">
        <f t="shared" ca="1" si="317"/>
        <v>1492.1815120000001</v>
      </c>
      <c r="Q1056" s="76">
        <f t="shared" si="318"/>
        <v>0</v>
      </c>
      <c r="R1056" s="83" t="str">
        <f t="shared" si="319"/>
        <v>A+J=</v>
      </c>
      <c r="S1056" s="79">
        <f t="shared" si="320"/>
        <v>44550</v>
      </c>
      <c r="T1056" s="84" t="str">
        <f t="shared" si="321"/>
        <v>-</v>
      </c>
      <c r="U1056" s="8"/>
      <c r="V1056" s="8"/>
      <c r="W1056" s="8"/>
      <c r="X1056" s="8"/>
      <c r="Y1056" s="1"/>
      <c r="Z1056" s="8"/>
      <c r="AA1056" s="8"/>
      <c r="AB1056" s="8"/>
      <c r="AC1056" s="8"/>
      <c r="AD1056" s="8"/>
      <c r="AE1056" s="9"/>
      <c r="AF1056" s="8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3"/>
      <c r="BN1056" s="3"/>
      <c r="BO1056" s="3"/>
      <c r="BP1056" s="3"/>
      <c r="BQ1056" s="3"/>
      <c r="BR1056" s="3"/>
      <c r="BS1056" s="3"/>
      <c r="BT1056" s="3"/>
      <c r="BU1056" s="3"/>
      <c r="BV1056" s="3"/>
      <c r="BW1056" s="3"/>
      <c r="BX1056" s="3"/>
      <c r="BY1056" s="3"/>
      <c r="BZ1056" s="3"/>
      <c r="CA1056" s="3"/>
      <c r="CB1056" s="3"/>
      <c r="CC1056" s="3"/>
      <c r="CD1056" s="3"/>
      <c r="CE1056" s="3"/>
      <c r="CF1056" s="3"/>
      <c r="CG1056" s="3"/>
      <c r="CH1056" s="3"/>
      <c r="CI1056" s="3"/>
      <c r="CJ1056" s="3"/>
      <c r="CK1056" s="3"/>
      <c r="CL1056" s="3"/>
      <c r="CM1056" s="3"/>
      <c r="CN1056" s="3"/>
      <c r="CO1056" s="3"/>
      <c r="CP1056" s="3"/>
      <c r="CQ1056" s="3"/>
      <c r="CR1056" s="3"/>
      <c r="CS1056" s="3"/>
      <c r="CT1056" s="3"/>
      <c r="CU1056" s="3"/>
      <c r="CV1056" s="3"/>
      <c r="CW1056" s="3"/>
      <c r="CX1056" s="3"/>
      <c r="CY1056" s="3"/>
      <c r="CZ1056" s="3"/>
      <c r="DA1056" s="3"/>
      <c r="DB1056" s="3"/>
      <c r="DC1056" s="3"/>
      <c r="DD1056" s="3"/>
      <c r="DE1056" s="3"/>
      <c r="DF1056" s="3"/>
      <c r="DG1056" s="3"/>
      <c r="DH1056" s="3"/>
      <c r="DI1056" s="3"/>
      <c r="DJ1056" s="3"/>
      <c r="DK1056" s="3"/>
      <c r="DL1056" s="3"/>
      <c r="DM1056" s="3"/>
      <c r="DN1056" s="3"/>
      <c r="DO1056" s="3"/>
      <c r="DP1056" s="3"/>
      <c r="DQ1056" s="3"/>
      <c r="DR1056" s="3"/>
      <c r="DS1056" s="3"/>
      <c r="DT1056" s="3"/>
      <c r="DU1056" s="3"/>
      <c r="DV1056" s="3"/>
      <c r="DW1056" s="3"/>
      <c r="DX1056" s="3"/>
      <c r="DY1056" s="3"/>
      <c r="DZ1056" s="3"/>
      <c r="EA1056" s="3"/>
      <c r="EB1056" s="3"/>
      <c r="EC1056" s="3"/>
      <c r="ED1056" s="3"/>
      <c r="EE1056" s="3"/>
      <c r="EF1056" s="3"/>
      <c r="EG1056" s="3"/>
      <c r="EH1056" s="3"/>
      <c r="EI1056" s="3"/>
      <c r="EJ1056" s="3"/>
      <c r="EK1056" s="3"/>
      <c r="EL1056" s="3"/>
      <c r="EM1056" s="3"/>
      <c r="EN1056" s="3"/>
      <c r="EO1056" s="3"/>
      <c r="EP1056" s="3"/>
      <c r="EQ1056" s="3"/>
      <c r="ER1056" s="3"/>
      <c r="ES1056" s="3"/>
      <c r="ET1056" s="3"/>
      <c r="EU1056" s="3"/>
      <c r="EV1056" s="3"/>
      <c r="EW1056" s="3"/>
      <c r="EX1056" s="3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</row>
    <row r="1057" spans="1:173" x14ac:dyDescent="0.15">
      <c r="A1057" s="74">
        <f t="shared" si="322"/>
        <v>44538</v>
      </c>
      <c r="B1057" s="75">
        <f t="shared" ca="1" si="309"/>
        <v>71422.818123000005</v>
      </c>
      <c r="C1057" s="78">
        <f t="shared" si="310"/>
        <v>69900</v>
      </c>
      <c r="D1057" s="77">
        <f ca="1">IF(A1057&lt;$B$1,VLOOKUP(A1057,[1]DI!$A$4:$B$15000,2),0)</f>
        <v>7.6499999999999999E-2</v>
      </c>
      <c r="E1057" s="78">
        <f t="shared" ca="1" si="324"/>
        <v>1.0002925600000001</v>
      </c>
      <c r="F1057" s="78">
        <f ca="1">(TRUNC(PRODUCT($E$12:$E1056),16))</f>
        <v>1.12496366373755</v>
      </c>
      <c r="G1057" s="78">
        <f t="shared" ca="1" si="325"/>
        <v>1.1091242325685999</v>
      </c>
      <c r="H1057" s="78">
        <f t="shared" ca="1" si="326"/>
        <v>1.01428103</v>
      </c>
      <c r="I1057" s="77">
        <f t="shared" si="323"/>
        <v>3.5000000000000003E-2</v>
      </c>
      <c r="J1057" s="79">
        <f t="shared" si="311"/>
        <v>44459</v>
      </c>
      <c r="K1057" s="80">
        <f t="shared" si="312"/>
        <v>54</v>
      </c>
      <c r="L1057" s="81">
        <f t="shared" si="313"/>
        <v>54</v>
      </c>
      <c r="M1057" s="82">
        <f t="shared" si="314"/>
        <v>1.0073989720000001</v>
      </c>
      <c r="N1057" s="82">
        <f t="shared" ca="1" si="315"/>
        <v>1.0217856670000001</v>
      </c>
      <c r="O1057" s="81">
        <f t="shared" si="316"/>
        <v>0</v>
      </c>
      <c r="P1057" s="76">
        <f t="shared" ca="1" si="317"/>
        <v>1522.818123</v>
      </c>
      <c r="Q1057" s="76">
        <f t="shared" si="318"/>
        <v>0</v>
      </c>
      <c r="R1057" s="83" t="str">
        <f t="shared" si="319"/>
        <v>A+J=</v>
      </c>
      <c r="S1057" s="79">
        <f t="shared" si="320"/>
        <v>44550</v>
      </c>
      <c r="T1057" s="84" t="str">
        <f t="shared" si="321"/>
        <v>-</v>
      </c>
      <c r="U1057" s="8"/>
      <c r="V1057" s="8"/>
      <c r="W1057" s="8"/>
      <c r="X1057" s="8"/>
      <c r="Y1057" s="1"/>
      <c r="Z1057" s="8"/>
      <c r="AA1057" s="8"/>
      <c r="AB1057" s="8"/>
      <c r="AC1057" s="8"/>
      <c r="AD1057" s="8"/>
      <c r="AE1057" s="9"/>
      <c r="AF1057" s="8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3"/>
      <c r="BN1057" s="3"/>
      <c r="BO1057" s="3"/>
      <c r="BP1057" s="3"/>
      <c r="BQ1057" s="3"/>
      <c r="BR1057" s="3"/>
      <c r="BS1057" s="3"/>
      <c r="BT1057" s="3"/>
      <c r="BU1057" s="3"/>
      <c r="BV1057" s="3"/>
      <c r="BW1057" s="3"/>
      <c r="BX1057" s="3"/>
      <c r="BY1057" s="3"/>
      <c r="BZ1057" s="3"/>
      <c r="CA1057" s="3"/>
      <c r="CB1057" s="3"/>
      <c r="CC1057" s="3"/>
      <c r="CD1057" s="3"/>
      <c r="CE1057" s="3"/>
      <c r="CF1057" s="3"/>
      <c r="CG1057" s="3"/>
      <c r="CH1057" s="3"/>
      <c r="CI1057" s="3"/>
      <c r="CJ1057" s="3"/>
      <c r="CK1057" s="3"/>
      <c r="CL1057" s="3"/>
      <c r="CM1057" s="3"/>
      <c r="CN1057" s="3"/>
      <c r="CO1057" s="3"/>
      <c r="CP1057" s="3"/>
      <c r="CQ1057" s="3"/>
      <c r="CR1057" s="3"/>
      <c r="CS1057" s="3"/>
      <c r="CT1057" s="3"/>
      <c r="CU1057" s="3"/>
      <c r="CV1057" s="3"/>
      <c r="CW1057" s="3"/>
      <c r="CX1057" s="3"/>
      <c r="CY1057" s="3"/>
      <c r="CZ1057" s="3"/>
      <c r="DA1057" s="3"/>
      <c r="DB1057" s="3"/>
      <c r="DC1057" s="3"/>
      <c r="DD1057" s="3"/>
      <c r="DE1057" s="3"/>
      <c r="DF1057" s="3"/>
      <c r="DG1057" s="3"/>
      <c r="DH1057" s="3"/>
      <c r="DI1057" s="3"/>
      <c r="DJ1057" s="3"/>
      <c r="DK1057" s="3"/>
      <c r="DL1057" s="3"/>
      <c r="DM1057" s="3"/>
      <c r="DN1057" s="3"/>
      <c r="DO1057" s="3"/>
      <c r="DP1057" s="3"/>
      <c r="DQ1057" s="3"/>
      <c r="DR1057" s="3"/>
      <c r="DS1057" s="3"/>
      <c r="DT1057" s="3"/>
      <c r="DU1057" s="3"/>
      <c r="DV1057" s="3"/>
      <c r="DW1057" s="3"/>
      <c r="DX1057" s="3"/>
      <c r="DY1057" s="3"/>
      <c r="DZ1057" s="3"/>
      <c r="EA1057" s="3"/>
      <c r="EB1057" s="3"/>
      <c r="EC1057" s="3"/>
      <c r="ED1057" s="3"/>
      <c r="EE1057" s="3"/>
      <c r="EF1057" s="3"/>
      <c r="EG1057" s="3"/>
      <c r="EH1057" s="3"/>
      <c r="EI1057" s="3"/>
      <c r="EJ1057" s="3"/>
      <c r="EK1057" s="3"/>
      <c r="EL1057" s="3"/>
      <c r="EM1057" s="3"/>
      <c r="EN1057" s="3"/>
      <c r="EO1057" s="3"/>
      <c r="EP1057" s="3"/>
      <c r="EQ1057" s="3"/>
      <c r="ER1057" s="3"/>
      <c r="ES1057" s="3"/>
      <c r="ET1057" s="3"/>
      <c r="EU1057" s="3"/>
      <c r="EV1057" s="3"/>
      <c r="EW1057" s="3"/>
      <c r="EX1057" s="3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</row>
    <row r="1058" spans="1:173" x14ac:dyDescent="0.15">
      <c r="A1058" s="74">
        <f t="shared" si="322"/>
        <v>44539</v>
      </c>
      <c r="B1058" s="75">
        <f t="shared" ca="1" si="309"/>
        <v>71453.466686</v>
      </c>
      <c r="C1058" s="78">
        <f t="shared" si="310"/>
        <v>69900</v>
      </c>
      <c r="D1058" s="77">
        <f ca="1">IF(A1058&lt;$B$1,VLOOKUP(A1058,[1]DI!$A$4:$B$15000,2),0)</f>
        <v>9.1499999999999998E-2</v>
      </c>
      <c r="E1058" s="78">
        <f t="shared" ca="1" si="324"/>
        <v>1.00034749</v>
      </c>
      <c r="F1058" s="78">
        <f ca="1">(TRUNC(PRODUCT($E$12:$E1057),16))</f>
        <v>1.1252927831070201</v>
      </c>
      <c r="G1058" s="78">
        <f t="shared" ca="1" si="325"/>
        <v>1.1091242325685999</v>
      </c>
      <c r="H1058" s="78">
        <f t="shared" ca="1" si="326"/>
        <v>1.0145777600000001</v>
      </c>
      <c r="I1058" s="77">
        <f t="shared" si="323"/>
        <v>3.5000000000000003E-2</v>
      </c>
      <c r="J1058" s="79">
        <f t="shared" si="311"/>
        <v>44459</v>
      </c>
      <c r="K1058" s="80">
        <f t="shared" si="312"/>
        <v>55</v>
      </c>
      <c r="L1058" s="81">
        <f t="shared" si="313"/>
        <v>55</v>
      </c>
      <c r="M1058" s="82">
        <f t="shared" si="314"/>
        <v>1.007536505</v>
      </c>
      <c r="N1058" s="82">
        <f t="shared" ca="1" si="315"/>
        <v>1.0222241299999999</v>
      </c>
      <c r="O1058" s="81">
        <f t="shared" si="316"/>
        <v>0</v>
      </c>
      <c r="P1058" s="76">
        <f t="shared" ca="1" si="317"/>
        <v>1553.466686</v>
      </c>
      <c r="Q1058" s="76">
        <f t="shared" si="318"/>
        <v>0</v>
      </c>
      <c r="R1058" s="83" t="str">
        <f t="shared" si="319"/>
        <v>A+J=</v>
      </c>
      <c r="S1058" s="79">
        <f t="shared" si="320"/>
        <v>44550</v>
      </c>
      <c r="T1058" s="84" t="str">
        <f t="shared" si="321"/>
        <v>-</v>
      </c>
      <c r="U1058" s="8"/>
      <c r="V1058" s="8"/>
      <c r="W1058" s="8"/>
      <c r="X1058" s="8"/>
      <c r="Y1058" s="1"/>
      <c r="Z1058" s="8"/>
      <c r="AA1058" s="8"/>
      <c r="AB1058" s="8"/>
      <c r="AC1058" s="8"/>
      <c r="AD1058" s="8"/>
      <c r="AE1058" s="9"/>
      <c r="AF1058" s="8"/>
      <c r="AG1058" s="3"/>
      <c r="AH1058" s="3"/>
      <c r="AI1058" s="3"/>
      <c r="AJ1058" s="3"/>
      <c r="AK1058" s="3"/>
      <c r="AL1058" s="3"/>
      <c r="AM1058" s="3"/>
      <c r="AN1058" s="3"/>
      <c r="AO1058" s="3"/>
      <c r="AP1058" s="3"/>
      <c r="AQ1058" s="3"/>
      <c r="AR1058" s="3"/>
      <c r="AS1058" s="3"/>
      <c r="AT1058" s="3"/>
      <c r="AU1058" s="3"/>
      <c r="AV1058" s="3"/>
      <c r="AW1058" s="3"/>
      <c r="AX1058" s="3"/>
      <c r="AY1058" s="3"/>
      <c r="AZ1058" s="3"/>
      <c r="BA1058" s="3"/>
      <c r="BB1058" s="3"/>
      <c r="BC1058" s="3"/>
      <c r="BD1058" s="3"/>
      <c r="BE1058" s="3"/>
      <c r="BF1058" s="3"/>
      <c r="BG1058" s="3"/>
      <c r="BH1058" s="3"/>
      <c r="BI1058" s="3"/>
      <c r="BJ1058" s="3"/>
      <c r="BK1058" s="3"/>
      <c r="BL1058" s="3"/>
      <c r="BM1058" s="3"/>
      <c r="BN1058" s="3"/>
      <c r="BO1058" s="3"/>
      <c r="BP1058" s="3"/>
      <c r="BQ1058" s="3"/>
      <c r="BR1058" s="3"/>
      <c r="BS1058" s="3"/>
      <c r="BT1058" s="3"/>
      <c r="BU1058" s="3"/>
      <c r="BV1058" s="3"/>
      <c r="BW1058" s="3"/>
      <c r="BX1058" s="3"/>
      <c r="BY1058" s="3"/>
      <c r="BZ1058" s="3"/>
      <c r="CA1058" s="3"/>
      <c r="CB1058" s="3"/>
      <c r="CC1058" s="3"/>
      <c r="CD1058" s="3"/>
      <c r="CE1058" s="3"/>
      <c r="CF1058" s="3"/>
      <c r="CG1058" s="3"/>
      <c r="CH1058" s="3"/>
      <c r="CI1058" s="3"/>
      <c r="CJ1058" s="3"/>
      <c r="CK1058" s="3"/>
      <c r="CL1058" s="3"/>
      <c r="CM1058" s="3"/>
      <c r="CN1058" s="3"/>
      <c r="CO1058" s="3"/>
      <c r="CP1058" s="3"/>
      <c r="CQ1058" s="3"/>
      <c r="CR1058" s="3"/>
      <c r="CS1058" s="3"/>
      <c r="CT1058" s="3"/>
      <c r="CU1058" s="3"/>
      <c r="CV1058" s="3"/>
      <c r="CW1058" s="3"/>
      <c r="CX1058" s="3"/>
      <c r="CY1058" s="3"/>
      <c r="CZ1058" s="3"/>
      <c r="DA1058" s="3"/>
      <c r="DB1058" s="3"/>
      <c r="DC1058" s="3"/>
      <c r="DD1058" s="3"/>
      <c r="DE1058" s="3"/>
      <c r="DF1058" s="3"/>
      <c r="DG1058" s="3"/>
      <c r="DH1058" s="3"/>
      <c r="DI1058" s="3"/>
      <c r="DJ1058" s="3"/>
      <c r="DK1058" s="3"/>
      <c r="DL1058" s="3"/>
      <c r="DM1058" s="3"/>
      <c r="DN1058" s="3"/>
      <c r="DO1058" s="3"/>
      <c r="DP1058" s="3"/>
      <c r="DQ1058" s="3"/>
      <c r="DR1058" s="3"/>
      <c r="DS1058" s="3"/>
      <c r="DT1058" s="3"/>
      <c r="DU1058" s="3"/>
      <c r="DV1058" s="3"/>
      <c r="DW1058" s="3"/>
      <c r="DX1058" s="3"/>
      <c r="DY1058" s="3"/>
      <c r="DZ1058" s="3"/>
      <c r="EA1058" s="3"/>
      <c r="EB1058" s="3"/>
      <c r="EC1058" s="3"/>
      <c r="ED1058" s="3"/>
      <c r="EE1058" s="3"/>
      <c r="EF1058" s="3"/>
      <c r="EG1058" s="3"/>
      <c r="EH1058" s="3"/>
      <c r="EI1058" s="3"/>
      <c r="EJ1058" s="3"/>
      <c r="EK1058" s="3"/>
      <c r="EL1058" s="3"/>
      <c r="EM1058" s="3"/>
      <c r="EN1058" s="3"/>
      <c r="EO1058" s="3"/>
      <c r="EP1058" s="3"/>
      <c r="EQ1058" s="3"/>
      <c r="ER1058" s="3"/>
      <c r="ES1058" s="3"/>
      <c r="ET1058" s="3"/>
      <c r="EU1058" s="3"/>
      <c r="EV1058" s="3"/>
      <c r="EW1058" s="3"/>
      <c r="EX1058" s="3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</row>
    <row r="1059" spans="1:173" x14ac:dyDescent="0.15">
      <c r="A1059" s="74">
        <f t="shared" si="322"/>
        <v>44540</v>
      </c>
      <c r="B1059" s="75">
        <f t="shared" ca="1" si="309"/>
        <v>71488.054814000003</v>
      </c>
      <c r="C1059" s="78">
        <f t="shared" si="310"/>
        <v>69900</v>
      </c>
      <c r="D1059" s="77">
        <f ca="1">IF(A1059&lt;$B$1,VLOOKUP(A1059,[1]DI!$A$4:$B$15000,2),0)</f>
        <v>9.1499999999999998E-2</v>
      </c>
      <c r="E1059" s="78">
        <f t="shared" ca="1" si="324"/>
        <v>1.00034749</v>
      </c>
      <c r="F1059" s="78">
        <f ca="1">(TRUNC(PRODUCT($E$12:$E1058),16))</f>
        <v>1.12568381109622</v>
      </c>
      <c r="G1059" s="78">
        <f t="shared" ca="1" si="325"/>
        <v>1.1091242325685999</v>
      </c>
      <c r="H1059" s="78">
        <f t="shared" ca="1" si="326"/>
        <v>1.0149303199999999</v>
      </c>
      <c r="I1059" s="77">
        <f t="shared" si="323"/>
        <v>3.5000000000000003E-2</v>
      </c>
      <c r="J1059" s="79">
        <f t="shared" si="311"/>
        <v>44459</v>
      </c>
      <c r="K1059" s="80">
        <f t="shared" si="312"/>
        <v>56</v>
      </c>
      <c r="L1059" s="81">
        <f t="shared" si="313"/>
        <v>56</v>
      </c>
      <c r="M1059" s="82">
        <f t="shared" si="314"/>
        <v>1.007674057</v>
      </c>
      <c r="N1059" s="82">
        <f t="shared" ca="1" si="315"/>
        <v>1.022718953</v>
      </c>
      <c r="O1059" s="81">
        <f t="shared" si="316"/>
        <v>0</v>
      </c>
      <c r="P1059" s="76">
        <f t="shared" ca="1" si="317"/>
        <v>1588.0548140000001</v>
      </c>
      <c r="Q1059" s="76">
        <f t="shared" si="318"/>
        <v>0</v>
      </c>
      <c r="R1059" s="83" t="str">
        <f t="shared" si="319"/>
        <v>A+J=</v>
      </c>
      <c r="S1059" s="79">
        <f t="shared" si="320"/>
        <v>44550</v>
      </c>
      <c r="T1059" s="84" t="str">
        <f t="shared" si="321"/>
        <v>-</v>
      </c>
      <c r="U1059" s="8"/>
      <c r="V1059" s="8"/>
      <c r="W1059" s="8"/>
      <c r="X1059" s="8"/>
      <c r="Y1059" s="1"/>
      <c r="Z1059" s="8"/>
      <c r="AA1059" s="8"/>
      <c r="AB1059" s="8"/>
      <c r="AC1059" s="8"/>
      <c r="AD1059" s="8"/>
      <c r="AE1059" s="9"/>
      <c r="AF1059" s="8"/>
      <c r="AG1059" s="3"/>
      <c r="AH1059" s="3"/>
      <c r="AI1059" s="3"/>
      <c r="AJ1059" s="3"/>
      <c r="AK1059" s="3"/>
      <c r="AL1059" s="3"/>
      <c r="AM1059" s="3"/>
      <c r="AN1059" s="3"/>
      <c r="AO1059" s="3"/>
      <c r="AP1059" s="3"/>
      <c r="AQ1059" s="3"/>
      <c r="AR1059" s="3"/>
      <c r="AS1059" s="3"/>
      <c r="AT1059" s="3"/>
      <c r="AU1059" s="3"/>
      <c r="AV1059" s="3"/>
      <c r="AW1059" s="3"/>
      <c r="AX1059" s="3"/>
      <c r="AY1059" s="3"/>
      <c r="AZ1059" s="3"/>
      <c r="BA1059" s="3"/>
      <c r="BB1059" s="3"/>
      <c r="BC1059" s="3"/>
      <c r="BD1059" s="3"/>
      <c r="BE1059" s="3"/>
      <c r="BF1059" s="3"/>
      <c r="BG1059" s="3"/>
      <c r="BH1059" s="3"/>
      <c r="BI1059" s="3"/>
      <c r="BJ1059" s="3"/>
      <c r="BK1059" s="3"/>
      <c r="BL1059" s="3"/>
      <c r="BM1059" s="3"/>
      <c r="BN1059" s="3"/>
      <c r="BO1059" s="3"/>
      <c r="BP1059" s="3"/>
      <c r="BQ1059" s="3"/>
      <c r="BR1059" s="3"/>
      <c r="BS1059" s="3"/>
      <c r="BT1059" s="3"/>
      <c r="BU1059" s="3"/>
      <c r="BV1059" s="3"/>
      <c r="BW1059" s="3"/>
      <c r="BX1059" s="3"/>
      <c r="BY1059" s="3"/>
      <c r="BZ1059" s="3"/>
      <c r="CA1059" s="3"/>
      <c r="CB1059" s="3"/>
      <c r="CC1059" s="3"/>
      <c r="CD1059" s="3"/>
      <c r="CE1059" s="3"/>
      <c r="CF1059" s="3"/>
      <c r="CG1059" s="3"/>
      <c r="CH1059" s="3"/>
      <c r="CI1059" s="3"/>
      <c r="CJ1059" s="3"/>
      <c r="CK1059" s="3"/>
      <c r="CL1059" s="3"/>
      <c r="CM1059" s="3"/>
      <c r="CN1059" s="3"/>
      <c r="CO1059" s="3"/>
      <c r="CP1059" s="3"/>
      <c r="CQ1059" s="3"/>
      <c r="CR1059" s="3"/>
      <c r="CS1059" s="3"/>
      <c r="CT1059" s="3"/>
      <c r="CU1059" s="3"/>
      <c r="CV1059" s="3"/>
      <c r="CW1059" s="3"/>
      <c r="CX1059" s="3"/>
      <c r="CY1059" s="3"/>
      <c r="CZ1059" s="3"/>
      <c r="DA1059" s="3"/>
      <c r="DB1059" s="3"/>
      <c r="DC1059" s="3"/>
      <c r="DD1059" s="3"/>
      <c r="DE1059" s="3"/>
      <c r="DF1059" s="3"/>
      <c r="DG1059" s="3"/>
      <c r="DH1059" s="3"/>
      <c r="DI1059" s="3"/>
      <c r="DJ1059" s="3"/>
      <c r="DK1059" s="3"/>
      <c r="DL1059" s="3"/>
      <c r="DM1059" s="3"/>
      <c r="DN1059" s="3"/>
      <c r="DO1059" s="3"/>
      <c r="DP1059" s="3"/>
      <c r="DQ1059" s="3"/>
      <c r="DR1059" s="3"/>
      <c r="DS1059" s="3"/>
      <c r="DT1059" s="3"/>
      <c r="DU1059" s="3"/>
      <c r="DV1059" s="3"/>
      <c r="DW1059" s="3"/>
      <c r="DX1059" s="3"/>
      <c r="DY1059" s="3"/>
      <c r="DZ1059" s="3"/>
      <c r="EA1059" s="3"/>
      <c r="EB1059" s="3"/>
      <c r="EC1059" s="3"/>
      <c r="ED1059" s="3"/>
      <c r="EE1059" s="3"/>
      <c r="EF1059" s="3"/>
      <c r="EG1059" s="3"/>
      <c r="EH1059" s="3"/>
      <c r="EI1059" s="3"/>
      <c r="EJ1059" s="3"/>
      <c r="EK1059" s="3"/>
      <c r="EL1059" s="3"/>
      <c r="EM1059" s="3"/>
      <c r="EN1059" s="3"/>
      <c r="EO1059" s="3"/>
      <c r="EP1059" s="3"/>
      <c r="EQ1059" s="3"/>
      <c r="ER1059" s="3"/>
      <c r="ES1059" s="3"/>
      <c r="ET1059" s="3"/>
      <c r="EU1059" s="3"/>
      <c r="EV1059" s="3"/>
      <c r="EW1059" s="3"/>
      <c r="EX1059" s="3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</row>
    <row r="1060" spans="1:173" x14ac:dyDescent="0.15">
      <c r="A1060" s="74">
        <f t="shared" si="322"/>
        <v>44541</v>
      </c>
      <c r="B1060" s="75">
        <f t="shared" ca="1" si="309"/>
        <v>71522.659507999997</v>
      </c>
      <c r="C1060" s="78">
        <f t="shared" si="310"/>
        <v>69900</v>
      </c>
      <c r="D1060" s="77">
        <f ca="1">IF(A1060&lt;$B$1,VLOOKUP(A1060,[1]DI!$A$4:$B$15000,2),0)</f>
        <v>0</v>
      </c>
      <c r="E1060" s="78">
        <f t="shared" ca="1" si="324"/>
        <v>1</v>
      </c>
      <c r="F1060" s="78">
        <f ca="1">(TRUNC(PRODUCT($E$12:$E1059),16))</f>
        <v>1.12607497496374</v>
      </c>
      <c r="G1060" s="78">
        <f t="shared" ca="1" si="325"/>
        <v>1.1091242325685999</v>
      </c>
      <c r="H1060" s="78">
        <f t="shared" ca="1" si="326"/>
        <v>1.0152829999999999</v>
      </c>
      <c r="I1060" s="77">
        <f t="shared" si="323"/>
        <v>3.5000000000000003E-2</v>
      </c>
      <c r="J1060" s="79">
        <f t="shared" si="311"/>
        <v>44459</v>
      </c>
      <c r="K1060" s="80">
        <f t="shared" si="312"/>
        <v>56</v>
      </c>
      <c r="L1060" s="81">
        <f t="shared" si="313"/>
        <v>57</v>
      </c>
      <c r="M1060" s="82">
        <f t="shared" si="314"/>
        <v>1.007811628</v>
      </c>
      <c r="N1060" s="82">
        <f t="shared" ca="1" si="315"/>
        <v>1.023214013</v>
      </c>
      <c r="O1060" s="81">
        <f t="shared" si="316"/>
        <v>0</v>
      </c>
      <c r="P1060" s="76">
        <f t="shared" ca="1" si="317"/>
        <v>1622.659508</v>
      </c>
      <c r="Q1060" s="76">
        <f t="shared" si="318"/>
        <v>0</v>
      </c>
      <c r="R1060" s="83" t="str">
        <f t="shared" si="319"/>
        <v>A+J=</v>
      </c>
      <c r="S1060" s="79">
        <f t="shared" si="320"/>
        <v>44550</v>
      </c>
      <c r="T1060" s="84" t="str">
        <f t="shared" si="321"/>
        <v>-</v>
      </c>
      <c r="U1060" s="8"/>
      <c r="V1060" s="8"/>
      <c r="W1060" s="8"/>
      <c r="X1060" s="8"/>
      <c r="Y1060" s="1"/>
      <c r="Z1060" s="8"/>
      <c r="AA1060" s="8"/>
      <c r="AB1060" s="8"/>
      <c r="AC1060" s="8"/>
      <c r="AD1060" s="8"/>
      <c r="AE1060" s="9"/>
      <c r="AF1060" s="8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3"/>
      <c r="BN1060" s="3"/>
      <c r="BO1060" s="3"/>
      <c r="BP1060" s="3"/>
      <c r="BQ1060" s="3"/>
      <c r="BR1060" s="3"/>
      <c r="BS1060" s="3"/>
      <c r="BT1060" s="3"/>
      <c r="BU1060" s="3"/>
      <c r="BV1060" s="3"/>
      <c r="BW1060" s="3"/>
      <c r="BX1060" s="3"/>
      <c r="BY1060" s="3"/>
      <c r="BZ1060" s="3"/>
      <c r="CA1060" s="3"/>
      <c r="CB1060" s="3"/>
      <c r="CC1060" s="3"/>
      <c r="CD1060" s="3"/>
      <c r="CE1060" s="3"/>
      <c r="CF1060" s="3"/>
      <c r="CG1060" s="3"/>
      <c r="CH1060" s="3"/>
      <c r="CI1060" s="3"/>
      <c r="CJ1060" s="3"/>
      <c r="CK1060" s="3"/>
      <c r="CL1060" s="3"/>
      <c r="CM1060" s="3"/>
      <c r="CN1060" s="3"/>
      <c r="CO1060" s="3"/>
      <c r="CP1060" s="3"/>
      <c r="CQ1060" s="3"/>
      <c r="CR1060" s="3"/>
      <c r="CS1060" s="3"/>
      <c r="CT1060" s="3"/>
      <c r="CU1060" s="3"/>
      <c r="CV1060" s="3"/>
      <c r="CW1060" s="3"/>
      <c r="CX1060" s="3"/>
      <c r="CY1060" s="3"/>
      <c r="CZ1060" s="3"/>
      <c r="DA1060" s="3"/>
      <c r="DB1060" s="3"/>
      <c r="DC1060" s="3"/>
      <c r="DD1060" s="3"/>
      <c r="DE1060" s="3"/>
      <c r="DF1060" s="3"/>
      <c r="DG1060" s="3"/>
      <c r="DH1060" s="3"/>
      <c r="DI1060" s="3"/>
      <c r="DJ1060" s="3"/>
      <c r="DK1060" s="3"/>
      <c r="DL1060" s="3"/>
      <c r="DM1060" s="3"/>
      <c r="DN1060" s="3"/>
      <c r="DO1060" s="3"/>
      <c r="DP1060" s="3"/>
      <c r="DQ1060" s="3"/>
      <c r="DR1060" s="3"/>
      <c r="DS1060" s="3"/>
      <c r="DT1060" s="3"/>
      <c r="DU1060" s="3"/>
      <c r="DV1060" s="3"/>
      <c r="DW1060" s="3"/>
      <c r="DX1060" s="3"/>
      <c r="DY1060" s="3"/>
      <c r="DZ1060" s="3"/>
      <c r="EA1060" s="3"/>
      <c r="EB1060" s="3"/>
      <c r="EC1060" s="3"/>
      <c r="ED1060" s="3"/>
      <c r="EE1060" s="3"/>
      <c r="EF1060" s="3"/>
      <c r="EG1060" s="3"/>
      <c r="EH1060" s="3"/>
      <c r="EI1060" s="3"/>
      <c r="EJ1060" s="3"/>
      <c r="EK1060" s="3"/>
      <c r="EL1060" s="3"/>
      <c r="EM1060" s="3"/>
      <c r="EN1060" s="3"/>
      <c r="EO1060" s="3"/>
      <c r="EP1060" s="3"/>
      <c r="EQ1060" s="3"/>
      <c r="ER1060" s="3"/>
      <c r="ES1060" s="3"/>
      <c r="ET1060" s="3"/>
      <c r="EU1060" s="3"/>
      <c r="EV1060" s="3"/>
      <c r="EW1060" s="3"/>
      <c r="EX1060" s="3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</row>
    <row r="1061" spans="1:173" x14ac:dyDescent="0.15">
      <c r="A1061" s="74">
        <f t="shared" si="322"/>
        <v>44542</v>
      </c>
      <c r="B1061" s="75">
        <f t="shared" ca="1" si="309"/>
        <v>71522.659507999997</v>
      </c>
      <c r="C1061" s="78">
        <f t="shared" si="310"/>
        <v>69900</v>
      </c>
      <c r="D1061" s="77">
        <f ca="1">IF(A1061&lt;$B$1,VLOOKUP(A1061,[1]DI!$A$4:$B$15000,2),0)</f>
        <v>0</v>
      </c>
      <c r="E1061" s="78">
        <f t="shared" ca="1" si="324"/>
        <v>1</v>
      </c>
      <c r="F1061" s="78">
        <f ca="1">(TRUNC(PRODUCT($E$12:$E1060),16))</f>
        <v>1.12607497496374</v>
      </c>
      <c r="G1061" s="78">
        <f t="shared" ca="1" si="325"/>
        <v>1.1091242325685999</v>
      </c>
      <c r="H1061" s="78">
        <f t="shared" ca="1" si="326"/>
        <v>1.0152829999999999</v>
      </c>
      <c r="I1061" s="77">
        <f t="shared" si="323"/>
        <v>3.5000000000000003E-2</v>
      </c>
      <c r="J1061" s="79">
        <f t="shared" si="311"/>
        <v>44459</v>
      </c>
      <c r="K1061" s="80">
        <f t="shared" si="312"/>
        <v>56</v>
      </c>
      <c r="L1061" s="81">
        <f t="shared" si="313"/>
        <v>57</v>
      </c>
      <c r="M1061" s="82">
        <f t="shared" si="314"/>
        <v>1.007811628</v>
      </c>
      <c r="N1061" s="82">
        <f t="shared" ca="1" si="315"/>
        <v>1.023214013</v>
      </c>
      <c r="O1061" s="81">
        <f t="shared" si="316"/>
        <v>0</v>
      </c>
      <c r="P1061" s="76">
        <f t="shared" ca="1" si="317"/>
        <v>1622.659508</v>
      </c>
      <c r="Q1061" s="76">
        <f t="shared" si="318"/>
        <v>0</v>
      </c>
      <c r="R1061" s="83" t="str">
        <f t="shared" si="319"/>
        <v>A+J=</v>
      </c>
      <c r="S1061" s="79">
        <f t="shared" si="320"/>
        <v>44550</v>
      </c>
      <c r="T1061" s="84" t="str">
        <f t="shared" si="321"/>
        <v>-</v>
      </c>
      <c r="U1061" s="8"/>
      <c r="V1061" s="8"/>
      <c r="W1061" s="8"/>
      <c r="X1061" s="8"/>
      <c r="Y1061" s="1"/>
      <c r="Z1061" s="8"/>
      <c r="AA1061" s="8"/>
      <c r="AB1061" s="8"/>
      <c r="AC1061" s="8"/>
      <c r="AD1061" s="8"/>
      <c r="AE1061" s="9"/>
      <c r="AF1061" s="8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3"/>
      <c r="BN1061" s="3"/>
      <c r="BO1061" s="3"/>
      <c r="BP1061" s="3"/>
      <c r="BQ1061" s="3"/>
      <c r="BR1061" s="3"/>
      <c r="BS1061" s="3"/>
      <c r="BT1061" s="3"/>
      <c r="BU1061" s="3"/>
      <c r="BV1061" s="3"/>
      <c r="BW1061" s="3"/>
      <c r="BX1061" s="3"/>
      <c r="BY1061" s="3"/>
      <c r="BZ1061" s="3"/>
      <c r="CA1061" s="3"/>
      <c r="CB1061" s="3"/>
      <c r="CC1061" s="3"/>
      <c r="CD1061" s="3"/>
      <c r="CE1061" s="3"/>
      <c r="CF1061" s="3"/>
      <c r="CG1061" s="3"/>
      <c r="CH1061" s="3"/>
      <c r="CI1061" s="3"/>
      <c r="CJ1061" s="3"/>
      <c r="CK1061" s="3"/>
      <c r="CL1061" s="3"/>
      <c r="CM1061" s="3"/>
      <c r="CN1061" s="3"/>
      <c r="CO1061" s="3"/>
      <c r="CP1061" s="3"/>
      <c r="CQ1061" s="3"/>
      <c r="CR1061" s="3"/>
      <c r="CS1061" s="3"/>
      <c r="CT1061" s="3"/>
      <c r="CU1061" s="3"/>
      <c r="CV1061" s="3"/>
      <c r="CW1061" s="3"/>
      <c r="CX1061" s="3"/>
      <c r="CY1061" s="3"/>
      <c r="CZ1061" s="3"/>
      <c r="DA1061" s="3"/>
      <c r="DB1061" s="3"/>
      <c r="DC1061" s="3"/>
      <c r="DD1061" s="3"/>
      <c r="DE1061" s="3"/>
      <c r="DF1061" s="3"/>
      <c r="DG1061" s="3"/>
      <c r="DH1061" s="3"/>
      <c r="DI1061" s="3"/>
      <c r="DJ1061" s="3"/>
      <c r="DK1061" s="3"/>
      <c r="DL1061" s="3"/>
      <c r="DM1061" s="3"/>
      <c r="DN1061" s="3"/>
      <c r="DO1061" s="3"/>
      <c r="DP1061" s="3"/>
      <c r="DQ1061" s="3"/>
      <c r="DR1061" s="3"/>
      <c r="DS1061" s="3"/>
      <c r="DT1061" s="3"/>
      <c r="DU1061" s="3"/>
      <c r="DV1061" s="3"/>
      <c r="DW1061" s="3"/>
      <c r="DX1061" s="3"/>
      <c r="DY1061" s="3"/>
      <c r="DZ1061" s="3"/>
      <c r="EA1061" s="3"/>
      <c r="EB1061" s="3"/>
      <c r="EC1061" s="3"/>
      <c r="ED1061" s="3"/>
      <c r="EE1061" s="3"/>
      <c r="EF1061" s="3"/>
      <c r="EG1061" s="3"/>
      <c r="EH1061" s="3"/>
      <c r="EI1061" s="3"/>
      <c r="EJ1061" s="3"/>
      <c r="EK1061" s="3"/>
      <c r="EL1061" s="3"/>
      <c r="EM1061" s="3"/>
      <c r="EN1061" s="3"/>
      <c r="EO1061" s="3"/>
      <c r="EP1061" s="3"/>
      <c r="EQ1061" s="3"/>
      <c r="ER1061" s="3"/>
      <c r="ES1061" s="3"/>
      <c r="ET1061" s="3"/>
      <c r="EU1061" s="3"/>
      <c r="EV1061" s="3"/>
      <c r="EW1061" s="3"/>
      <c r="EX1061" s="3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</row>
    <row r="1062" spans="1:173" x14ac:dyDescent="0.15">
      <c r="A1062" s="74">
        <f t="shared" si="322"/>
        <v>44543</v>
      </c>
      <c r="B1062" s="75">
        <f t="shared" ca="1" si="309"/>
        <v>71522.659507999997</v>
      </c>
      <c r="C1062" s="78">
        <f t="shared" si="310"/>
        <v>69900</v>
      </c>
      <c r="D1062" s="77">
        <f ca="1">IF(A1062&lt;$B$1,VLOOKUP(A1062,[1]DI!$A$4:$B$15000,2),0)</f>
        <v>9.1499999999999998E-2</v>
      </c>
      <c r="E1062" s="78">
        <f t="shared" ca="1" si="324"/>
        <v>1.00034749</v>
      </c>
      <c r="F1062" s="78">
        <f ca="1">(TRUNC(PRODUCT($E$12:$E1061),16))</f>
        <v>1.12607497496374</v>
      </c>
      <c r="G1062" s="78">
        <f t="shared" ca="1" si="325"/>
        <v>1.1091242325685999</v>
      </c>
      <c r="H1062" s="78">
        <f t="shared" ca="1" si="326"/>
        <v>1.0152829999999999</v>
      </c>
      <c r="I1062" s="77">
        <f t="shared" si="323"/>
        <v>3.5000000000000003E-2</v>
      </c>
      <c r="J1062" s="79">
        <f t="shared" si="311"/>
        <v>44459</v>
      </c>
      <c r="K1062" s="80">
        <f t="shared" si="312"/>
        <v>57</v>
      </c>
      <c r="L1062" s="81">
        <f t="shared" si="313"/>
        <v>57</v>
      </c>
      <c r="M1062" s="82">
        <f t="shared" si="314"/>
        <v>1.007811628</v>
      </c>
      <c r="N1062" s="82">
        <f t="shared" ca="1" si="315"/>
        <v>1.023214013</v>
      </c>
      <c r="O1062" s="81">
        <f t="shared" si="316"/>
        <v>0</v>
      </c>
      <c r="P1062" s="76">
        <f t="shared" ca="1" si="317"/>
        <v>1622.659508</v>
      </c>
      <c r="Q1062" s="76">
        <f t="shared" si="318"/>
        <v>0</v>
      </c>
      <c r="R1062" s="83" t="str">
        <f t="shared" si="319"/>
        <v>A+J=</v>
      </c>
      <c r="S1062" s="79">
        <f t="shared" si="320"/>
        <v>44550</v>
      </c>
      <c r="T1062" s="84" t="str">
        <f t="shared" si="321"/>
        <v>-</v>
      </c>
      <c r="U1062" s="8"/>
      <c r="V1062" s="8"/>
      <c r="W1062" s="8"/>
      <c r="X1062" s="8"/>
      <c r="Y1062" s="1"/>
      <c r="Z1062" s="8"/>
      <c r="AA1062" s="8"/>
      <c r="AB1062" s="8"/>
      <c r="AC1062" s="8"/>
      <c r="AD1062" s="8"/>
      <c r="AE1062" s="9"/>
      <c r="AF1062" s="8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3"/>
      <c r="BN1062" s="3"/>
      <c r="BO1062" s="3"/>
      <c r="BP1062" s="3"/>
      <c r="BQ1062" s="3"/>
      <c r="BR1062" s="3"/>
      <c r="BS1062" s="3"/>
      <c r="BT1062" s="3"/>
      <c r="BU1062" s="3"/>
      <c r="BV1062" s="3"/>
      <c r="BW1062" s="3"/>
      <c r="BX1062" s="3"/>
      <c r="BY1062" s="3"/>
      <c r="BZ1062" s="3"/>
      <c r="CA1062" s="3"/>
      <c r="CB1062" s="3"/>
      <c r="CC1062" s="3"/>
      <c r="CD1062" s="3"/>
      <c r="CE1062" s="3"/>
      <c r="CF1062" s="3"/>
      <c r="CG1062" s="3"/>
      <c r="CH1062" s="3"/>
      <c r="CI1062" s="3"/>
      <c r="CJ1062" s="3"/>
      <c r="CK1062" s="3"/>
      <c r="CL1062" s="3"/>
      <c r="CM1062" s="3"/>
      <c r="CN1062" s="3"/>
      <c r="CO1062" s="3"/>
      <c r="CP1062" s="3"/>
      <c r="CQ1062" s="3"/>
      <c r="CR1062" s="3"/>
      <c r="CS1062" s="3"/>
      <c r="CT1062" s="3"/>
      <c r="CU1062" s="3"/>
      <c r="CV1062" s="3"/>
      <c r="CW1062" s="3"/>
      <c r="CX1062" s="3"/>
      <c r="CY1062" s="3"/>
      <c r="CZ1062" s="3"/>
      <c r="DA1062" s="3"/>
      <c r="DB1062" s="3"/>
      <c r="DC1062" s="3"/>
      <c r="DD1062" s="3"/>
      <c r="DE1062" s="3"/>
      <c r="DF1062" s="3"/>
      <c r="DG1062" s="3"/>
      <c r="DH1062" s="3"/>
      <c r="DI1062" s="3"/>
      <c r="DJ1062" s="3"/>
      <c r="DK1062" s="3"/>
      <c r="DL1062" s="3"/>
      <c r="DM1062" s="3"/>
      <c r="DN1062" s="3"/>
      <c r="DO1062" s="3"/>
      <c r="DP1062" s="3"/>
      <c r="DQ1062" s="3"/>
      <c r="DR1062" s="3"/>
      <c r="DS1062" s="3"/>
      <c r="DT1062" s="3"/>
      <c r="DU1062" s="3"/>
      <c r="DV1062" s="3"/>
      <c r="DW1062" s="3"/>
      <c r="DX1062" s="3"/>
      <c r="DY1062" s="3"/>
      <c r="DZ1062" s="3"/>
      <c r="EA1062" s="3"/>
      <c r="EB1062" s="3"/>
      <c r="EC1062" s="3"/>
      <c r="ED1062" s="3"/>
      <c r="EE1062" s="3"/>
      <c r="EF1062" s="3"/>
      <c r="EG1062" s="3"/>
      <c r="EH1062" s="3"/>
      <c r="EI1062" s="3"/>
      <c r="EJ1062" s="3"/>
      <c r="EK1062" s="3"/>
      <c r="EL1062" s="3"/>
      <c r="EM1062" s="3"/>
      <c r="EN1062" s="3"/>
      <c r="EO1062" s="3"/>
      <c r="EP1062" s="3"/>
      <c r="EQ1062" s="3"/>
      <c r="ER1062" s="3"/>
      <c r="ES1062" s="3"/>
      <c r="ET1062" s="3"/>
      <c r="EU1062" s="3"/>
      <c r="EV1062" s="3"/>
      <c r="EW1062" s="3"/>
      <c r="EX1062" s="3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</row>
    <row r="1063" spans="1:173" x14ac:dyDescent="0.15">
      <c r="A1063" s="74">
        <f t="shared" si="322"/>
        <v>44544</v>
      </c>
      <c r="B1063" s="75">
        <f t="shared" ca="1" si="309"/>
        <v>71557.280698999995</v>
      </c>
      <c r="C1063" s="78">
        <f t="shared" si="310"/>
        <v>69900</v>
      </c>
      <c r="D1063" s="77">
        <f ca="1">IF(A1063&lt;$B$1,VLOOKUP(A1063,[1]DI!$A$4:$B$15000,2),0)</f>
        <v>9.1499999999999998E-2</v>
      </c>
      <c r="E1063" s="78">
        <f t="shared" ca="1" si="324"/>
        <v>1.00034749</v>
      </c>
      <c r="F1063" s="78">
        <f ca="1">(TRUNC(PRODUCT($E$12:$E1062),16))</f>
        <v>1.12646627475679</v>
      </c>
      <c r="G1063" s="78">
        <f t="shared" ca="1" si="325"/>
        <v>1.1091242325685999</v>
      </c>
      <c r="H1063" s="78">
        <f t="shared" ca="1" si="326"/>
        <v>1.0156358000000001</v>
      </c>
      <c r="I1063" s="77">
        <f t="shared" si="323"/>
        <v>3.5000000000000003E-2</v>
      </c>
      <c r="J1063" s="79">
        <f t="shared" si="311"/>
        <v>44459</v>
      </c>
      <c r="K1063" s="80">
        <f t="shared" si="312"/>
        <v>58</v>
      </c>
      <c r="L1063" s="81">
        <f t="shared" si="313"/>
        <v>58</v>
      </c>
      <c r="M1063" s="82">
        <f t="shared" si="314"/>
        <v>1.007949217</v>
      </c>
      <c r="N1063" s="82">
        <f t="shared" ca="1" si="315"/>
        <v>1.023709309</v>
      </c>
      <c r="O1063" s="81">
        <f t="shared" si="316"/>
        <v>0</v>
      </c>
      <c r="P1063" s="76">
        <f t="shared" ca="1" si="317"/>
        <v>1657.2806989999999</v>
      </c>
      <c r="Q1063" s="76">
        <f t="shared" si="318"/>
        <v>0</v>
      </c>
      <c r="R1063" s="83" t="str">
        <f t="shared" si="319"/>
        <v>A+J=</v>
      </c>
      <c r="S1063" s="79">
        <f t="shared" si="320"/>
        <v>44550</v>
      </c>
      <c r="T1063" s="84" t="str">
        <f t="shared" si="321"/>
        <v>-</v>
      </c>
      <c r="U1063" s="8"/>
      <c r="V1063" s="8"/>
      <c r="W1063" s="8"/>
      <c r="X1063" s="8"/>
      <c r="Y1063" s="1"/>
      <c r="Z1063" s="8"/>
      <c r="AA1063" s="8"/>
      <c r="AB1063" s="8"/>
      <c r="AC1063" s="8"/>
      <c r="AD1063" s="8"/>
      <c r="AE1063" s="9"/>
      <c r="AF1063" s="8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3"/>
      <c r="BN1063" s="3"/>
      <c r="BO1063" s="3"/>
      <c r="BP1063" s="3"/>
      <c r="BQ1063" s="3"/>
      <c r="BR1063" s="3"/>
      <c r="BS1063" s="3"/>
      <c r="BT1063" s="3"/>
      <c r="BU1063" s="3"/>
      <c r="BV1063" s="3"/>
      <c r="BW1063" s="3"/>
      <c r="BX1063" s="3"/>
      <c r="BY1063" s="3"/>
      <c r="BZ1063" s="3"/>
      <c r="CA1063" s="3"/>
      <c r="CB1063" s="3"/>
      <c r="CC1063" s="3"/>
      <c r="CD1063" s="3"/>
      <c r="CE1063" s="3"/>
      <c r="CF1063" s="3"/>
      <c r="CG1063" s="3"/>
      <c r="CH1063" s="3"/>
      <c r="CI1063" s="3"/>
      <c r="CJ1063" s="3"/>
      <c r="CK1063" s="3"/>
      <c r="CL1063" s="3"/>
      <c r="CM1063" s="3"/>
      <c r="CN1063" s="3"/>
      <c r="CO1063" s="3"/>
      <c r="CP1063" s="3"/>
      <c r="CQ1063" s="3"/>
      <c r="CR1063" s="3"/>
      <c r="CS1063" s="3"/>
      <c r="CT1063" s="3"/>
      <c r="CU1063" s="3"/>
      <c r="CV1063" s="3"/>
      <c r="CW1063" s="3"/>
      <c r="CX1063" s="3"/>
      <c r="CY1063" s="3"/>
      <c r="CZ1063" s="3"/>
      <c r="DA1063" s="3"/>
      <c r="DB1063" s="3"/>
      <c r="DC1063" s="3"/>
      <c r="DD1063" s="3"/>
      <c r="DE1063" s="3"/>
      <c r="DF1063" s="3"/>
      <c r="DG1063" s="3"/>
      <c r="DH1063" s="3"/>
      <c r="DI1063" s="3"/>
      <c r="DJ1063" s="3"/>
      <c r="DK1063" s="3"/>
      <c r="DL1063" s="3"/>
      <c r="DM1063" s="3"/>
      <c r="DN1063" s="3"/>
      <c r="DO1063" s="3"/>
      <c r="DP1063" s="3"/>
      <c r="DQ1063" s="3"/>
      <c r="DR1063" s="3"/>
      <c r="DS1063" s="3"/>
      <c r="DT1063" s="3"/>
      <c r="DU1063" s="3"/>
      <c r="DV1063" s="3"/>
      <c r="DW1063" s="3"/>
      <c r="DX1063" s="3"/>
      <c r="DY1063" s="3"/>
      <c r="DZ1063" s="3"/>
      <c r="EA1063" s="3"/>
      <c r="EB1063" s="3"/>
      <c r="EC1063" s="3"/>
      <c r="ED1063" s="3"/>
      <c r="EE1063" s="3"/>
      <c r="EF1063" s="3"/>
      <c r="EG1063" s="3"/>
      <c r="EH1063" s="3"/>
      <c r="EI1063" s="3"/>
      <c r="EJ1063" s="3"/>
      <c r="EK1063" s="3"/>
      <c r="EL1063" s="3"/>
      <c r="EM1063" s="3"/>
      <c r="EN1063" s="3"/>
      <c r="EO1063" s="3"/>
      <c r="EP1063" s="3"/>
      <c r="EQ1063" s="3"/>
      <c r="ER1063" s="3"/>
      <c r="ES1063" s="3"/>
      <c r="ET1063" s="3"/>
      <c r="EU1063" s="3"/>
      <c r="EV1063" s="3"/>
      <c r="EW1063" s="3"/>
      <c r="EX1063" s="3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</row>
    <row r="1064" spans="1:173" x14ac:dyDescent="0.15">
      <c r="A1064" s="74">
        <f t="shared" si="322"/>
        <v>44545</v>
      </c>
      <c r="B1064" s="75">
        <f t="shared" ca="1" si="309"/>
        <v>71591.918525000001</v>
      </c>
      <c r="C1064" s="78">
        <f t="shared" si="310"/>
        <v>69900</v>
      </c>
      <c r="D1064" s="77">
        <f ca="1">IF(A1064&lt;$B$1,VLOOKUP(A1064,[1]DI!$A$4:$B$15000,2),0)</f>
        <v>9.1499999999999998E-2</v>
      </c>
      <c r="E1064" s="78">
        <f t="shared" ca="1" si="324"/>
        <v>1.00034749</v>
      </c>
      <c r="F1064" s="78">
        <f ca="1">(TRUNC(PRODUCT($E$12:$E1063),16))</f>
        <v>1.1268577105226001</v>
      </c>
      <c r="G1064" s="78">
        <f t="shared" ca="1" si="325"/>
        <v>1.1091242325685999</v>
      </c>
      <c r="H1064" s="78">
        <f t="shared" ca="1" si="326"/>
        <v>1.01598872</v>
      </c>
      <c r="I1064" s="77">
        <f t="shared" si="323"/>
        <v>3.5000000000000003E-2</v>
      </c>
      <c r="J1064" s="79">
        <f t="shared" si="311"/>
        <v>44459</v>
      </c>
      <c r="K1064" s="80">
        <f t="shared" si="312"/>
        <v>59</v>
      </c>
      <c r="L1064" s="81">
        <f t="shared" si="313"/>
        <v>59</v>
      </c>
      <c r="M1064" s="82">
        <f t="shared" si="314"/>
        <v>1.0080868249999999</v>
      </c>
      <c r="N1064" s="82">
        <f t="shared" ca="1" si="315"/>
        <v>1.0242048429999999</v>
      </c>
      <c r="O1064" s="81">
        <f t="shared" si="316"/>
        <v>0</v>
      </c>
      <c r="P1064" s="76">
        <f t="shared" ca="1" si="317"/>
        <v>1691.918525</v>
      </c>
      <c r="Q1064" s="76">
        <f t="shared" si="318"/>
        <v>0</v>
      </c>
      <c r="R1064" s="83" t="str">
        <f t="shared" si="319"/>
        <v>A+J=</v>
      </c>
      <c r="S1064" s="79">
        <f t="shared" si="320"/>
        <v>44550</v>
      </c>
      <c r="T1064" s="84" t="str">
        <f t="shared" si="321"/>
        <v>-</v>
      </c>
      <c r="U1064" s="8"/>
      <c r="V1064" s="8"/>
      <c r="W1064" s="8"/>
      <c r="X1064" s="8"/>
      <c r="Y1064" s="1"/>
      <c r="Z1064" s="8"/>
      <c r="AA1064" s="8"/>
      <c r="AB1064" s="8"/>
      <c r="AC1064" s="8"/>
      <c r="AD1064" s="8"/>
      <c r="AE1064" s="9"/>
      <c r="AF1064" s="8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3"/>
      <c r="BN1064" s="3"/>
      <c r="BO1064" s="3"/>
      <c r="BP1064" s="3"/>
      <c r="BQ1064" s="3"/>
      <c r="BR1064" s="3"/>
      <c r="BS1064" s="3"/>
      <c r="BT1064" s="3"/>
      <c r="BU1064" s="3"/>
      <c r="BV1064" s="3"/>
      <c r="BW1064" s="3"/>
      <c r="BX1064" s="3"/>
      <c r="BY1064" s="3"/>
      <c r="BZ1064" s="3"/>
      <c r="CA1064" s="3"/>
      <c r="CB1064" s="3"/>
      <c r="CC1064" s="3"/>
      <c r="CD1064" s="3"/>
      <c r="CE1064" s="3"/>
      <c r="CF1064" s="3"/>
      <c r="CG1064" s="3"/>
      <c r="CH1064" s="3"/>
      <c r="CI1064" s="3"/>
      <c r="CJ1064" s="3"/>
      <c r="CK1064" s="3"/>
      <c r="CL1064" s="3"/>
      <c r="CM1064" s="3"/>
      <c r="CN1064" s="3"/>
      <c r="CO1064" s="3"/>
      <c r="CP1064" s="3"/>
      <c r="CQ1064" s="3"/>
      <c r="CR1064" s="3"/>
      <c r="CS1064" s="3"/>
      <c r="CT1064" s="3"/>
      <c r="CU1064" s="3"/>
      <c r="CV1064" s="3"/>
      <c r="CW1064" s="3"/>
      <c r="CX1064" s="3"/>
      <c r="CY1064" s="3"/>
      <c r="CZ1064" s="3"/>
      <c r="DA1064" s="3"/>
      <c r="DB1064" s="3"/>
      <c r="DC1064" s="3"/>
      <c r="DD1064" s="3"/>
      <c r="DE1064" s="3"/>
      <c r="DF1064" s="3"/>
      <c r="DG1064" s="3"/>
      <c r="DH1064" s="3"/>
      <c r="DI1064" s="3"/>
      <c r="DJ1064" s="3"/>
      <c r="DK1064" s="3"/>
      <c r="DL1064" s="3"/>
      <c r="DM1064" s="3"/>
      <c r="DN1064" s="3"/>
      <c r="DO1064" s="3"/>
      <c r="DP1064" s="3"/>
      <c r="DQ1064" s="3"/>
      <c r="DR1064" s="3"/>
      <c r="DS1064" s="3"/>
      <c r="DT1064" s="3"/>
      <c r="DU1064" s="3"/>
      <c r="DV1064" s="3"/>
      <c r="DW1064" s="3"/>
      <c r="DX1064" s="3"/>
      <c r="DY1064" s="3"/>
      <c r="DZ1064" s="3"/>
      <c r="EA1064" s="3"/>
      <c r="EB1064" s="3"/>
      <c r="EC1064" s="3"/>
      <c r="ED1064" s="3"/>
      <c r="EE1064" s="3"/>
      <c r="EF1064" s="3"/>
      <c r="EG1064" s="3"/>
      <c r="EH1064" s="3"/>
      <c r="EI1064" s="3"/>
      <c r="EJ1064" s="3"/>
      <c r="EK1064" s="3"/>
      <c r="EL1064" s="3"/>
      <c r="EM1064" s="3"/>
      <c r="EN1064" s="3"/>
      <c r="EO1064" s="3"/>
      <c r="EP1064" s="3"/>
      <c r="EQ1064" s="3"/>
      <c r="ER1064" s="3"/>
      <c r="ES1064" s="3"/>
      <c r="ET1064" s="3"/>
      <c r="EU1064" s="3"/>
      <c r="EV1064" s="3"/>
      <c r="EW1064" s="3"/>
      <c r="EX1064" s="3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</row>
    <row r="1065" spans="1:173" x14ac:dyDescent="0.15">
      <c r="A1065" s="74">
        <f t="shared" si="322"/>
        <v>44546</v>
      </c>
      <c r="B1065" s="75">
        <f t="shared" ca="1" si="309"/>
        <v>71626.573617000002</v>
      </c>
      <c r="C1065" s="78">
        <f t="shared" si="310"/>
        <v>69900</v>
      </c>
      <c r="D1065" s="77">
        <f ca="1">IF(A1065&lt;$B$1,VLOOKUP(A1065,[1]DI!$A$4:$B$15000,2),0)</f>
        <v>9.1499999999999998E-2</v>
      </c>
      <c r="E1065" s="78">
        <f t="shared" ca="1" si="324"/>
        <v>1.00034749</v>
      </c>
      <c r="F1065" s="78">
        <f ca="1">(TRUNC(PRODUCT($E$12:$E1064),16))</f>
        <v>1.1272492823084299</v>
      </c>
      <c r="G1065" s="78">
        <f t="shared" ca="1" si="325"/>
        <v>1.1091242325685999</v>
      </c>
      <c r="H1065" s="78">
        <f t="shared" ca="1" si="326"/>
        <v>1.0163417699999999</v>
      </c>
      <c r="I1065" s="77">
        <f t="shared" si="323"/>
        <v>3.5000000000000003E-2</v>
      </c>
      <c r="J1065" s="79">
        <f t="shared" si="311"/>
        <v>44459</v>
      </c>
      <c r="K1065" s="80">
        <f t="shared" si="312"/>
        <v>60</v>
      </c>
      <c r="L1065" s="81">
        <f t="shared" si="313"/>
        <v>60</v>
      </c>
      <c r="M1065" s="82">
        <f t="shared" si="314"/>
        <v>1.0082244520000001</v>
      </c>
      <c r="N1065" s="82">
        <f t="shared" ca="1" si="315"/>
        <v>1.0247006240000001</v>
      </c>
      <c r="O1065" s="81">
        <f t="shared" si="316"/>
        <v>0</v>
      </c>
      <c r="P1065" s="76">
        <f t="shared" ca="1" si="317"/>
        <v>1726.573617</v>
      </c>
      <c r="Q1065" s="76">
        <f t="shared" si="318"/>
        <v>0</v>
      </c>
      <c r="R1065" s="83" t="str">
        <f t="shared" si="319"/>
        <v>A+J=</v>
      </c>
      <c r="S1065" s="79">
        <f t="shared" si="320"/>
        <v>44550</v>
      </c>
      <c r="T1065" s="84" t="str">
        <f t="shared" si="321"/>
        <v>-</v>
      </c>
      <c r="U1065" s="8"/>
      <c r="V1065" s="8"/>
      <c r="W1065" s="8"/>
      <c r="X1065" s="8"/>
      <c r="Y1065" s="1"/>
      <c r="Z1065" s="8"/>
      <c r="AA1065" s="8"/>
      <c r="AB1065" s="8"/>
      <c r="AC1065" s="8"/>
      <c r="AD1065" s="8"/>
      <c r="AE1065" s="9"/>
      <c r="AF1065" s="8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3"/>
      <c r="BN1065" s="3"/>
      <c r="BO1065" s="3"/>
      <c r="BP1065" s="3"/>
      <c r="BQ1065" s="3"/>
      <c r="BR1065" s="3"/>
      <c r="BS1065" s="3"/>
      <c r="BT1065" s="3"/>
      <c r="BU1065" s="3"/>
      <c r="BV1065" s="3"/>
      <c r="BW1065" s="3"/>
      <c r="BX1065" s="3"/>
      <c r="BY1065" s="3"/>
      <c r="BZ1065" s="3"/>
      <c r="CA1065" s="3"/>
      <c r="CB1065" s="3"/>
      <c r="CC1065" s="3"/>
      <c r="CD1065" s="3"/>
      <c r="CE1065" s="3"/>
      <c r="CF1065" s="3"/>
      <c r="CG1065" s="3"/>
      <c r="CH1065" s="3"/>
      <c r="CI1065" s="3"/>
      <c r="CJ1065" s="3"/>
      <c r="CK1065" s="3"/>
      <c r="CL1065" s="3"/>
      <c r="CM1065" s="3"/>
      <c r="CN1065" s="3"/>
      <c r="CO1065" s="3"/>
      <c r="CP1065" s="3"/>
      <c r="CQ1065" s="3"/>
      <c r="CR1065" s="3"/>
      <c r="CS1065" s="3"/>
      <c r="CT1065" s="3"/>
      <c r="CU1065" s="3"/>
      <c r="CV1065" s="3"/>
      <c r="CW1065" s="3"/>
      <c r="CX1065" s="3"/>
      <c r="CY1065" s="3"/>
      <c r="CZ1065" s="3"/>
      <c r="DA1065" s="3"/>
      <c r="DB1065" s="3"/>
      <c r="DC1065" s="3"/>
      <c r="DD1065" s="3"/>
      <c r="DE1065" s="3"/>
      <c r="DF1065" s="3"/>
      <c r="DG1065" s="3"/>
      <c r="DH1065" s="3"/>
      <c r="DI1065" s="3"/>
      <c r="DJ1065" s="3"/>
      <c r="DK1065" s="3"/>
      <c r="DL1065" s="3"/>
      <c r="DM1065" s="3"/>
      <c r="DN1065" s="3"/>
      <c r="DO1065" s="3"/>
      <c r="DP1065" s="3"/>
      <c r="DQ1065" s="3"/>
      <c r="DR1065" s="3"/>
      <c r="DS1065" s="3"/>
      <c r="DT1065" s="3"/>
      <c r="DU1065" s="3"/>
      <c r="DV1065" s="3"/>
      <c r="DW1065" s="3"/>
      <c r="DX1065" s="3"/>
      <c r="DY1065" s="3"/>
      <c r="DZ1065" s="3"/>
      <c r="EA1065" s="3"/>
      <c r="EB1065" s="3"/>
      <c r="EC1065" s="3"/>
      <c r="ED1065" s="3"/>
      <c r="EE1065" s="3"/>
      <c r="EF1065" s="3"/>
      <c r="EG1065" s="3"/>
      <c r="EH1065" s="3"/>
      <c r="EI1065" s="3"/>
      <c r="EJ1065" s="3"/>
      <c r="EK1065" s="3"/>
      <c r="EL1065" s="3"/>
      <c r="EM1065" s="3"/>
      <c r="EN1065" s="3"/>
      <c r="EO1065" s="3"/>
      <c r="EP1065" s="3"/>
      <c r="EQ1065" s="3"/>
      <c r="ER1065" s="3"/>
      <c r="ES1065" s="3"/>
      <c r="ET1065" s="3"/>
      <c r="EU1065" s="3"/>
      <c r="EV1065" s="3"/>
      <c r="EW1065" s="3"/>
      <c r="EX1065" s="3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</row>
    <row r="1066" spans="1:173" x14ac:dyDescent="0.15">
      <c r="A1066" s="74">
        <f t="shared" si="322"/>
        <v>44547</v>
      </c>
      <c r="B1066" s="75">
        <f t="shared" ca="1" si="309"/>
        <v>71661.245345000003</v>
      </c>
      <c r="C1066" s="78">
        <f t="shared" si="310"/>
        <v>69900</v>
      </c>
      <c r="D1066" s="77">
        <f ca="1">IF(A1066&lt;$B$1,VLOOKUP(A1066,[1]DI!$A$4:$B$15000,2),0)</f>
        <v>9.1499999999999998E-2</v>
      </c>
      <c r="E1066" s="78">
        <f t="shared" ca="1" si="324"/>
        <v>1.00034749</v>
      </c>
      <c r="F1066" s="78">
        <f ca="1">(TRUNC(PRODUCT($E$12:$E1065),16))</f>
        <v>1.1276409901615401</v>
      </c>
      <c r="G1066" s="78">
        <f t="shared" ca="1" si="325"/>
        <v>1.1091242325685999</v>
      </c>
      <c r="H1066" s="78">
        <f t="shared" ca="1" si="326"/>
        <v>1.01669494</v>
      </c>
      <c r="I1066" s="77">
        <f t="shared" si="323"/>
        <v>3.5000000000000003E-2</v>
      </c>
      <c r="J1066" s="79">
        <f t="shared" si="311"/>
        <v>44459</v>
      </c>
      <c r="K1066" s="80">
        <f t="shared" si="312"/>
        <v>61</v>
      </c>
      <c r="L1066" s="81">
        <f t="shared" si="313"/>
        <v>61</v>
      </c>
      <c r="M1066" s="82">
        <f t="shared" si="314"/>
        <v>1.0083620980000001</v>
      </c>
      <c r="N1066" s="82">
        <f t="shared" ca="1" si="315"/>
        <v>1.0251966429999999</v>
      </c>
      <c r="O1066" s="81">
        <f t="shared" si="316"/>
        <v>0</v>
      </c>
      <c r="P1066" s="76">
        <f t="shared" ca="1" si="317"/>
        <v>1761.245345</v>
      </c>
      <c r="Q1066" s="76">
        <f t="shared" si="318"/>
        <v>0</v>
      </c>
      <c r="R1066" s="83" t="str">
        <f t="shared" si="319"/>
        <v>A+J=</v>
      </c>
      <c r="S1066" s="79">
        <f t="shared" si="320"/>
        <v>44550</v>
      </c>
      <c r="T1066" s="84" t="str">
        <f t="shared" si="321"/>
        <v>-</v>
      </c>
      <c r="U1066" s="8"/>
      <c r="V1066" s="8"/>
      <c r="W1066" s="8"/>
      <c r="X1066" s="8"/>
      <c r="Y1066" s="1"/>
      <c r="Z1066" s="8"/>
      <c r="AA1066" s="8"/>
      <c r="AB1066" s="8"/>
      <c r="AC1066" s="8"/>
      <c r="AD1066" s="8"/>
      <c r="AE1066" s="9"/>
      <c r="AF1066" s="8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3"/>
      <c r="BN1066" s="3"/>
      <c r="BO1066" s="3"/>
      <c r="BP1066" s="3"/>
      <c r="BQ1066" s="3"/>
      <c r="BR1066" s="3"/>
      <c r="BS1066" s="3"/>
      <c r="BT1066" s="3"/>
      <c r="BU1066" s="3"/>
      <c r="BV1066" s="3"/>
      <c r="BW1066" s="3"/>
      <c r="BX1066" s="3"/>
      <c r="BY1066" s="3"/>
      <c r="BZ1066" s="3"/>
      <c r="CA1066" s="3"/>
      <c r="CB1066" s="3"/>
      <c r="CC1066" s="3"/>
      <c r="CD1066" s="3"/>
      <c r="CE1066" s="3"/>
      <c r="CF1066" s="3"/>
      <c r="CG1066" s="3"/>
      <c r="CH1066" s="3"/>
      <c r="CI1066" s="3"/>
      <c r="CJ1066" s="3"/>
      <c r="CK1066" s="3"/>
      <c r="CL1066" s="3"/>
      <c r="CM1066" s="3"/>
      <c r="CN1066" s="3"/>
      <c r="CO1066" s="3"/>
      <c r="CP1066" s="3"/>
      <c r="CQ1066" s="3"/>
      <c r="CR1066" s="3"/>
      <c r="CS1066" s="3"/>
      <c r="CT1066" s="3"/>
      <c r="CU1066" s="3"/>
      <c r="CV1066" s="3"/>
      <c r="CW1066" s="3"/>
      <c r="CX1066" s="3"/>
      <c r="CY1066" s="3"/>
      <c r="CZ1066" s="3"/>
      <c r="DA1066" s="3"/>
      <c r="DB1066" s="3"/>
      <c r="DC1066" s="3"/>
      <c r="DD1066" s="3"/>
      <c r="DE1066" s="3"/>
      <c r="DF1066" s="3"/>
      <c r="DG1066" s="3"/>
      <c r="DH1066" s="3"/>
      <c r="DI1066" s="3"/>
      <c r="DJ1066" s="3"/>
      <c r="DK1066" s="3"/>
      <c r="DL1066" s="3"/>
      <c r="DM1066" s="3"/>
      <c r="DN1066" s="3"/>
      <c r="DO1066" s="3"/>
      <c r="DP1066" s="3"/>
      <c r="DQ1066" s="3"/>
      <c r="DR1066" s="3"/>
      <c r="DS1066" s="3"/>
      <c r="DT1066" s="3"/>
      <c r="DU1066" s="3"/>
      <c r="DV1066" s="3"/>
      <c r="DW1066" s="3"/>
      <c r="DX1066" s="3"/>
      <c r="DY1066" s="3"/>
      <c r="DZ1066" s="3"/>
      <c r="EA1066" s="3"/>
      <c r="EB1066" s="3"/>
      <c r="EC1066" s="3"/>
      <c r="ED1066" s="3"/>
      <c r="EE1066" s="3"/>
      <c r="EF1066" s="3"/>
      <c r="EG1066" s="3"/>
      <c r="EH1066" s="3"/>
      <c r="EI1066" s="3"/>
      <c r="EJ1066" s="3"/>
      <c r="EK1066" s="3"/>
      <c r="EL1066" s="3"/>
      <c r="EM1066" s="3"/>
      <c r="EN1066" s="3"/>
      <c r="EO1066" s="3"/>
      <c r="EP1066" s="3"/>
      <c r="EQ1066" s="3"/>
      <c r="ER1066" s="3"/>
      <c r="ES1066" s="3"/>
      <c r="ET1066" s="3"/>
      <c r="EU1066" s="3"/>
      <c r="EV1066" s="3"/>
      <c r="EW1066" s="3"/>
      <c r="EX1066" s="3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</row>
    <row r="1067" spans="1:173" x14ac:dyDescent="0.15">
      <c r="A1067" s="74">
        <f t="shared" si="322"/>
        <v>44548</v>
      </c>
      <c r="B1067" s="75">
        <f t="shared" ca="1" si="309"/>
        <v>71695.933640000003</v>
      </c>
      <c r="C1067" s="78">
        <f t="shared" si="310"/>
        <v>69900</v>
      </c>
      <c r="D1067" s="77">
        <f ca="1">IF(A1067&lt;$B$1,VLOOKUP(A1067,[1]DI!$A$4:$B$15000,2),0)</f>
        <v>0</v>
      </c>
      <c r="E1067" s="78">
        <f t="shared" ca="1" si="324"/>
        <v>1</v>
      </c>
      <c r="F1067" s="78">
        <f ca="1">(TRUNC(PRODUCT($E$12:$E1066),16))</f>
        <v>1.1280328341292101</v>
      </c>
      <c r="G1067" s="78">
        <f t="shared" ca="1" si="325"/>
        <v>1.1091242325685999</v>
      </c>
      <c r="H1067" s="78">
        <f t="shared" ca="1" si="326"/>
        <v>1.0170482300000001</v>
      </c>
      <c r="I1067" s="77">
        <f t="shared" si="323"/>
        <v>3.5000000000000003E-2</v>
      </c>
      <c r="J1067" s="79">
        <f t="shared" si="311"/>
        <v>44459</v>
      </c>
      <c r="K1067" s="80">
        <f t="shared" si="312"/>
        <v>61</v>
      </c>
      <c r="L1067" s="81">
        <f t="shared" si="313"/>
        <v>62</v>
      </c>
      <c r="M1067" s="82">
        <f t="shared" si="314"/>
        <v>1.0084997630000001</v>
      </c>
      <c r="N1067" s="82">
        <f t="shared" ca="1" si="315"/>
        <v>1.025692899</v>
      </c>
      <c r="O1067" s="81">
        <f t="shared" si="316"/>
        <v>0</v>
      </c>
      <c r="P1067" s="76">
        <f t="shared" ca="1" si="317"/>
        <v>1795.93364</v>
      </c>
      <c r="Q1067" s="76">
        <f t="shared" si="318"/>
        <v>0</v>
      </c>
      <c r="R1067" s="83" t="str">
        <f t="shared" si="319"/>
        <v>A+J=</v>
      </c>
      <c r="S1067" s="79">
        <f t="shared" si="320"/>
        <v>44550</v>
      </c>
      <c r="T1067" s="84" t="str">
        <f t="shared" si="321"/>
        <v>-</v>
      </c>
      <c r="U1067" s="8"/>
      <c r="V1067" s="8"/>
      <c r="W1067" s="8"/>
      <c r="X1067" s="8"/>
      <c r="Y1067" s="1"/>
      <c r="Z1067" s="8"/>
      <c r="AA1067" s="8"/>
      <c r="AB1067" s="8"/>
      <c r="AC1067" s="8"/>
      <c r="AD1067" s="8"/>
      <c r="AE1067" s="9"/>
      <c r="AF1067" s="8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3"/>
      <c r="BN1067" s="3"/>
      <c r="BO1067" s="3"/>
      <c r="BP1067" s="3"/>
      <c r="BQ1067" s="3"/>
      <c r="BR1067" s="3"/>
      <c r="BS1067" s="3"/>
      <c r="BT1067" s="3"/>
      <c r="BU1067" s="3"/>
      <c r="BV1067" s="3"/>
      <c r="BW1067" s="3"/>
      <c r="BX1067" s="3"/>
      <c r="BY1067" s="3"/>
      <c r="BZ1067" s="3"/>
      <c r="CA1067" s="3"/>
      <c r="CB1067" s="3"/>
      <c r="CC1067" s="3"/>
      <c r="CD1067" s="3"/>
      <c r="CE1067" s="3"/>
      <c r="CF1067" s="3"/>
      <c r="CG1067" s="3"/>
      <c r="CH1067" s="3"/>
      <c r="CI1067" s="3"/>
      <c r="CJ1067" s="3"/>
      <c r="CK1067" s="3"/>
      <c r="CL1067" s="3"/>
      <c r="CM1067" s="3"/>
      <c r="CN1067" s="3"/>
      <c r="CO1067" s="3"/>
      <c r="CP1067" s="3"/>
      <c r="CQ1067" s="3"/>
      <c r="CR1067" s="3"/>
      <c r="CS1067" s="3"/>
      <c r="CT1067" s="3"/>
      <c r="CU1067" s="3"/>
      <c r="CV1067" s="3"/>
      <c r="CW1067" s="3"/>
      <c r="CX1067" s="3"/>
      <c r="CY1067" s="3"/>
      <c r="CZ1067" s="3"/>
      <c r="DA1067" s="3"/>
      <c r="DB1067" s="3"/>
      <c r="DC1067" s="3"/>
      <c r="DD1067" s="3"/>
      <c r="DE1067" s="3"/>
      <c r="DF1067" s="3"/>
      <c r="DG1067" s="3"/>
      <c r="DH1067" s="3"/>
      <c r="DI1067" s="3"/>
      <c r="DJ1067" s="3"/>
      <c r="DK1067" s="3"/>
      <c r="DL1067" s="3"/>
      <c r="DM1067" s="3"/>
      <c r="DN1067" s="3"/>
      <c r="DO1067" s="3"/>
      <c r="DP1067" s="3"/>
      <c r="DQ1067" s="3"/>
      <c r="DR1067" s="3"/>
      <c r="DS1067" s="3"/>
      <c r="DT1067" s="3"/>
      <c r="DU1067" s="3"/>
      <c r="DV1067" s="3"/>
      <c r="DW1067" s="3"/>
      <c r="DX1067" s="3"/>
      <c r="DY1067" s="3"/>
      <c r="DZ1067" s="3"/>
      <c r="EA1067" s="3"/>
      <c r="EB1067" s="3"/>
      <c r="EC1067" s="3"/>
      <c r="ED1067" s="3"/>
      <c r="EE1067" s="3"/>
      <c r="EF1067" s="3"/>
      <c r="EG1067" s="3"/>
      <c r="EH1067" s="3"/>
      <c r="EI1067" s="3"/>
      <c r="EJ1067" s="3"/>
      <c r="EK1067" s="3"/>
      <c r="EL1067" s="3"/>
      <c r="EM1067" s="3"/>
      <c r="EN1067" s="3"/>
      <c r="EO1067" s="3"/>
      <c r="EP1067" s="3"/>
      <c r="EQ1067" s="3"/>
      <c r="ER1067" s="3"/>
      <c r="ES1067" s="3"/>
      <c r="ET1067" s="3"/>
      <c r="EU1067" s="3"/>
      <c r="EV1067" s="3"/>
      <c r="EW1067" s="3"/>
      <c r="EX1067" s="3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</row>
    <row r="1068" spans="1:173" x14ac:dyDescent="0.15">
      <c r="A1068" s="74">
        <f t="shared" si="322"/>
        <v>44549</v>
      </c>
      <c r="B1068" s="75">
        <f t="shared" ca="1" si="309"/>
        <v>71695.933640000003</v>
      </c>
      <c r="C1068" s="78">
        <f t="shared" si="310"/>
        <v>69900</v>
      </c>
      <c r="D1068" s="77">
        <f ca="1">IF(A1068&lt;$B$1,VLOOKUP(A1068,[1]DI!$A$4:$B$15000,2),0)</f>
        <v>0</v>
      </c>
      <c r="E1068" s="78">
        <f t="shared" ca="1" si="324"/>
        <v>1</v>
      </c>
      <c r="F1068" s="78">
        <f ca="1">(TRUNC(PRODUCT($E$12:$E1067),16))</f>
        <v>1.1280328341292101</v>
      </c>
      <c r="G1068" s="78">
        <f t="shared" ca="1" si="325"/>
        <v>1.1091242325685999</v>
      </c>
      <c r="H1068" s="78">
        <f t="shared" ca="1" si="326"/>
        <v>1.0170482300000001</v>
      </c>
      <c r="I1068" s="77">
        <f t="shared" si="323"/>
        <v>3.5000000000000003E-2</v>
      </c>
      <c r="J1068" s="79">
        <f t="shared" si="311"/>
        <v>44459</v>
      </c>
      <c r="K1068" s="80">
        <f t="shared" si="312"/>
        <v>61</v>
      </c>
      <c r="L1068" s="81">
        <f t="shared" si="313"/>
        <v>62</v>
      </c>
      <c r="M1068" s="82">
        <f t="shared" si="314"/>
        <v>1.0084997630000001</v>
      </c>
      <c r="N1068" s="82">
        <f t="shared" ca="1" si="315"/>
        <v>1.025692899</v>
      </c>
      <c r="O1068" s="81">
        <f t="shared" si="316"/>
        <v>0</v>
      </c>
      <c r="P1068" s="76">
        <f t="shared" ca="1" si="317"/>
        <v>1795.93364</v>
      </c>
      <c r="Q1068" s="76">
        <f t="shared" si="318"/>
        <v>0</v>
      </c>
      <c r="R1068" s="83" t="str">
        <f t="shared" si="319"/>
        <v>A+J=</v>
      </c>
      <c r="S1068" s="79">
        <f t="shared" si="320"/>
        <v>44550</v>
      </c>
      <c r="T1068" s="84" t="str">
        <f t="shared" si="321"/>
        <v>-</v>
      </c>
      <c r="U1068" s="8"/>
      <c r="V1068" s="8"/>
      <c r="W1068" s="8"/>
      <c r="X1068" s="8"/>
      <c r="Y1068" s="1"/>
      <c r="Z1068" s="8"/>
      <c r="AA1068" s="8"/>
      <c r="AB1068" s="8"/>
      <c r="AC1068" s="8"/>
      <c r="AD1068" s="8"/>
      <c r="AE1068" s="9"/>
      <c r="AF1068" s="8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3"/>
      <c r="BN1068" s="3"/>
      <c r="BO1068" s="3"/>
      <c r="BP1068" s="3"/>
      <c r="BQ1068" s="3"/>
      <c r="BR1068" s="3"/>
      <c r="BS1068" s="3"/>
      <c r="BT1068" s="3"/>
      <c r="BU1068" s="3"/>
      <c r="BV1068" s="3"/>
      <c r="BW1068" s="3"/>
      <c r="BX1068" s="3"/>
      <c r="BY1068" s="3"/>
      <c r="BZ1068" s="3"/>
      <c r="CA1068" s="3"/>
      <c r="CB1068" s="3"/>
      <c r="CC1068" s="3"/>
      <c r="CD1068" s="3"/>
      <c r="CE1068" s="3"/>
      <c r="CF1068" s="3"/>
      <c r="CG1068" s="3"/>
      <c r="CH1068" s="3"/>
      <c r="CI1068" s="3"/>
      <c r="CJ1068" s="3"/>
      <c r="CK1068" s="3"/>
      <c r="CL1068" s="3"/>
      <c r="CM1068" s="3"/>
      <c r="CN1068" s="3"/>
      <c r="CO1068" s="3"/>
      <c r="CP1068" s="3"/>
      <c r="CQ1068" s="3"/>
      <c r="CR1068" s="3"/>
      <c r="CS1068" s="3"/>
      <c r="CT1068" s="3"/>
      <c r="CU1068" s="3"/>
      <c r="CV1068" s="3"/>
      <c r="CW1068" s="3"/>
      <c r="CX1068" s="3"/>
      <c r="CY1068" s="3"/>
      <c r="CZ1068" s="3"/>
      <c r="DA1068" s="3"/>
      <c r="DB1068" s="3"/>
      <c r="DC1068" s="3"/>
      <c r="DD1068" s="3"/>
      <c r="DE1068" s="3"/>
      <c r="DF1068" s="3"/>
      <c r="DG1068" s="3"/>
      <c r="DH1068" s="3"/>
      <c r="DI1068" s="3"/>
      <c r="DJ1068" s="3"/>
      <c r="DK1068" s="3"/>
      <c r="DL1068" s="3"/>
      <c r="DM1068" s="3"/>
      <c r="DN1068" s="3"/>
      <c r="DO1068" s="3"/>
      <c r="DP1068" s="3"/>
      <c r="DQ1068" s="3"/>
      <c r="DR1068" s="3"/>
      <c r="DS1068" s="3"/>
      <c r="DT1068" s="3"/>
      <c r="DU1068" s="3"/>
      <c r="DV1068" s="3"/>
      <c r="DW1068" s="3"/>
      <c r="DX1068" s="3"/>
      <c r="DY1068" s="3"/>
      <c r="DZ1068" s="3"/>
      <c r="EA1068" s="3"/>
      <c r="EB1068" s="3"/>
      <c r="EC1068" s="3"/>
      <c r="ED1068" s="3"/>
      <c r="EE1068" s="3"/>
      <c r="EF1068" s="3"/>
      <c r="EG1068" s="3"/>
      <c r="EH1068" s="3"/>
      <c r="EI1068" s="3"/>
      <c r="EJ1068" s="3"/>
      <c r="EK1068" s="3"/>
      <c r="EL1068" s="3"/>
      <c r="EM1068" s="3"/>
      <c r="EN1068" s="3"/>
      <c r="EO1068" s="3"/>
      <c r="EP1068" s="3"/>
      <c r="EQ1068" s="3"/>
      <c r="ER1068" s="3"/>
      <c r="ES1068" s="3"/>
      <c r="ET1068" s="3"/>
      <c r="EU1068" s="3"/>
      <c r="EV1068" s="3"/>
      <c r="EW1068" s="3"/>
      <c r="EX1068" s="3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</row>
    <row r="1069" spans="1:173" x14ac:dyDescent="0.15">
      <c r="A1069" s="74">
        <f t="shared" si="322"/>
        <v>44550</v>
      </c>
      <c r="B1069" s="75">
        <f t="shared" ca="1" si="309"/>
        <v>71695.933640000003</v>
      </c>
      <c r="C1069" s="78">
        <f t="shared" si="310"/>
        <v>69900</v>
      </c>
      <c r="D1069" s="77">
        <f ca="1">IF(A1069&lt;$B$1,VLOOKUP(A1069,[1]DI!$A$4:$B$15000,2),0)</f>
        <v>9.1499999999999998E-2</v>
      </c>
      <c r="E1069" s="78">
        <f t="shared" ca="1" si="324"/>
        <v>1.00034749</v>
      </c>
      <c r="F1069" s="78">
        <f ca="1">(TRUNC(PRODUCT($E$12:$E1068),16))</f>
        <v>1.1280328341292101</v>
      </c>
      <c r="G1069" s="78">
        <f t="shared" ca="1" si="325"/>
        <v>1.1091242325685999</v>
      </c>
      <c r="H1069" s="78">
        <f t="shared" ca="1" si="326"/>
        <v>1.0170482300000001</v>
      </c>
      <c r="I1069" s="77">
        <f t="shared" si="323"/>
        <v>3.5000000000000003E-2</v>
      </c>
      <c r="J1069" s="79">
        <f t="shared" si="311"/>
        <v>44459</v>
      </c>
      <c r="K1069" s="80">
        <f t="shared" si="312"/>
        <v>62</v>
      </c>
      <c r="L1069" s="81">
        <f t="shared" si="313"/>
        <v>62</v>
      </c>
      <c r="M1069" s="82">
        <f t="shared" si="314"/>
        <v>1.0084997630000001</v>
      </c>
      <c r="N1069" s="82">
        <f t="shared" ca="1" si="315"/>
        <v>1.025692899</v>
      </c>
      <c r="O1069" s="81">
        <f t="shared" si="316"/>
        <v>12</v>
      </c>
      <c r="P1069" s="76">
        <f t="shared" ca="1" si="317"/>
        <v>1795.93364</v>
      </c>
      <c r="Q1069" s="76">
        <f t="shared" si="318"/>
        <v>6900</v>
      </c>
      <c r="R1069" s="83" t="str">
        <f t="shared" si="319"/>
        <v>A+J=</v>
      </c>
      <c r="S1069" s="79">
        <f t="shared" si="320"/>
        <v>44550</v>
      </c>
      <c r="T1069" s="84">
        <f t="shared" ca="1" si="321"/>
        <v>8695933.6399999987</v>
      </c>
      <c r="U1069" s="8"/>
      <c r="V1069" s="8"/>
      <c r="W1069" s="8"/>
      <c r="X1069" s="8"/>
      <c r="Y1069" s="1"/>
      <c r="Z1069" s="8"/>
      <c r="AA1069" s="8"/>
      <c r="AB1069" s="8"/>
      <c r="AC1069" s="8"/>
      <c r="AD1069" s="8"/>
      <c r="AE1069" s="9"/>
      <c r="AF1069" s="8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3"/>
      <c r="BN1069" s="3"/>
      <c r="BO1069" s="3"/>
      <c r="BP1069" s="3"/>
      <c r="BQ1069" s="3"/>
      <c r="BR1069" s="3"/>
      <c r="BS1069" s="3"/>
      <c r="BT1069" s="3"/>
      <c r="BU1069" s="3"/>
      <c r="BV1069" s="3"/>
      <c r="BW1069" s="3"/>
      <c r="BX1069" s="3"/>
      <c r="BY1069" s="3"/>
      <c r="BZ1069" s="3"/>
      <c r="CA1069" s="3"/>
      <c r="CB1069" s="3"/>
      <c r="CC1069" s="3"/>
      <c r="CD1069" s="3"/>
      <c r="CE1069" s="3"/>
      <c r="CF1069" s="3"/>
      <c r="CG1069" s="3"/>
      <c r="CH1069" s="3"/>
      <c r="CI1069" s="3"/>
      <c r="CJ1069" s="3"/>
      <c r="CK1069" s="3"/>
      <c r="CL1069" s="3"/>
      <c r="CM1069" s="3"/>
      <c r="CN1069" s="3"/>
      <c r="CO1069" s="3"/>
      <c r="CP1069" s="3"/>
      <c r="CQ1069" s="3"/>
      <c r="CR1069" s="3"/>
      <c r="CS1069" s="3"/>
      <c r="CT1069" s="3"/>
      <c r="CU1069" s="3"/>
      <c r="CV1069" s="3"/>
      <c r="CW1069" s="3"/>
      <c r="CX1069" s="3"/>
      <c r="CY1069" s="3"/>
      <c r="CZ1069" s="3"/>
      <c r="DA1069" s="3"/>
      <c r="DB1069" s="3"/>
      <c r="DC1069" s="3"/>
      <c r="DD1069" s="3"/>
      <c r="DE1069" s="3"/>
      <c r="DF1069" s="3"/>
      <c r="DG1069" s="3"/>
      <c r="DH1069" s="3"/>
      <c r="DI1069" s="3"/>
      <c r="DJ1069" s="3"/>
      <c r="DK1069" s="3"/>
      <c r="DL1069" s="3"/>
      <c r="DM1069" s="3"/>
      <c r="DN1069" s="3"/>
      <c r="DO1069" s="3"/>
      <c r="DP1069" s="3"/>
      <c r="DQ1069" s="3"/>
      <c r="DR1069" s="3"/>
      <c r="DS1069" s="3"/>
      <c r="DT1069" s="3"/>
      <c r="DU1069" s="3"/>
      <c r="DV1069" s="3"/>
      <c r="DW1069" s="3"/>
      <c r="DX1069" s="3"/>
      <c r="DY1069" s="3"/>
      <c r="DZ1069" s="3"/>
      <c r="EA1069" s="3"/>
      <c r="EB1069" s="3"/>
      <c r="EC1069" s="3"/>
      <c r="ED1069" s="3"/>
      <c r="EE1069" s="3"/>
      <c r="EF1069" s="3"/>
      <c r="EG1069" s="3"/>
      <c r="EH1069" s="3"/>
      <c r="EI1069" s="3"/>
      <c r="EJ1069" s="3"/>
      <c r="EK1069" s="3"/>
      <c r="EL1069" s="3"/>
      <c r="EM1069" s="3"/>
      <c r="EN1069" s="3"/>
      <c r="EO1069" s="3"/>
      <c r="EP1069" s="3"/>
      <c r="EQ1069" s="3"/>
      <c r="ER1069" s="3"/>
      <c r="ES1069" s="3"/>
      <c r="ET1069" s="3"/>
      <c r="EU1069" s="3"/>
      <c r="EV1069" s="3"/>
      <c r="EW1069" s="3"/>
      <c r="EX1069" s="3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</row>
    <row r="1070" spans="1:173" x14ac:dyDescent="0.15">
      <c r="A1070" s="74">
        <f t="shared" si="322"/>
        <v>44551</v>
      </c>
      <c r="B1070" s="75">
        <f t="shared" ca="1" si="309"/>
        <v>63030.495779999997</v>
      </c>
      <c r="C1070" s="78">
        <f t="shared" si="310"/>
        <v>63000</v>
      </c>
      <c r="D1070" s="77">
        <f ca="1">IF(A1070&lt;$B$1,VLOOKUP(A1070,[1]DI!$A$4:$B$15000,2),0)</f>
        <v>9.1499999999999998E-2</v>
      </c>
      <c r="E1070" s="78">
        <f t="shared" ca="1" si="324"/>
        <v>1.00034749</v>
      </c>
      <c r="F1070" s="78">
        <f ca="1">(TRUNC(PRODUCT($E$12:$E1069),16))</f>
        <v>1.1284248142587401</v>
      </c>
      <c r="G1070" s="78">
        <f t="shared" ca="1" si="325"/>
        <v>1.1280328341292101</v>
      </c>
      <c r="H1070" s="78">
        <f t="shared" ca="1" si="326"/>
        <v>1.00034749</v>
      </c>
      <c r="I1070" s="77">
        <f t="shared" si="323"/>
        <v>3.5000000000000003E-2</v>
      </c>
      <c r="J1070" s="79">
        <f t="shared" si="311"/>
        <v>44550</v>
      </c>
      <c r="K1070" s="80">
        <f t="shared" si="312"/>
        <v>1</v>
      </c>
      <c r="L1070" s="81">
        <f t="shared" si="313"/>
        <v>1</v>
      </c>
      <c r="M1070" s="82">
        <f t="shared" si="314"/>
        <v>1.0001365230000001</v>
      </c>
      <c r="N1070" s="82">
        <f t="shared" ca="1" si="315"/>
        <v>1.00048406</v>
      </c>
      <c r="O1070" s="81">
        <f t="shared" si="316"/>
        <v>0</v>
      </c>
      <c r="P1070" s="76">
        <f t="shared" ca="1" si="317"/>
        <v>30.49578</v>
      </c>
      <c r="Q1070" s="76">
        <f t="shared" si="318"/>
        <v>0</v>
      </c>
      <c r="R1070" s="83" t="str">
        <f t="shared" si="319"/>
        <v>A+J=</v>
      </c>
      <c r="S1070" s="79">
        <f t="shared" si="320"/>
        <v>44641</v>
      </c>
      <c r="T1070" s="84" t="str">
        <f t="shared" si="321"/>
        <v>-</v>
      </c>
      <c r="U1070" s="8"/>
      <c r="V1070" s="8"/>
      <c r="W1070" s="8"/>
      <c r="X1070" s="8"/>
      <c r="Y1070" s="1"/>
      <c r="Z1070" s="8"/>
      <c r="AA1070" s="8"/>
      <c r="AB1070" s="8"/>
      <c r="AC1070" s="8"/>
      <c r="AD1070" s="8"/>
      <c r="AE1070" s="9"/>
      <c r="AF1070" s="8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3"/>
      <c r="BN1070" s="3"/>
      <c r="BO1070" s="3"/>
      <c r="BP1070" s="3"/>
      <c r="BQ1070" s="3"/>
      <c r="BR1070" s="3"/>
      <c r="BS1070" s="3"/>
      <c r="BT1070" s="3"/>
      <c r="BU1070" s="3"/>
      <c r="BV1070" s="3"/>
      <c r="BW1070" s="3"/>
      <c r="BX1070" s="3"/>
      <c r="BY1070" s="3"/>
      <c r="BZ1070" s="3"/>
      <c r="CA1070" s="3"/>
      <c r="CB1070" s="3"/>
      <c r="CC1070" s="3"/>
      <c r="CD1070" s="3"/>
      <c r="CE1070" s="3"/>
      <c r="CF1070" s="3"/>
      <c r="CG1070" s="3"/>
      <c r="CH1070" s="3"/>
      <c r="CI1070" s="3"/>
      <c r="CJ1070" s="3"/>
      <c r="CK1070" s="3"/>
      <c r="CL1070" s="3"/>
      <c r="CM1070" s="3"/>
      <c r="CN1070" s="3"/>
      <c r="CO1070" s="3"/>
      <c r="CP1070" s="3"/>
      <c r="CQ1070" s="3"/>
      <c r="CR1070" s="3"/>
      <c r="CS1070" s="3"/>
      <c r="CT1070" s="3"/>
      <c r="CU1070" s="3"/>
      <c r="CV1070" s="3"/>
      <c r="CW1070" s="3"/>
      <c r="CX1070" s="3"/>
      <c r="CY1070" s="3"/>
      <c r="CZ1070" s="3"/>
      <c r="DA1070" s="3"/>
      <c r="DB1070" s="3"/>
      <c r="DC1070" s="3"/>
      <c r="DD1070" s="3"/>
      <c r="DE1070" s="3"/>
      <c r="DF1070" s="3"/>
      <c r="DG1070" s="3"/>
      <c r="DH1070" s="3"/>
      <c r="DI1070" s="3"/>
      <c r="DJ1070" s="3"/>
      <c r="DK1070" s="3"/>
      <c r="DL1070" s="3"/>
      <c r="DM1070" s="3"/>
      <c r="DN1070" s="3"/>
      <c r="DO1070" s="3"/>
      <c r="DP1070" s="3"/>
      <c r="DQ1070" s="3"/>
      <c r="DR1070" s="3"/>
      <c r="DS1070" s="3"/>
      <c r="DT1070" s="3"/>
      <c r="DU1070" s="3"/>
      <c r="DV1070" s="3"/>
      <c r="DW1070" s="3"/>
      <c r="DX1070" s="3"/>
      <c r="DY1070" s="3"/>
      <c r="DZ1070" s="3"/>
      <c r="EA1070" s="3"/>
      <c r="EB1070" s="3"/>
      <c r="EC1070" s="3"/>
      <c r="ED1070" s="3"/>
      <c r="EE1070" s="3"/>
      <c r="EF1070" s="3"/>
      <c r="EG1070" s="3"/>
      <c r="EH1070" s="3"/>
      <c r="EI1070" s="3"/>
      <c r="EJ1070" s="3"/>
      <c r="EK1070" s="3"/>
      <c r="EL1070" s="3"/>
      <c r="EM1070" s="3"/>
      <c r="EN1070" s="3"/>
      <c r="EO1070" s="3"/>
      <c r="EP1070" s="3"/>
      <c r="EQ1070" s="3"/>
      <c r="ER1070" s="3"/>
      <c r="ES1070" s="3"/>
      <c r="ET1070" s="3"/>
      <c r="EU1070" s="3"/>
      <c r="EV1070" s="3"/>
      <c r="EW1070" s="3"/>
      <c r="EX1070" s="3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</row>
    <row r="1071" spans="1:173" x14ac:dyDescent="0.15">
      <c r="A1071" s="74">
        <f t="shared" si="322"/>
        <v>44552</v>
      </c>
      <c r="B1071" s="75">
        <f t="shared" ca="1" si="309"/>
        <v>63061.006302000002</v>
      </c>
      <c r="C1071" s="78">
        <f t="shared" si="310"/>
        <v>63000</v>
      </c>
      <c r="D1071" s="77">
        <f ca="1">IF(A1071&lt;$B$1,VLOOKUP(A1071,[1]DI!$A$4:$B$15000,2),0)</f>
        <v>9.1499999999999998E-2</v>
      </c>
      <c r="E1071" s="78">
        <f t="shared" ca="1" si="324"/>
        <v>1.00034749</v>
      </c>
      <c r="F1071" s="78">
        <f ca="1">(TRUNC(PRODUCT($E$12:$E1070),16))</f>
        <v>1.12881693059745</v>
      </c>
      <c r="G1071" s="78">
        <f t="shared" ca="1" si="325"/>
        <v>1.1280328341292101</v>
      </c>
      <c r="H1071" s="78">
        <f t="shared" ca="1" si="326"/>
        <v>1.0006950999999999</v>
      </c>
      <c r="I1071" s="77">
        <f t="shared" si="323"/>
        <v>3.5000000000000003E-2</v>
      </c>
      <c r="J1071" s="79">
        <f t="shared" si="311"/>
        <v>44550</v>
      </c>
      <c r="K1071" s="80">
        <f t="shared" si="312"/>
        <v>2</v>
      </c>
      <c r="L1071" s="81">
        <f t="shared" si="313"/>
        <v>2</v>
      </c>
      <c r="M1071" s="82">
        <f t="shared" si="314"/>
        <v>1.0002730639999999</v>
      </c>
      <c r="N1071" s="82">
        <f t="shared" ca="1" si="315"/>
        <v>1.0009683540000001</v>
      </c>
      <c r="O1071" s="81">
        <f t="shared" si="316"/>
        <v>0</v>
      </c>
      <c r="P1071" s="76">
        <f t="shared" ca="1" si="317"/>
        <v>61.006301999999998</v>
      </c>
      <c r="Q1071" s="76">
        <f t="shared" si="318"/>
        <v>0</v>
      </c>
      <c r="R1071" s="83" t="str">
        <f t="shared" si="319"/>
        <v>A+J=</v>
      </c>
      <c r="S1071" s="79">
        <f t="shared" si="320"/>
        <v>44641</v>
      </c>
      <c r="T1071" s="84" t="str">
        <f t="shared" si="321"/>
        <v>-</v>
      </c>
      <c r="U1071" s="8"/>
      <c r="V1071" s="8"/>
      <c r="W1071" s="8"/>
      <c r="X1071" s="8"/>
      <c r="Y1071" s="1"/>
      <c r="Z1071" s="8"/>
      <c r="AA1071" s="8"/>
      <c r="AB1071" s="8"/>
      <c r="AC1071" s="8"/>
      <c r="AD1071" s="8"/>
      <c r="AE1071" s="9"/>
      <c r="AF1071" s="8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3"/>
      <c r="BN1071" s="3"/>
      <c r="BO1071" s="3"/>
      <c r="BP1071" s="3"/>
      <c r="BQ1071" s="3"/>
      <c r="BR1071" s="3"/>
      <c r="BS1071" s="3"/>
      <c r="BT1071" s="3"/>
      <c r="BU1071" s="3"/>
      <c r="BV1071" s="3"/>
      <c r="BW1071" s="3"/>
      <c r="BX1071" s="3"/>
      <c r="BY1071" s="3"/>
      <c r="BZ1071" s="3"/>
      <c r="CA1071" s="3"/>
      <c r="CB1071" s="3"/>
      <c r="CC1071" s="3"/>
      <c r="CD1071" s="3"/>
      <c r="CE1071" s="3"/>
      <c r="CF1071" s="3"/>
      <c r="CG1071" s="3"/>
      <c r="CH1071" s="3"/>
      <c r="CI1071" s="3"/>
      <c r="CJ1071" s="3"/>
      <c r="CK1071" s="3"/>
      <c r="CL1071" s="3"/>
      <c r="CM1071" s="3"/>
      <c r="CN1071" s="3"/>
      <c r="CO1071" s="3"/>
      <c r="CP1071" s="3"/>
      <c r="CQ1071" s="3"/>
      <c r="CR1071" s="3"/>
      <c r="CS1071" s="3"/>
      <c r="CT1071" s="3"/>
      <c r="CU1071" s="3"/>
      <c r="CV1071" s="3"/>
      <c r="CW1071" s="3"/>
      <c r="CX1071" s="3"/>
      <c r="CY1071" s="3"/>
      <c r="CZ1071" s="3"/>
      <c r="DA1071" s="3"/>
      <c r="DB1071" s="3"/>
      <c r="DC1071" s="3"/>
      <c r="DD1071" s="3"/>
      <c r="DE1071" s="3"/>
      <c r="DF1071" s="3"/>
      <c r="DG1071" s="3"/>
      <c r="DH1071" s="3"/>
      <c r="DI1071" s="3"/>
      <c r="DJ1071" s="3"/>
      <c r="DK1071" s="3"/>
      <c r="DL1071" s="3"/>
      <c r="DM1071" s="3"/>
      <c r="DN1071" s="3"/>
      <c r="DO1071" s="3"/>
      <c r="DP1071" s="3"/>
      <c r="DQ1071" s="3"/>
      <c r="DR1071" s="3"/>
      <c r="DS1071" s="3"/>
      <c r="DT1071" s="3"/>
      <c r="DU1071" s="3"/>
      <c r="DV1071" s="3"/>
      <c r="DW1071" s="3"/>
      <c r="DX1071" s="3"/>
      <c r="DY1071" s="3"/>
      <c r="DZ1071" s="3"/>
      <c r="EA1071" s="3"/>
      <c r="EB1071" s="3"/>
      <c r="EC1071" s="3"/>
      <c r="ED1071" s="3"/>
      <c r="EE1071" s="3"/>
      <c r="EF1071" s="3"/>
      <c r="EG1071" s="3"/>
      <c r="EH1071" s="3"/>
      <c r="EI1071" s="3"/>
      <c r="EJ1071" s="3"/>
      <c r="EK1071" s="3"/>
      <c r="EL1071" s="3"/>
      <c r="EM1071" s="3"/>
      <c r="EN1071" s="3"/>
      <c r="EO1071" s="3"/>
      <c r="EP1071" s="3"/>
      <c r="EQ1071" s="3"/>
      <c r="ER1071" s="3"/>
      <c r="ES1071" s="3"/>
      <c r="ET1071" s="3"/>
      <c r="EU1071" s="3"/>
      <c r="EV1071" s="3"/>
      <c r="EW1071" s="3"/>
      <c r="EX1071" s="3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</row>
    <row r="1072" spans="1:173" x14ac:dyDescent="0.15">
      <c r="A1072" s="74">
        <f t="shared" si="322"/>
        <v>44553</v>
      </c>
      <c r="B1072" s="75">
        <f t="shared" ca="1" si="309"/>
        <v>63091.531564999997</v>
      </c>
      <c r="C1072" s="78">
        <f t="shared" si="310"/>
        <v>63000</v>
      </c>
      <c r="D1072" s="77">
        <f ca="1">IF(A1072&lt;$B$1,VLOOKUP(A1072,[1]DI!$A$4:$B$15000,2),0)</f>
        <v>9.1499999999999998E-2</v>
      </c>
      <c r="E1072" s="78">
        <f t="shared" ca="1" si="324"/>
        <v>1.00034749</v>
      </c>
      <c r="F1072" s="78">
        <f ca="1">(TRUNC(PRODUCT($E$12:$E1071),16))</f>
        <v>1.1292091831926601</v>
      </c>
      <c r="G1072" s="78">
        <f t="shared" ca="1" si="325"/>
        <v>1.1280328341292101</v>
      </c>
      <c r="H1072" s="78">
        <f t="shared" ca="1" si="326"/>
        <v>1.0010428300000001</v>
      </c>
      <c r="I1072" s="77">
        <f t="shared" si="323"/>
        <v>3.5000000000000003E-2</v>
      </c>
      <c r="J1072" s="79">
        <f t="shared" si="311"/>
        <v>44550</v>
      </c>
      <c r="K1072" s="80">
        <f t="shared" si="312"/>
        <v>3</v>
      </c>
      <c r="L1072" s="81">
        <f t="shared" si="313"/>
        <v>3</v>
      </c>
      <c r="M1072" s="82">
        <f t="shared" si="314"/>
        <v>1.0004096250000001</v>
      </c>
      <c r="N1072" s="82">
        <f t="shared" ca="1" si="315"/>
        <v>1.0014528819999999</v>
      </c>
      <c r="O1072" s="81">
        <f t="shared" si="316"/>
        <v>0</v>
      </c>
      <c r="P1072" s="76">
        <f t="shared" ca="1" si="317"/>
        <v>91.531565000000001</v>
      </c>
      <c r="Q1072" s="76">
        <f t="shared" si="318"/>
        <v>0</v>
      </c>
      <c r="R1072" s="83" t="str">
        <f t="shared" si="319"/>
        <v>A+J=</v>
      </c>
      <c r="S1072" s="79">
        <f t="shared" si="320"/>
        <v>44641</v>
      </c>
      <c r="T1072" s="84" t="str">
        <f t="shared" si="321"/>
        <v>-</v>
      </c>
      <c r="U1072" s="8"/>
      <c r="V1072" s="8"/>
      <c r="W1072" s="8"/>
      <c r="X1072" s="8"/>
      <c r="Y1072" s="1"/>
      <c r="Z1072" s="8"/>
      <c r="AA1072" s="8"/>
      <c r="AB1072" s="8"/>
      <c r="AC1072" s="8"/>
      <c r="AD1072" s="8"/>
      <c r="AE1072" s="9"/>
      <c r="AF1072" s="8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3"/>
      <c r="BN1072" s="3"/>
      <c r="BO1072" s="3"/>
      <c r="BP1072" s="3"/>
      <c r="BQ1072" s="3"/>
      <c r="BR1072" s="3"/>
      <c r="BS1072" s="3"/>
      <c r="BT1072" s="3"/>
      <c r="BU1072" s="3"/>
      <c r="BV1072" s="3"/>
      <c r="BW1072" s="3"/>
      <c r="BX1072" s="3"/>
      <c r="BY1072" s="3"/>
      <c r="BZ1072" s="3"/>
      <c r="CA1072" s="3"/>
      <c r="CB1072" s="3"/>
      <c r="CC1072" s="3"/>
      <c r="CD1072" s="3"/>
      <c r="CE1072" s="3"/>
      <c r="CF1072" s="3"/>
      <c r="CG1072" s="3"/>
      <c r="CH1072" s="3"/>
      <c r="CI1072" s="3"/>
      <c r="CJ1072" s="3"/>
      <c r="CK1072" s="3"/>
      <c r="CL1072" s="3"/>
      <c r="CM1072" s="3"/>
      <c r="CN1072" s="3"/>
      <c r="CO1072" s="3"/>
      <c r="CP1072" s="3"/>
      <c r="CQ1072" s="3"/>
      <c r="CR1072" s="3"/>
      <c r="CS1072" s="3"/>
      <c r="CT1072" s="3"/>
      <c r="CU1072" s="3"/>
      <c r="CV1072" s="3"/>
      <c r="CW1072" s="3"/>
      <c r="CX1072" s="3"/>
      <c r="CY1072" s="3"/>
      <c r="CZ1072" s="3"/>
      <c r="DA1072" s="3"/>
      <c r="DB1072" s="3"/>
      <c r="DC1072" s="3"/>
      <c r="DD1072" s="3"/>
      <c r="DE1072" s="3"/>
      <c r="DF1072" s="3"/>
      <c r="DG1072" s="3"/>
      <c r="DH1072" s="3"/>
      <c r="DI1072" s="3"/>
      <c r="DJ1072" s="3"/>
      <c r="DK1072" s="3"/>
      <c r="DL1072" s="3"/>
      <c r="DM1072" s="3"/>
      <c r="DN1072" s="3"/>
      <c r="DO1072" s="3"/>
      <c r="DP1072" s="3"/>
      <c r="DQ1072" s="3"/>
      <c r="DR1072" s="3"/>
      <c r="DS1072" s="3"/>
      <c r="DT1072" s="3"/>
      <c r="DU1072" s="3"/>
      <c r="DV1072" s="3"/>
      <c r="DW1072" s="3"/>
      <c r="DX1072" s="3"/>
      <c r="DY1072" s="3"/>
      <c r="DZ1072" s="3"/>
      <c r="EA1072" s="3"/>
      <c r="EB1072" s="3"/>
      <c r="EC1072" s="3"/>
      <c r="ED1072" s="3"/>
      <c r="EE1072" s="3"/>
      <c r="EF1072" s="3"/>
      <c r="EG1072" s="3"/>
      <c r="EH1072" s="3"/>
      <c r="EI1072" s="3"/>
      <c r="EJ1072" s="3"/>
      <c r="EK1072" s="3"/>
      <c r="EL1072" s="3"/>
      <c r="EM1072" s="3"/>
      <c r="EN1072" s="3"/>
      <c r="EO1072" s="3"/>
      <c r="EP1072" s="3"/>
      <c r="EQ1072" s="3"/>
      <c r="ER1072" s="3"/>
      <c r="ES1072" s="3"/>
      <c r="ET1072" s="3"/>
      <c r="EU1072" s="3"/>
      <c r="EV1072" s="3"/>
      <c r="EW1072" s="3"/>
      <c r="EX1072" s="3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</row>
    <row r="1073" spans="1:173" x14ac:dyDescent="0.15">
      <c r="A1073" s="74">
        <f t="shared" si="322"/>
        <v>44554</v>
      </c>
      <c r="B1073" s="75">
        <f t="shared" ca="1" si="309"/>
        <v>63122.071572000001</v>
      </c>
      <c r="C1073" s="78">
        <f t="shared" si="310"/>
        <v>63000</v>
      </c>
      <c r="D1073" s="77">
        <f ca="1">IF(A1073&lt;$B$1,VLOOKUP(A1073,[1]DI!$A$4:$B$15000,2),0)</f>
        <v>9.1499999999999998E-2</v>
      </c>
      <c r="E1073" s="78">
        <f t="shared" ca="1" si="324"/>
        <v>1.00034749</v>
      </c>
      <c r="F1073" s="78">
        <f ca="1">(TRUNC(PRODUCT($E$12:$E1072),16))</f>
        <v>1.1296015720917301</v>
      </c>
      <c r="G1073" s="78">
        <f t="shared" ca="1" si="325"/>
        <v>1.1280328341292101</v>
      </c>
      <c r="H1073" s="78">
        <f t="shared" ca="1" si="326"/>
        <v>1.0013906800000001</v>
      </c>
      <c r="I1073" s="77">
        <f t="shared" si="323"/>
        <v>3.5000000000000003E-2</v>
      </c>
      <c r="J1073" s="79">
        <f t="shared" si="311"/>
        <v>44550</v>
      </c>
      <c r="K1073" s="80">
        <f t="shared" si="312"/>
        <v>4</v>
      </c>
      <c r="L1073" s="81">
        <f t="shared" si="313"/>
        <v>4</v>
      </c>
      <c r="M1073" s="82">
        <f t="shared" si="314"/>
        <v>1.0005462039999999</v>
      </c>
      <c r="N1073" s="82">
        <f t="shared" ca="1" si="315"/>
        <v>1.0019376440000001</v>
      </c>
      <c r="O1073" s="81">
        <f t="shared" si="316"/>
        <v>0</v>
      </c>
      <c r="P1073" s="76">
        <f t="shared" ca="1" si="317"/>
        <v>122.071572</v>
      </c>
      <c r="Q1073" s="76">
        <f t="shared" si="318"/>
        <v>0</v>
      </c>
      <c r="R1073" s="83" t="str">
        <f t="shared" si="319"/>
        <v>A+J=</v>
      </c>
      <c r="S1073" s="79">
        <f t="shared" si="320"/>
        <v>44641</v>
      </c>
      <c r="T1073" s="84" t="str">
        <f t="shared" si="321"/>
        <v>-</v>
      </c>
      <c r="U1073" s="8"/>
      <c r="V1073" s="8"/>
      <c r="W1073" s="8"/>
      <c r="X1073" s="8"/>
      <c r="Y1073" s="1"/>
      <c r="Z1073" s="8"/>
      <c r="AA1073" s="8"/>
      <c r="AB1073" s="8"/>
      <c r="AC1073" s="8"/>
      <c r="AD1073" s="8"/>
      <c r="AE1073" s="9"/>
      <c r="AF1073" s="8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3"/>
      <c r="BN1073" s="3"/>
      <c r="BO1073" s="3"/>
      <c r="BP1073" s="3"/>
      <c r="BQ1073" s="3"/>
      <c r="BR1073" s="3"/>
      <c r="BS1073" s="3"/>
      <c r="BT1073" s="3"/>
      <c r="BU1073" s="3"/>
      <c r="BV1073" s="3"/>
      <c r="BW1073" s="3"/>
      <c r="BX1073" s="3"/>
      <c r="BY1073" s="3"/>
      <c r="BZ1073" s="3"/>
      <c r="CA1073" s="3"/>
      <c r="CB1073" s="3"/>
      <c r="CC1073" s="3"/>
      <c r="CD1073" s="3"/>
      <c r="CE1073" s="3"/>
      <c r="CF1073" s="3"/>
      <c r="CG1073" s="3"/>
      <c r="CH1073" s="3"/>
      <c r="CI1073" s="3"/>
      <c r="CJ1073" s="3"/>
      <c r="CK1073" s="3"/>
      <c r="CL1073" s="3"/>
      <c r="CM1073" s="3"/>
      <c r="CN1073" s="3"/>
      <c r="CO1073" s="3"/>
      <c r="CP1073" s="3"/>
      <c r="CQ1073" s="3"/>
      <c r="CR1073" s="3"/>
      <c r="CS1073" s="3"/>
      <c r="CT1073" s="3"/>
      <c r="CU1073" s="3"/>
      <c r="CV1073" s="3"/>
      <c r="CW1073" s="3"/>
      <c r="CX1073" s="3"/>
      <c r="CY1073" s="3"/>
      <c r="CZ1073" s="3"/>
      <c r="DA1073" s="3"/>
      <c r="DB1073" s="3"/>
      <c r="DC1073" s="3"/>
      <c r="DD1073" s="3"/>
      <c r="DE1073" s="3"/>
      <c r="DF1073" s="3"/>
      <c r="DG1073" s="3"/>
      <c r="DH1073" s="3"/>
      <c r="DI1073" s="3"/>
      <c r="DJ1073" s="3"/>
      <c r="DK1073" s="3"/>
      <c r="DL1073" s="3"/>
      <c r="DM1073" s="3"/>
      <c r="DN1073" s="3"/>
      <c r="DO1073" s="3"/>
      <c r="DP1073" s="3"/>
      <c r="DQ1073" s="3"/>
      <c r="DR1073" s="3"/>
      <c r="DS1073" s="3"/>
      <c r="DT1073" s="3"/>
      <c r="DU1073" s="3"/>
      <c r="DV1073" s="3"/>
      <c r="DW1073" s="3"/>
      <c r="DX1073" s="3"/>
      <c r="DY1073" s="3"/>
      <c r="DZ1073" s="3"/>
      <c r="EA1073" s="3"/>
      <c r="EB1073" s="3"/>
      <c r="EC1073" s="3"/>
      <c r="ED1073" s="3"/>
      <c r="EE1073" s="3"/>
      <c r="EF1073" s="3"/>
      <c r="EG1073" s="3"/>
      <c r="EH1073" s="3"/>
      <c r="EI1073" s="3"/>
      <c r="EJ1073" s="3"/>
      <c r="EK1073" s="3"/>
      <c r="EL1073" s="3"/>
      <c r="EM1073" s="3"/>
      <c r="EN1073" s="3"/>
      <c r="EO1073" s="3"/>
      <c r="EP1073" s="3"/>
      <c r="EQ1073" s="3"/>
      <c r="ER1073" s="3"/>
      <c r="ES1073" s="3"/>
      <c r="ET1073" s="3"/>
      <c r="EU1073" s="3"/>
      <c r="EV1073" s="3"/>
      <c r="EW1073" s="3"/>
      <c r="EX1073" s="3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</row>
    <row r="1074" spans="1:173" x14ac:dyDescent="0.15">
      <c r="A1074" s="74">
        <f t="shared" si="322"/>
        <v>44555</v>
      </c>
      <c r="B1074" s="75">
        <f t="shared" ca="1" si="309"/>
        <v>63152.626823999999</v>
      </c>
      <c r="C1074" s="78">
        <f t="shared" si="310"/>
        <v>63000</v>
      </c>
      <c r="D1074" s="77">
        <f ca="1">IF(A1074&lt;$B$1,VLOOKUP(A1074,[1]DI!$A$4:$B$15000,2),0)</f>
        <v>0</v>
      </c>
      <c r="E1074" s="78">
        <f t="shared" ca="1" si="324"/>
        <v>1</v>
      </c>
      <c r="F1074" s="78">
        <f ca="1">(TRUNC(PRODUCT($E$12:$E1073),16))</f>
        <v>1.1299940973420199</v>
      </c>
      <c r="G1074" s="78">
        <f t="shared" ca="1" si="325"/>
        <v>1.1280328341292101</v>
      </c>
      <c r="H1074" s="78">
        <f t="shared" ca="1" si="326"/>
        <v>1.00173866</v>
      </c>
      <c r="I1074" s="77">
        <f t="shared" si="323"/>
        <v>3.5000000000000003E-2</v>
      </c>
      <c r="J1074" s="79">
        <f t="shared" si="311"/>
        <v>44550</v>
      </c>
      <c r="K1074" s="80">
        <f t="shared" si="312"/>
        <v>4</v>
      </c>
      <c r="L1074" s="81">
        <f t="shared" si="313"/>
        <v>5</v>
      </c>
      <c r="M1074" s="82">
        <f t="shared" si="314"/>
        <v>1.000682801</v>
      </c>
      <c r="N1074" s="82">
        <f t="shared" ca="1" si="315"/>
        <v>1.002422648</v>
      </c>
      <c r="O1074" s="81">
        <f t="shared" si="316"/>
        <v>0</v>
      </c>
      <c r="P1074" s="76">
        <f t="shared" ca="1" si="317"/>
        <v>152.626824</v>
      </c>
      <c r="Q1074" s="76">
        <f t="shared" si="318"/>
        <v>0</v>
      </c>
      <c r="R1074" s="83" t="str">
        <f t="shared" si="319"/>
        <v>A+J=</v>
      </c>
      <c r="S1074" s="79">
        <f t="shared" si="320"/>
        <v>44641</v>
      </c>
      <c r="T1074" s="84" t="str">
        <f t="shared" si="321"/>
        <v>-</v>
      </c>
      <c r="U1074" s="8"/>
      <c r="V1074" s="8"/>
      <c r="W1074" s="8"/>
      <c r="X1074" s="8"/>
      <c r="Y1074" s="1"/>
      <c r="Z1074" s="8"/>
      <c r="AA1074" s="8"/>
      <c r="AB1074" s="8"/>
      <c r="AC1074" s="8"/>
      <c r="AD1074" s="8"/>
      <c r="AE1074" s="9"/>
      <c r="AF1074" s="8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3"/>
      <c r="BN1074" s="3"/>
      <c r="BO1074" s="3"/>
      <c r="BP1074" s="3"/>
      <c r="BQ1074" s="3"/>
      <c r="BR1074" s="3"/>
      <c r="BS1074" s="3"/>
      <c r="BT1074" s="3"/>
      <c r="BU1074" s="3"/>
      <c r="BV1074" s="3"/>
      <c r="BW1074" s="3"/>
      <c r="BX1074" s="3"/>
      <c r="BY1074" s="3"/>
      <c r="BZ1074" s="3"/>
      <c r="CA1074" s="3"/>
      <c r="CB1074" s="3"/>
      <c r="CC1074" s="3"/>
      <c r="CD1074" s="3"/>
      <c r="CE1074" s="3"/>
      <c r="CF1074" s="3"/>
      <c r="CG1074" s="3"/>
      <c r="CH1074" s="3"/>
      <c r="CI1074" s="3"/>
      <c r="CJ1074" s="3"/>
      <c r="CK1074" s="3"/>
      <c r="CL1074" s="3"/>
      <c r="CM1074" s="3"/>
      <c r="CN1074" s="3"/>
      <c r="CO1074" s="3"/>
      <c r="CP1074" s="3"/>
      <c r="CQ1074" s="3"/>
      <c r="CR1074" s="3"/>
      <c r="CS1074" s="3"/>
      <c r="CT1074" s="3"/>
      <c r="CU1074" s="3"/>
      <c r="CV1074" s="3"/>
      <c r="CW1074" s="3"/>
      <c r="CX1074" s="3"/>
      <c r="CY1074" s="3"/>
      <c r="CZ1074" s="3"/>
      <c r="DA1074" s="3"/>
      <c r="DB1074" s="3"/>
      <c r="DC1074" s="3"/>
      <c r="DD1074" s="3"/>
      <c r="DE1074" s="3"/>
      <c r="DF1074" s="3"/>
      <c r="DG1074" s="3"/>
      <c r="DH1074" s="3"/>
      <c r="DI1074" s="3"/>
      <c r="DJ1074" s="3"/>
      <c r="DK1074" s="3"/>
      <c r="DL1074" s="3"/>
      <c r="DM1074" s="3"/>
      <c r="DN1074" s="3"/>
      <c r="DO1074" s="3"/>
      <c r="DP1074" s="3"/>
      <c r="DQ1074" s="3"/>
      <c r="DR1074" s="3"/>
      <c r="DS1074" s="3"/>
      <c r="DT1074" s="3"/>
      <c r="DU1074" s="3"/>
      <c r="DV1074" s="3"/>
      <c r="DW1074" s="3"/>
      <c r="DX1074" s="3"/>
      <c r="DY1074" s="3"/>
      <c r="DZ1074" s="3"/>
      <c r="EA1074" s="3"/>
      <c r="EB1074" s="3"/>
      <c r="EC1074" s="3"/>
      <c r="ED1074" s="3"/>
      <c r="EE1074" s="3"/>
      <c r="EF1074" s="3"/>
      <c r="EG1074" s="3"/>
      <c r="EH1074" s="3"/>
      <c r="EI1074" s="3"/>
      <c r="EJ1074" s="3"/>
      <c r="EK1074" s="3"/>
      <c r="EL1074" s="3"/>
      <c r="EM1074" s="3"/>
      <c r="EN1074" s="3"/>
      <c r="EO1074" s="3"/>
      <c r="EP1074" s="3"/>
      <c r="EQ1074" s="3"/>
      <c r="ER1074" s="3"/>
      <c r="ES1074" s="3"/>
      <c r="ET1074" s="3"/>
      <c r="EU1074" s="3"/>
      <c r="EV1074" s="3"/>
      <c r="EW1074" s="3"/>
      <c r="EX1074" s="3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</row>
    <row r="1075" spans="1:173" x14ac:dyDescent="0.15">
      <c r="A1075" s="74">
        <f t="shared" si="322"/>
        <v>44556</v>
      </c>
      <c r="B1075" s="75">
        <f t="shared" ca="1" si="309"/>
        <v>63152.626823999999</v>
      </c>
      <c r="C1075" s="78">
        <f t="shared" si="310"/>
        <v>63000</v>
      </c>
      <c r="D1075" s="77">
        <f ca="1">IF(A1075&lt;$B$1,VLOOKUP(A1075,[1]DI!$A$4:$B$15000,2),0)</f>
        <v>0</v>
      </c>
      <c r="E1075" s="78">
        <f t="shared" ca="1" si="324"/>
        <v>1</v>
      </c>
      <c r="F1075" s="78">
        <f ca="1">(TRUNC(PRODUCT($E$12:$E1074),16))</f>
        <v>1.1299940973420199</v>
      </c>
      <c r="G1075" s="78">
        <f t="shared" ca="1" si="325"/>
        <v>1.1280328341292101</v>
      </c>
      <c r="H1075" s="78">
        <f t="shared" ca="1" si="326"/>
        <v>1.00173866</v>
      </c>
      <c r="I1075" s="77">
        <f t="shared" si="323"/>
        <v>3.5000000000000003E-2</v>
      </c>
      <c r="J1075" s="79">
        <f t="shared" si="311"/>
        <v>44550</v>
      </c>
      <c r="K1075" s="80">
        <f t="shared" si="312"/>
        <v>4</v>
      </c>
      <c r="L1075" s="81">
        <f t="shared" si="313"/>
        <v>5</v>
      </c>
      <c r="M1075" s="82">
        <f t="shared" si="314"/>
        <v>1.000682801</v>
      </c>
      <c r="N1075" s="82">
        <f t="shared" ca="1" si="315"/>
        <v>1.002422648</v>
      </c>
      <c r="O1075" s="81">
        <f t="shared" si="316"/>
        <v>0</v>
      </c>
      <c r="P1075" s="76">
        <f t="shared" ca="1" si="317"/>
        <v>152.626824</v>
      </c>
      <c r="Q1075" s="76">
        <f t="shared" si="318"/>
        <v>0</v>
      </c>
      <c r="R1075" s="83" t="str">
        <f t="shared" si="319"/>
        <v>A+J=</v>
      </c>
      <c r="S1075" s="79">
        <f t="shared" si="320"/>
        <v>44641</v>
      </c>
      <c r="T1075" s="84" t="str">
        <f t="shared" si="321"/>
        <v>-</v>
      </c>
      <c r="U1075" s="8"/>
      <c r="V1075" s="8"/>
      <c r="W1075" s="8"/>
      <c r="X1075" s="8"/>
      <c r="Y1075" s="1"/>
      <c r="Z1075" s="8"/>
      <c r="AA1075" s="8"/>
      <c r="AB1075" s="8"/>
      <c r="AC1075" s="8"/>
      <c r="AD1075" s="8"/>
      <c r="AE1075" s="9"/>
      <c r="AF1075" s="8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3"/>
      <c r="BN1075" s="3"/>
      <c r="BO1075" s="3"/>
      <c r="BP1075" s="3"/>
      <c r="BQ1075" s="3"/>
      <c r="BR1075" s="3"/>
      <c r="BS1075" s="3"/>
      <c r="BT1075" s="3"/>
      <c r="BU1075" s="3"/>
      <c r="BV1075" s="3"/>
      <c r="BW1075" s="3"/>
      <c r="BX1075" s="3"/>
      <c r="BY1075" s="3"/>
      <c r="BZ1075" s="3"/>
      <c r="CA1075" s="3"/>
      <c r="CB1075" s="3"/>
      <c r="CC1075" s="3"/>
      <c r="CD1075" s="3"/>
      <c r="CE1075" s="3"/>
      <c r="CF1075" s="3"/>
      <c r="CG1075" s="3"/>
      <c r="CH1075" s="3"/>
      <c r="CI1075" s="3"/>
      <c r="CJ1075" s="3"/>
      <c r="CK1075" s="3"/>
      <c r="CL1075" s="3"/>
      <c r="CM1075" s="3"/>
      <c r="CN1075" s="3"/>
      <c r="CO1075" s="3"/>
      <c r="CP1075" s="3"/>
      <c r="CQ1075" s="3"/>
      <c r="CR1075" s="3"/>
      <c r="CS1075" s="3"/>
      <c r="CT1075" s="3"/>
      <c r="CU1075" s="3"/>
      <c r="CV1075" s="3"/>
      <c r="CW1075" s="3"/>
      <c r="CX1075" s="3"/>
      <c r="CY1075" s="3"/>
      <c r="CZ1075" s="3"/>
      <c r="DA1075" s="3"/>
      <c r="DB1075" s="3"/>
      <c r="DC1075" s="3"/>
      <c r="DD1075" s="3"/>
      <c r="DE1075" s="3"/>
      <c r="DF1075" s="3"/>
      <c r="DG1075" s="3"/>
      <c r="DH1075" s="3"/>
      <c r="DI1075" s="3"/>
      <c r="DJ1075" s="3"/>
      <c r="DK1075" s="3"/>
      <c r="DL1075" s="3"/>
      <c r="DM1075" s="3"/>
      <c r="DN1075" s="3"/>
      <c r="DO1075" s="3"/>
      <c r="DP1075" s="3"/>
      <c r="DQ1075" s="3"/>
      <c r="DR1075" s="3"/>
      <c r="DS1075" s="3"/>
      <c r="DT1075" s="3"/>
      <c r="DU1075" s="3"/>
      <c r="DV1075" s="3"/>
      <c r="DW1075" s="3"/>
      <c r="DX1075" s="3"/>
      <c r="DY1075" s="3"/>
      <c r="DZ1075" s="3"/>
      <c r="EA1075" s="3"/>
      <c r="EB1075" s="3"/>
      <c r="EC1075" s="3"/>
      <c r="ED1075" s="3"/>
      <c r="EE1075" s="3"/>
      <c r="EF1075" s="3"/>
      <c r="EG1075" s="3"/>
      <c r="EH1075" s="3"/>
      <c r="EI1075" s="3"/>
      <c r="EJ1075" s="3"/>
      <c r="EK1075" s="3"/>
      <c r="EL1075" s="3"/>
      <c r="EM1075" s="3"/>
      <c r="EN1075" s="3"/>
      <c r="EO1075" s="3"/>
      <c r="EP1075" s="3"/>
      <c r="EQ1075" s="3"/>
      <c r="ER1075" s="3"/>
      <c r="ES1075" s="3"/>
      <c r="ET1075" s="3"/>
      <c r="EU1075" s="3"/>
      <c r="EV1075" s="3"/>
      <c r="EW1075" s="3"/>
      <c r="EX1075" s="3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</row>
    <row r="1076" spans="1:173" x14ac:dyDescent="0.15">
      <c r="A1076" s="74">
        <f t="shared" si="322"/>
        <v>44557</v>
      </c>
      <c r="B1076" s="75">
        <f t="shared" ca="1" si="309"/>
        <v>63152.626823999999</v>
      </c>
      <c r="C1076" s="78">
        <f t="shared" si="310"/>
        <v>63000</v>
      </c>
      <c r="D1076" s="77">
        <f ca="1">IF(A1076&lt;$B$1,VLOOKUP(A1076,[1]DI!$A$4:$B$15000,2),0)</f>
        <v>9.1499999999999998E-2</v>
      </c>
      <c r="E1076" s="78">
        <f t="shared" ca="1" si="324"/>
        <v>1.00034749</v>
      </c>
      <c r="F1076" s="78">
        <f ca="1">(TRUNC(PRODUCT($E$12:$E1075),16))</f>
        <v>1.1299940973420199</v>
      </c>
      <c r="G1076" s="78">
        <f t="shared" ca="1" si="325"/>
        <v>1.1280328341292101</v>
      </c>
      <c r="H1076" s="78">
        <f t="shared" ca="1" si="326"/>
        <v>1.00173866</v>
      </c>
      <c r="I1076" s="77">
        <f t="shared" si="323"/>
        <v>3.5000000000000003E-2</v>
      </c>
      <c r="J1076" s="79">
        <f t="shared" si="311"/>
        <v>44550</v>
      </c>
      <c r="K1076" s="80">
        <f t="shared" si="312"/>
        <v>5</v>
      </c>
      <c r="L1076" s="81">
        <f t="shared" si="313"/>
        <v>5</v>
      </c>
      <c r="M1076" s="82">
        <f t="shared" si="314"/>
        <v>1.000682801</v>
      </c>
      <c r="N1076" s="82">
        <f t="shared" ca="1" si="315"/>
        <v>1.002422648</v>
      </c>
      <c r="O1076" s="81">
        <f t="shared" si="316"/>
        <v>0</v>
      </c>
      <c r="P1076" s="76">
        <f t="shared" ca="1" si="317"/>
        <v>152.626824</v>
      </c>
      <c r="Q1076" s="76">
        <f t="shared" si="318"/>
        <v>0</v>
      </c>
      <c r="R1076" s="83" t="str">
        <f t="shared" si="319"/>
        <v>A+J=</v>
      </c>
      <c r="S1076" s="79">
        <f t="shared" si="320"/>
        <v>44641</v>
      </c>
      <c r="T1076" s="84" t="str">
        <f t="shared" si="321"/>
        <v>-</v>
      </c>
      <c r="U1076" s="8"/>
      <c r="V1076" s="8"/>
      <c r="W1076" s="8"/>
      <c r="X1076" s="8"/>
      <c r="Y1076" s="1"/>
      <c r="Z1076" s="8"/>
      <c r="AA1076" s="8"/>
      <c r="AB1076" s="8"/>
      <c r="AC1076" s="8"/>
      <c r="AD1076" s="8"/>
      <c r="AE1076" s="9"/>
      <c r="AF1076" s="8"/>
      <c r="AG1076" s="3"/>
      <c r="AH1076" s="3"/>
      <c r="AI1076" s="3"/>
      <c r="AJ1076" s="3"/>
      <c r="AK1076" s="3"/>
      <c r="AL1076" s="3"/>
      <c r="AM1076" s="3"/>
      <c r="AN1076" s="3"/>
      <c r="AO1076" s="3"/>
      <c r="AP1076" s="3"/>
      <c r="AQ1076" s="3"/>
      <c r="AR1076" s="3"/>
      <c r="AS1076" s="3"/>
      <c r="AT1076" s="3"/>
      <c r="AU1076" s="3"/>
      <c r="AV1076" s="3"/>
      <c r="AW1076" s="3"/>
      <c r="AX1076" s="3"/>
      <c r="AY1076" s="3"/>
      <c r="AZ1076" s="3"/>
      <c r="BA1076" s="3"/>
      <c r="BB1076" s="3"/>
      <c r="BC1076" s="3"/>
      <c r="BD1076" s="3"/>
      <c r="BE1076" s="3"/>
      <c r="BF1076" s="3"/>
      <c r="BG1076" s="3"/>
      <c r="BH1076" s="3"/>
      <c r="BI1076" s="3"/>
      <c r="BJ1076" s="3"/>
      <c r="BK1076" s="3"/>
      <c r="BL1076" s="3"/>
      <c r="BM1076" s="3"/>
      <c r="BN1076" s="3"/>
      <c r="BO1076" s="3"/>
      <c r="BP1076" s="3"/>
      <c r="BQ1076" s="3"/>
      <c r="BR1076" s="3"/>
      <c r="BS1076" s="3"/>
      <c r="BT1076" s="3"/>
      <c r="BU1076" s="3"/>
      <c r="BV1076" s="3"/>
      <c r="BW1076" s="3"/>
      <c r="BX1076" s="3"/>
      <c r="BY1076" s="3"/>
      <c r="BZ1076" s="3"/>
      <c r="CA1076" s="3"/>
      <c r="CB1076" s="3"/>
      <c r="CC1076" s="3"/>
      <c r="CD1076" s="3"/>
      <c r="CE1076" s="3"/>
      <c r="CF1076" s="3"/>
      <c r="CG1076" s="3"/>
      <c r="CH1076" s="3"/>
      <c r="CI1076" s="3"/>
      <c r="CJ1076" s="3"/>
      <c r="CK1076" s="3"/>
      <c r="CL1076" s="3"/>
      <c r="CM1076" s="3"/>
      <c r="CN1076" s="3"/>
      <c r="CO1076" s="3"/>
      <c r="CP1076" s="3"/>
      <c r="CQ1076" s="3"/>
      <c r="CR1076" s="3"/>
      <c r="CS1076" s="3"/>
      <c r="CT1076" s="3"/>
      <c r="CU1076" s="3"/>
      <c r="CV1076" s="3"/>
      <c r="CW1076" s="3"/>
      <c r="CX1076" s="3"/>
      <c r="CY1076" s="3"/>
      <c r="CZ1076" s="3"/>
      <c r="DA1076" s="3"/>
      <c r="DB1076" s="3"/>
      <c r="DC1076" s="3"/>
      <c r="DD1076" s="3"/>
      <c r="DE1076" s="3"/>
      <c r="DF1076" s="3"/>
      <c r="DG1076" s="3"/>
      <c r="DH1076" s="3"/>
      <c r="DI1076" s="3"/>
      <c r="DJ1076" s="3"/>
      <c r="DK1076" s="3"/>
      <c r="DL1076" s="3"/>
      <c r="DM1076" s="3"/>
      <c r="DN1076" s="3"/>
      <c r="DO1076" s="3"/>
      <c r="DP1076" s="3"/>
      <c r="DQ1076" s="3"/>
      <c r="DR1076" s="3"/>
      <c r="DS1076" s="3"/>
      <c r="DT1076" s="3"/>
      <c r="DU1076" s="3"/>
      <c r="DV1076" s="3"/>
      <c r="DW1076" s="3"/>
      <c r="DX1076" s="3"/>
      <c r="DY1076" s="3"/>
      <c r="DZ1076" s="3"/>
      <c r="EA1076" s="3"/>
      <c r="EB1076" s="3"/>
      <c r="EC1076" s="3"/>
      <c r="ED1076" s="3"/>
      <c r="EE1076" s="3"/>
      <c r="EF1076" s="3"/>
      <c r="EG1076" s="3"/>
      <c r="EH1076" s="3"/>
      <c r="EI1076" s="3"/>
      <c r="EJ1076" s="3"/>
      <c r="EK1076" s="3"/>
      <c r="EL1076" s="3"/>
      <c r="EM1076" s="3"/>
      <c r="EN1076" s="3"/>
      <c r="EO1076" s="3"/>
      <c r="EP1076" s="3"/>
      <c r="EQ1076" s="3"/>
      <c r="ER1076" s="3"/>
      <c r="ES1076" s="3"/>
      <c r="ET1076" s="3"/>
      <c r="EU1076" s="3"/>
      <c r="EV1076" s="3"/>
      <c r="EW1076" s="3"/>
      <c r="EX1076" s="3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</row>
    <row r="1077" spans="1:173" x14ac:dyDescent="0.15">
      <c r="A1077" s="74">
        <f t="shared" si="322"/>
        <v>44558</v>
      </c>
      <c r="B1077" s="75">
        <f t="shared" ca="1" si="309"/>
        <v>63183.196250000001</v>
      </c>
      <c r="C1077" s="78">
        <f t="shared" si="310"/>
        <v>63000</v>
      </c>
      <c r="D1077" s="77">
        <f ca="1">IF(A1077&lt;$B$1,VLOOKUP(A1077,[1]DI!$A$4:$B$15000,2),0)</f>
        <v>9.1499999999999998E-2</v>
      </c>
      <c r="E1077" s="78">
        <f t="shared" ca="1" si="324"/>
        <v>1.00034749</v>
      </c>
      <c r="F1077" s="78">
        <f ca="1">(TRUNC(PRODUCT($E$12:$E1076),16))</f>
        <v>1.1303867589909</v>
      </c>
      <c r="G1077" s="78">
        <f t="shared" ca="1" si="325"/>
        <v>1.1280328341292101</v>
      </c>
      <c r="H1077" s="78">
        <f t="shared" ca="1" si="326"/>
        <v>1.0020867499999999</v>
      </c>
      <c r="I1077" s="77">
        <f t="shared" si="323"/>
        <v>3.5000000000000003E-2</v>
      </c>
      <c r="J1077" s="79">
        <f t="shared" si="311"/>
        <v>44550</v>
      </c>
      <c r="K1077" s="80">
        <f t="shared" si="312"/>
        <v>6</v>
      </c>
      <c r="L1077" s="81">
        <f t="shared" si="313"/>
        <v>6</v>
      </c>
      <c r="M1077" s="82">
        <f t="shared" si="314"/>
        <v>1.000819417</v>
      </c>
      <c r="N1077" s="82">
        <f t="shared" ca="1" si="315"/>
        <v>1.0029078769999999</v>
      </c>
      <c r="O1077" s="81">
        <f t="shared" si="316"/>
        <v>0</v>
      </c>
      <c r="P1077" s="76">
        <f t="shared" ca="1" si="317"/>
        <v>183.19624999999999</v>
      </c>
      <c r="Q1077" s="76">
        <f t="shared" si="318"/>
        <v>0</v>
      </c>
      <c r="R1077" s="83" t="str">
        <f t="shared" si="319"/>
        <v>A+J=</v>
      </c>
      <c r="S1077" s="79">
        <f t="shared" si="320"/>
        <v>44641</v>
      </c>
      <c r="T1077" s="84" t="str">
        <f t="shared" si="321"/>
        <v>-</v>
      </c>
      <c r="U1077" s="8"/>
      <c r="V1077" s="8"/>
      <c r="W1077" s="8"/>
      <c r="X1077" s="8"/>
      <c r="Y1077" s="1"/>
      <c r="Z1077" s="8"/>
      <c r="AA1077" s="8"/>
      <c r="AB1077" s="8"/>
      <c r="AC1077" s="8"/>
      <c r="AD1077" s="8"/>
      <c r="AE1077" s="9"/>
      <c r="AF1077" s="8"/>
      <c r="AG1077" s="3"/>
      <c r="AH1077" s="3"/>
      <c r="AI1077" s="3"/>
      <c r="AJ1077" s="3"/>
      <c r="AK1077" s="3"/>
      <c r="AL1077" s="3"/>
      <c r="AM1077" s="3"/>
      <c r="AN1077" s="3"/>
      <c r="AO1077" s="3"/>
      <c r="AP1077" s="3"/>
      <c r="AQ1077" s="3"/>
      <c r="AR1077" s="3"/>
      <c r="AS1077" s="3"/>
      <c r="AT1077" s="3"/>
      <c r="AU1077" s="3"/>
      <c r="AV1077" s="3"/>
      <c r="AW1077" s="3"/>
      <c r="AX1077" s="3"/>
      <c r="AY1077" s="3"/>
      <c r="AZ1077" s="3"/>
      <c r="BA1077" s="3"/>
      <c r="BB1077" s="3"/>
      <c r="BC1077" s="3"/>
      <c r="BD1077" s="3"/>
      <c r="BE1077" s="3"/>
      <c r="BF1077" s="3"/>
      <c r="BG1077" s="3"/>
      <c r="BH1077" s="3"/>
      <c r="BI1077" s="3"/>
      <c r="BJ1077" s="3"/>
      <c r="BK1077" s="3"/>
      <c r="BL1077" s="3"/>
      <c r="BM1077" s="3"/>
      <c r="BN1077" s="3"/>
      <c r="BO1077" s="3"/>
      <c r="BP1077" s="3"/>
      <c r="BQ1077" s="3"/>
      <c r="BR1077" s="3"/>
      <c r="BS1077" s="3"/>
      <c r="BT1077" s="3"/>
      <c r="BU1077" s="3"/>
      <c r="BV1077" s="3"/>
      <c r="BW1077" s="3"/>
      <c r="BX1077" s="3"/>
      <c r="BY1077" s="3"/>
      <c r="BZ1077" s="3"/>
      <c r="CA1077" s="3"/>
      <c r="CB1077" s="3"/>
      <c r="CC1077" s="3"/>
      <c r="CD1077" s="3"/>
      <c r="CE1077" s="3"/>
      <c r="CF1077" s="3"/>
      <c r="CG1077" s="3"/>
      <c r="CH1077" s="3"/>
      <c r="CI1077" s="3"/>
      <c r="CJ1077" s="3"/>
      <c r="CK1077" s="3"/>
      <c r="CL1077" s="3"/>
      <c r="CM1077" s="3"/>
      <c r="CN1077" s="3"/>
      <c r="CO1077" s="3"/>
      <c r="CP1077" s="3"/>
      <c r="CQ1077" s="3"/>
      <c r="CR1077" s="3"/>
      <c r="CS1077" s="3"/>
      <c r="CT1077" s="3"/>
      <c r="CU1077" s="3"/>
      <c r="CV1077" s="3"/>
      <c r="CW1077" s="3"/>
      <c r="CX1077" s="3"/>
      <c r="CY1077" s="3"/>
      <c r="CZ1077" s="3"/>
      <c r="DA1077" s="3"/>
      <c r="DB1077" s="3"/>
      <c r="DC1077" s="3"/>
      <c r="DD1077" s="3"/>
      <c r="DE1077" s="3"/>
      <c r="DF1077" s="3"/>
      <c r="DG1077" s="3"/>
      <c r="DH1077" s="3"/>
      <c r="DI1077" s="3"/>
      <c r="DJ1077" s="3"/>
      <c r="DK1077" s="3"/>
      <c r="DL1077" s="3"/>
      <c r="DM1077" s="3"/>
      <c r="DN1077" s="3"/>
      <c r="DO1077" s="3"/>
      <c r="DP1077" s="3"/>
      <c r="DQ1077" s="3"/>
      <c r="DR1077" s="3"/>
      <c r="DS1077" s="3"/>
      <c r="DT1077" s="3"/>
      <c r="DU1077" s="3"/>
      <c r="DV1077" s="3"/>
      <c r="DW1077" s="3"/>
      <c r="DX1077" s="3"/>
      <c r="DY1077" s="3"/>
      <c r="DZ1077" s="3"/>
      <c r="EA1077" s="3"/>
      <c r="EB1077" s="3"/>
      <c r="EC1077" s="3"/>
      <c r="ED1077" s="3"/>
      <c r="EE1077" s="3"/>
      <c r="EF1077" s="3"/>
      <c r="EG1077" s="3"/>
      <c r="EH1077" s="3"/>
      <c r="EI1077" s="3"/>
      <c r="EJ1077" s="3"/>
      <c r="EK1077" s="3"/>
      <c r="EL1077" s="3"/>
      <c r="EM1077" s="3"/>
      <c r="EN1077" s="3"/>
      <c r="EO1077" s="3"/>
      <c r="EP1077" s="3"/>
      <c r="EQ1077" s="3"/>
      <c r="ER1077" s="3"/>
      <c r="ES1077" s="3"/>
      <c r="ET1077" s="3"/>
      <c r="EU1077" s="3"/>
      <c r="EV1077" s="3"/>
      <c r="EW1077" s="3"/>
      <c r="EX1077" s="3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</row>
    <row r="1078" spans="1:173" x14ac:dyDescent="0.15">
      <c r="A1078" s="74">
        <f t="shared" si="322"/>
        <v>44559</v>
      </c>
      <c r="B1078" s="75">
        <f t="shared" ca="1" si="309"/>
        <v>63213.781049999998</v>
      </c>
      <c r="C1078" s="78">
        <f t="shared" si="310"/>
        <v>63000</v>
      </c>
      <c r="D1078" s="77">
        <f ca="1">IF(A1078&lt;$B$1,VLOOKUP(A1078,[1]DI!$A$4:$B$15000,2),0)</f>
        <v>9.1499999999999998E-2</v>
      </c>
      <c r="E1078" s="78">
        <f t="shared" ca="1" si="324"/>
        <v>1.00034749</v>
      </c>
      <c r="F1078" s="78">
        <f ca="1">(TRUNC(PRODUCT($E$12:$E1077),16))</f>
        <v>1.1307795570857899</v>
      </c>
      <c r="G1078" s="78">
        <f t="shared" ca="1" si="325"/>
        <v>1.1280328341292101</v>
      </c>
      <c r="H1078" s="78">
        <f t="shared" ca="1" si="326"/>
        <v>1.0024349699999999</v>
      </c>
      <c r="I1078" s="77">
        <f t="shared" si="323"/>
        <v>3.5000000000000003E-2</v>
      </c>
      <c r="J1078" s="79">
        <f t="shared" si="311"/>
        <v>44550</v>
      </c>
      <c r="K1078" s="80">
        <f t="shared" si="312"/>
        <v>7</v>
      </c>
      <c r="L1078" s="81">
        <f t="shared" si="313"/>
        <v>7</v>
      </c>
      <c r="M1078" s="82">
        <f t="shared" si="314"/>
        <v>1.000956052</v>
      </c>
      <c r="N1078" s="82">
        <f t="shared" ca="1" si="315"/>
        <v>1.0033933500000001</v>
      </c>
      <c r="O1078" s="81">
        <f t="shared" si="316"/>
        <v>0</v>
      </c>
      <c r="P1078" s="76">
        <f t="shared" ca="1" si="317"/>
        <v>213.78104999999999</v>
      </c>
      <c r="Q1078" s="76">
        <f t="shared" si="318"/>
        <v>0</v>
      </c>
      <c r="R1078" s="83" t="str">
        <f t="shared" si="319"/>
        <v>A+J=</v>
      </c>
      <c r="S1078" s="79">
        <f t="shared" si="320"/>
        <v>44641</v>
      </c>
      <c r="T1078" s="84" t="str">
        <f t="shared" si="321"/>
        <v>-</v>
      </c>
      <c r="U1078" s="8"/>
      <c r="V1078" s="8"/>
      <c r="W1078" s="8"/>
      <c r="X1078" s="8"/>
      <c r="Y1078" s="1"/>
      <c r="Z1078" s="8"/>
      <c r="AA1078" s="8"/>
      <c r="AB1078" s="8"/>
      <c r="AC1078" s="8"/>
      <c r="AD1078" s="8"/>
      <c r="AE1078" s="9"/>
      <c r="AF1078" s="8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3"/>
      <c r="BN1078" s="3"/>
      <c r="BO1078" s="3"/>
      <c r="BP1078" s="3"/>
      <c r="BQ1078" s="3"/>
      <c r="BR1078" s="3"/>
      <c r="BS1078" s="3"/>
      <c r="BT1078" s="3"/>
      <c r="BU1078" s="3"/>
      <c r="BV1078" s="3"/>
      <c r="BW1078" s="3"/>
      <c r="BX1078" s="3"/>
      <c r="BY1078" s="3"/>
      <c r="BZ1078" s="3"/>
      <c r="CA1078" s="3"/>
      <c r="CB1078" s="3"/>
      <c r="CC1078" s="3"/>
      <c r="CD1078" s="3"/>
      <c r="CE1078" s="3"/>
      <c r="CF1078" s="3"/>
      <c r="CG1078" s="3"/>
      <c r="CH1078" s="3"/>
      <c r="CI1078" s="3"/>
      <c r="CJ1078" s="3"/>
      <c r="CK1078" s="3"/>
      <c r="CL1078" s="3"/>
      <c r="CM1078" s="3"/>
      <c r="CN1078" s="3"/>
      <c r="CO1078" s="3"/>
      <c r="CP1078" s="3"/>
      <c r="CQ1078" s="3"/>
      <c r="CR1078" s="3"/>
      <c r="CS1078" s="3"/>
      <c r="CT1078" s="3"/>
      <c r="CU1078" s="3"/>
      <c r="CV1078" s="3"/>
      <c r="CW1078" s="3"/>
      <c r="CX1078" s="3"/>
      <c r="CY1078" s="3"/>
      <c r="CZ1078" s="3"/>
      <c r="DA1078" s="3"/>
      <c r="DB1078" s="3"/>
      <c r="DC1078" s="3"/>
      <c r="DD1078" s="3"/>
      <c r="DE1078" s="3"/>
      <c r="DF1078" s="3"/>
      <c r="DG1078" s="3"/>
      <c r="DH1078" s="3"/>
      <c r="DI1078" s="3"/>
      <c r="DJ1078" s="3"/>
      <c r="DK1078" s="3"/>
      <c r="DL1078" s="3"/>
      <c r="DM1078" s="3"/>
      <c r="DN1078" s="3"/>
      <c r="DO1078" s="3"/>
      <c r="DP1078" s="3"/>
      <c r="DQ1078" s="3"/>
      <c r="DR1078" s="3"/>
      <c r="DS1078" s="3"/>
      <c r="DT1078" s="3"/>
      <c r="DU1078" s="3"/>
      <c r="DV1078" s="3"/>
      <c r="DW1078" s="3"/>
      <c r="DX1078" s="3"/>
      <c r="DY1078" s="3"/>
      <c r="DZ1078" s="3"/>
      <c r="EA1078" s="3"/>
      <c r="EB1078" s="3"/>
      <c r="EC1078" s="3"/>
      <c r="ED1078" s="3"/>
      <c r="EE1078" s="3"/>
      <c r="EF1078" s="3"/>
      <c r="EG1078" s="3"/>
      <c r="EH1078" s="3"/>
      <c r="EI1078" s="3"/>
      <c r="EJ1078" s="3"/>
      <c r="EK1078" s="3"/>
      <c r="EL1078" s="3"/>
      <c r="EM1078" s="3"/>
      <c r="EN1078" s="3"/>
      <c r="EO1078" s="3"/>
      <c r="EP1078" s="3"/>
      <c r="EQ1078" s="3"/>
      <c r="ER1078" s="3"/>
      <c r="ES1078" s="3"/>
      <c r="ET1078" s="3"/>
      <c r="EU1078" s="3"/>
      <c r="EV1078" s="3"/>
      <c r="EW1078" s="3"/>
      <c r="EX1078" s="3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</row>
    <row r="1079" spans="1:173" x14ac:dyDescent="0.15">
      <c r="A1079" s="74">
        <f t="shared" si="322"/>
        <v>44560</v>
      </c>
      <c r="B1079" s="75">
        <f t="shared" ca="1" si="309"/>
        <v>63244.379897999999</v>
      </c>
      <c r="C1079" s="78">
        <f t="shared" si="310"/>
        <v>63000</v>
      </c>
      <c r="D1079" s="77">
        <f ca="1">IF(A1079&lt;$B$1,VLOOKUP(A1079,[1]DI!$A$4:$B$15000,2),0)</f>
        <v>9.1499999999999998E-2</v>
      </c>
      <c r="E1079" s="78">
        <f t="shared" ca="1" si="324"/>
        <v>1.00034749</v>
      </c>
      <c r="F1079" s="78">
        <f ca="1">(TRUNC(PRODUCT($E$12:$E1078),16))</f>
        <v>1.13117249167408</v>
      </c>
      <c r="G1079" s="78">
        <f t="shared" ca="1" si="325"/>
        <v>1.1280328341292101</v>
      </c>
      <c r="H1079" s="78">
        <f t="shared" ca="1" si="326"/>
        <v>1.0027832999999999</v>
      </c>
      <c r="I1079" s="77">
        <f t="shared" si="323"/>
        <v>3.5000000000000003E-2</v>
      </c>
      <c r="J1079" s="79">
        <f t="shared" si="311"/>
        <v>44550</v>
      </c>
      <c r="K1079" s="80">
        <f t="shared" si="312"/>
        <v>8</v>
      </c>
      <c r="L1079" s="81">
        <f t="shared" si="313"/>
        <v>8</v>
      </c>
      <c r="M1079" s="82">
        <f t="shared" si="314"/>
        <v>1.001092705</v>
      </c>
      <c r="N1079" s="82">
        <f t="shared" ca="1" si="315"/>
        <v>1.003879046</v>
      </c>
      <c r="O1079" s="81">
        <f t="shared" si="316"/>
        <v>0</v>
      </c>
      <c r="P1079" s="76">
        <f t="shared" ca="1" si="317"/>
        <v>244.379898</v>
      </c>
      <c r="Q1079" s="76">
        <f t="shared" si="318"/>
        <v>0</v>
      </c>
      <c r="R1079" s="83" t="str">
        <f t="shared" si="319"/>
        <v>A+J=</v>
      </c>
      <c r="S1079" s="79">
        <f t="shared" si="320"/>
        <v>44641</v>
      </c>
      <c r="T1079" s="84" t="str">
        <f t="shared" si="321"/>
        <v>-</v>
      </c>
      <c r="U1079" s="8"/>
      <c r="V1079" s="8"/>
      <c r="W1079" s="8"/>
      <c r="X1079" s="8"/>
      <c r="Y1079" s="1"/>
      <c r="Z1079" s="8"/>
      <c r="AA1079" s="8"/>
      <c r="AB1079" s="8"/>
      <c r="AC1079" s="8"/>
      <c r="AD1079" s="8"/>
      <c r="AE1079" s="9"/>
      <c r="AF1079" s="8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3"/>
      <c r="BN1079" s="3"/>
      <c r="BO1079" s="3"/>
      <c r="BP1079" s="3"/>
      <c r="BQ1079" s="3"/>
      <c r="BR1079" s="3"/>
      <c r="BS1079" s="3"/>
      <c r="BT1079" s="3"/>
      <c r="BU1079" s="3"/>
      <c r="BV1079" s="3"/>
      <c r="BW1079" s="3"/>
      <c r="BX1079" s="3"/>
      <c r="BY1079" s="3"/>
      <c r="BZ1079" s="3"/>
      <c r="CA1079" s="3"/>
      <c r="CB1079" s="3"/>
      <c r="CC1079" s="3"/>
      <c r="CD1079" s="3"/>
      <c r="CE1079" s="3"/>
      <c r="CF1079" s="3"/>
      <c r="CG1079" s="3"/>
      <c r="CH1079" s="3"/>
      <c r="CI1079" s="3"/>
      <c r="CJ1079" s="3"/>
      <c r="CK1079" s="3"/>
      <c r="CL1079" s="3"/>
      <c r="CM1079" s="3"/>
      <c r="CN1079" s="3"/>
      <c r="CO1079" s="3"/>
      <c r="CP1079" s="3"/>
      <c r="CQ1079" s="3"/>
      <c r="CR1079" s="3"/>
      <c r="CS1079" s="3"/>
      <c r="CT1079" s="3"/>
      <c r="CU1079" s="3"/>
      <c r="CV1079" s="3"/>
      <c r="CW1079" s="3"/>
      <c r="CX1079" s="3"/>
      <c r="CY1079" s="3"/>
      <c r="CZ1079" s="3"/>
      <c r="DA1079" s="3"/>
      <c r="DB1079" s="3"/>
      <c r="DC1079" s="3"/>
      <c r="DD1079" s="3"/>
      <c r="DE1079" s="3"/>
      <c r="DF1079" s="3"/>
      <c r="DG1079" s="3"/>
      <c r="DH1079" s="3"/>
      <c r="DI1079" s="3"/>
      <c r="DJ1079" s="3"/>
      <c r="DK1079" s="3"/>
      <c r="DL1079" s="3"/>
      <c r="DM1079" s="3"/>
      <c r="DN1079" s="3"/>
      <c r="DO1079" s="3"/>
      <c r="DP1079" s="3"/>
      <c r="DQ1079" s="3"/>
      <c r="DR1079" s="3"/>
      <c r="DS1079" s="3"/>
      <c r="DT1079" s="3"/>
      <c r="DU1079" s="3"/>
      <c r="DV1079" s="3"/>
      <c r="DW1079" s="3"/>
      <c r="DX1079" s="3"/>
      <c r="DY1079" s="3"/>
      <c r="DZ1079" s="3"/>
      <c r="EA1079" s="3"/>
      <c r="EB1079" s="3"/>
      <c r="EC1079" s="3"/>
      <c r="ED1079" s="3"/>
      <c r="EE1079" s="3"/>
      <c r="EF1079" s="3"/>
      <c r="EG1079" s="3"/>
      <c r="EH1079" s="3"/>
      <c r="EI1079" s="3"/>
      <c r="EJ1079" s="3"/>
      <c r="EK1079" s="3"/>
      <c r="EL1079" s="3"/>
      <c r="EM1079" s="3"/>
      <c r="EN1079" s="3"/>
      <c r="EO1079" s="3"/>
      <c r="EP1079" s="3"/>
      <c r="EQ1079" s="3"/>
      <c r="ER1079" s="3"/>
      <c r="ES1079" s="3"/>
      <c r="ET1079" s="3"/>
      <c r="EU1079" s="3"/>
      <c r="EV1079" s="3"/>
      <c r="EW1079" s="3"/>
      <c r="EX1079" s="3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</row>
    <row r="1080" spans="1:173" x14ac:dyDescent="0.15">
      <c r="A1080" s="74">
        <f t="shared" si="322"/>
        <v>44561</v>
      </c>
      <c r="B1080" s="75">
        <f t="shared" ca="1" si="309"/>
        <v>63274.994180000002</v>
      </c>
      <c r="C1080" s="78">
        <f t="shared" si="310"/>
        <v>63000</v>
      </c>
      <c r="D1080" s="77">
        <f ca="1">IF(A1080&lt;$B$1,VLOOKUP(A1080,[1]DI!$A$4:$B$15000,2),0)</f>
        <v>9.1499999999999998E-2</v>
      </c>
      <c r="E1080" s="78">
        <f t="shared" ca="1" si="324"/>
        <v>1.00034749</v>
      </c>
      <c r="F1080" s="78">
        <f ca="1">(TRUNC(PRODUCT($E$12:$E1079),16))</f>
        <v>1.13156556280321</v>
      </c>
      <c r="G1080" s="78">
        <f t="shared" ca="1" si="325"/>
        <v>1.1280328341292101</v>
      </c>
      <c r="H1080" s="78">
        <f t="shared" ca="1" si="326"/>
        <v>1.00313176</v>
      </c>
      <c r="I1080" s="77">
        <f t="shared" si="323"/>
        <v>3.5000000000000003E-2</v>
      </c>
      <c r="J1080" s="79">
        <f t="shared" si="311"/>
        <v>44550</v>
      </c>
      <c r="K1080" s="80">
        <f t="shared" si="312"/>
        <v>9</v>
      </c>
      <c r="L1080" s="81">
        <f t="shared" si="313"/>
        <v>9</v>
      </c>
      <c r="M1080" s="82">
        <f t="shared" si="314"/>
        <v>1.001229377</v>
      </c>
      <c r="N1080" s="82">
        <f t="shared" ca="1" si="315"/>
        <v>1.004364987</v>
      </c>
      <c r="O1080" s="81">
        <f t="shared" si="316"/>
        <v>0</v>
      </c>
      <c r="P1080" s="76">
        <f t="shared" ca="1" si="317"/>
        <v>274.99417999999997</v>
      </c>
      <c r="Q1080" s="76">
        <f t="shared" si="318"/>
        <v>0</v>
      </c>
      <c r="R1080" s="83" t="str">
        <f t="shared" si="319"/>
        <v>A+J=</v>
      </c>
      <c r="S1080" s="79">
        <f t="shared" si="320"/>
        <v>44641</v>
      </c>
      <c r="T1080" s="84" t="str">
        <f t="shared" si="321"/>
        <v>-</v>
      </c>
      <c r="U1080" s="8"/>
      <c r="V1080" s="8"/>
      <c r="W1080" s="8"/>
      <c r="X1080" s="8"/>
      <c r="Y1080" s="1"/>
      <c r="Z1080" s="8"/>
      <c r="AA1080" s="8"/>
      <c r="AB1080" s="8"/>
      <c r="AC1080" s="8"/>
      <c r="AD1080" s="8"/>
      <c r="AE1080" s="9"/>
      <c r="AF1080" s="8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3"/>
      <c r="BN1080" s="3"/>
      <c r="BO1080" s="3"/>
      <c r="BP1080" s="3"/>
      <c r="BQ1080" s="3"/>
      <c r="BR1080" s="3"/>
      <c r="BS1080" s="3"/>
      <c r="BT1080" s="3"/>
      <c r="BU1080" s="3"/>
      <c r="BV1080" s="3"/>
      <c r="BW1080" s="3"/>
      <c r="BX1080" s="3"/>
      <c r="BY1080" s="3"/>
      <c r="BZ1080" s="3"/>
      <c r="CA1080" s="3"/>
      <c r="CB1080" s="3"/>
      <c r="CC1080" s="3"/>
      <c r="CD1080" s="3"/>
      <c r="CE1080" s="3"/>
      <c r="CF1080" s="3"/>
      <c r="CG1080" s="3"/>
      <c r="CH1080" s="3"/>
      <c r="CI1080" s="3"/>
      <c r="CJ1080" s="3"/>
      <c r="CK1080" s="3"/>
      <c r="CL1080" s="3"/>
      <c r="CM1080" s="3"/>
      <c r="CN1080" s="3"/>
      <c r="CO1080" s="3"/>
      <c r="CP1080" s="3"/>
      <c r="CQ1080" s="3"/>
      <c r="CR1080" s="3"/>
      <c r="CS1080" s="3"/>
      <c r="CT1080" s="3"/>
      <c r="CU1080" s="3"/>
      <c r="CV1080" s="3"/>
      <c r="CW1080" s="3"/>
      <c r="CX1080" s="3"/>
      <c r="CY1080" s="3"/>
      <c r="CZ1080" s="3"/>
      <c r="DA1080" s="3"/>
      <c r="DB1080" s="3"/>
      <c r="DC1080" s="3"/>
      <c r="DD1080" s="3"/>
      <c r="DE1080" s="3"/>
      <c r="DF1080" s="3"/>
      <c r="DG1080" s="3"/>
      <c r="DH1080" s="3"/>
      <c r="DI1080" s="3"/>
      <c r="DJ1080" s="3"/>
      <c r="DK1080" s="3"/>
      <c r="DL1080" s="3"/>
      <c r="DM1080" s="3"/>
      <c r="DN1080" s="3"/>
      <c r="DO1080" s="3"/>
      <c r="DP1080" s="3"/>
      <c r="DQ1080" s="3"/>
      <c r="DR1080" s="3"/>
      <c r="DS1080" s="3"/>
      <c r="DT1080" s="3"/>
      <c r="DU1080" s="3"/>
      <c r="DV1080" s="3"/>
      <c r="DW1080" s="3"/>
      <c r="DX1080" s="3"/>
      <c r="DY1080" s="3"/>
      <c r="DZ1080" s="3"/>
      <c r="EA1080" s="3"/>
      <c r="EB1080" s="3"/>
      <c r="EC1080" s="3"/>
      <c r="ED1080" s="3"/>
      <c r="EE1080" s="3"/>
      <c r="EF1080" s="3"/>
      <c r="EG1080" s="3"/>
      <c r="EH1080" s="3"/>
      <c r="EI1080" s="3"/>
      <c r="EJ1080" s="3"/>
      <c r="EK1080" s="3"/>
      <c r="EL1080" s="3"/>
      <c r="EM1080" s="3"/>
      <c r="EN1080" s="3"/>
      <c r="EO1080" s="3"/>
      <c r="EP1080" s="3"/>
      <c r="EQ1080" s="3"/>
      <c r="ER1080" s="3"/>
      <c r="ES1080" s="3"/>
      <c r="ET1080" s="3"/>
      <c r="EU1080" s="3"/>
      <c r="EV1080" s="3"/>
      <c r="EW1080" s="3"/>
      <c r="EX1080" s="3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</row>
    <row r="1081" spans="1:173" x14ac:dyDescent="0.15">
      <c r="A1081" s="74">
        <f t="shared" si="322"/>
        <v>44562</v>
      </c>
      <c r="B1081" s="75">
        <f t="shared" ca="1" si="309"/>
        <v>63305.623205999997</v>
      </c>
      <c r="C1081" s="78">
        <f t="shared" si="310"/>
        <v>63000</v>
      </c>
      <c r="D1081" s="77">
        <f ca="1">IF(A1081&lt;$B$1,VLOOKUP(A1081,[1]DI!$A$4:$B$15000,2),0)</f>
        <v>0</v>
      </c>
      <c r="E1081" s="78">
        <f t="shared" ca="1" si="324"/>
        <v>1</v>
      </c>
      <c r="F1081" s="78">
        <f ca="1">(TRUNC(PRODUCT($E$12:$E1080),16))</f>
        <v>1.13195877052063</v>
      </c>
      <c r="G1081" s="78">
        <f t="shared" ca="1" si="325"/>
        <v>1.1280328341292101</v>
      </c>
      <c r="H1081" s="78">
        <f t="shared" ca="1" si="326"/>
        <v>1.0034803400000001</v>
      </c>
      <c r="I1081" s="77">
        <f t="shared" si="323"/>
        <v>3.5000000000000003E-2</v>
      </c>
      <c r="J1081" s="79">
        <f t="shared" si="311"/>
        <v>44550</v>
      </c>
      <c r="K1081" s="80">
        <f t="shared" si="312"/>
        <v>9</v>
      </c>
      <c r="L1081" s="81">
        <f t="shared" si="313"/>
        <v>10</v>
      </c>
      <c r="M1081" s="82">
        <f t="shared" si="314"/>
        <v>1.0013660680000001</v>
      </c>
      <c r="N1081" s="82">
        <f t="shared" ca="1" si="315"/>
        <v>1.004851162</v>
      </c>
      <c r="O1081" s="81">
        <f t="shared" si="316"/>
        <v>0</v>
      </c>
      <c r="P1081" s="76">
        <f t="shared" ca="1" si="317"/>
        <v>305.62320599999998</v>
      </c>
      <c r="Q1081" s="76">
        <f t="shared" si="318"/>
        <v>0</v>
      </c>
      <c r="R1081" s="83" t="str">
        <f t="shared" si="319"/>
        <v>A+J=</v>
      </c>
      <c r="S1081" s="79">
        <f t="shared" si="320"/>
        <v>44641</v>
      </c>
      <c r="T1081" s="84" t="str">
        <f t="shared" si="321"/>
        <v>-</v>
      </c>
      <c r="U1081" s="8"/>
      <c r="V1081" s="8"/>
      <c r="W1081" s="8"/>
      <c r="X1081" s="8"/>
      <c r="Y1081" s="1"/>
      <c r="Z1081" s="8"/>
      <c r="AA1081" s="8"/>
      <c r="AB1081" s="8"/>
      <c r="AC1081" s="8"/>
      <c r="AD1081" s="8"/>
      <c r="AE1081" s="9"/>
      <c r="AF1081" s="8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3"/>
      <c r="BN1081" s="3"/>
      <c r="BO1081" s="3"/>
      <c r="BP1081" s="3"/>
      <c r="BQ1081" s="3"/>
      <c r="BR1081" s="3"/>
      <c r="BS1081" s="3"/>
      <c r="BT1081" s="3"/>
      <c r="BU1081" s="3"/>
      <c r="BV1081" s="3"/>
      <c r="BW1081" s="3"/>
      <c r="BX1081" s="3"/>
      <c r="BY1081" s="3"/>
      <c r="BZ1081" s="3"/>
      <c r="CA1081" s="3"/>
      <c r="CB1081" s="3"/>
      <c r="CC1081" s="3"/>
      <c r="CD1081" s="3"/>
      <c r="CE1081" s="3"/>
      <c r="CF1081" s="3"/>
      <c r="CG1081" s="3"/>
      <c r="CH1081" s="3"/>
      <c r="CI1081" s="3"/>
      <c r="CJ1081" s="3"/>
      <c r="CK1081" s="3"/>
      <c r="CL1081" s="3"/>
      <c r="CM1081" s="3"/>
      <c r="CN1081" s="3"/>
      <c r="CO1081" s="3"/>
      <c r="CP1081" s="3"/>
      <c r="CQ1081" s="3"/>
      <c r="CR1081" s="3"/>
      <c r="CS1081" s="3"/>
      <c r="CT1081" s="3"/>
      <c r="CU1081" s="3"/>
      <c r="CV1081" s="3"/>
      <c r="CW1081" s="3"/>
      <c r="CX1081" s="3"/>
      <c r="CY1081" s="3"/>
      <c r="CZ1081" s="3"/>
      <c r="DA1081" s="3"/>
      <c r="DB1081" s="3"/>
      <c r="DC1081" s="3"/>
      <c r="DD1081" s="3"/>
      <c r="DE1081" s="3"/>
      <c r="DF1081" s="3"/>
      <c r="DG1081" s="3"/>
      <c r="DH1081" s="3"/>
      <c r="DI1081" s="3"/>
      <c r="DJ1081" s="3"/>
      <c r="DK1081" s="3"/>
      <c r="DL1081" s="3"/>
      <c r="DM1081" s="3"/>
      <c r="DN1081" s="3"/>
      <c r="DO1081" s="3"/>
      <c r="DP1081" s="3"/>
      <c r="DQ1081" s="3"/>
      <c r="DR1081" s="3"/>
      <c r="DS1081" s="3"/>
      <c r="DT1081" s="3"/>
      <c r="DU1081" s="3"/>
      <c r="DV1081" s="3"/>
      <c r="DW1081" s="3"/>
      <c r="DX1081" s="3"/>
      <c r="DY1081" s="3"/>
      <c r="DZ1081" s="3"/>
      <c r="EA1081" s="3"/>
      <c r="EB1081" s="3"/>
      <c r="EC1081" s="3"/>
      <c r="ED1081" s="3"/>
      <c r="EE1081" s="3"/>
      <c r="EF1081" s="3"/>
      <c r="EG1081" s="3"/>
      <c r="EH1081" s="3"/>
      <c r="EI1081" s="3"/>
      <c r="EJ1081" s="3"/>
      <c r="EK1081" s="3"/>
      <c r="EL1081" s="3"/>
      <c r="EM1081" s="3"/>
      <c r="EN1081" s="3"/>
      <c r="EO1081" s="3"/>
      <c r="EP1081" s="3"/>
      <c r="EQ1081" s="3"/>
      <c r="ER1081" s="3"/>
      <c r="ES1081" s="3"/>
      <c r="ET1081" s="3"/>
      <c r="EU1081" s="3"/>
      <c r="EV1081" s="3"/>
      <c r="EW1081" s="3"/>
      <c r="EX1081" s="3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</row>
    <row r="1082" spans="1:173" x14ac:dyDescent="0.15">
      <c r="A1082" s="74">
        <f t="shared" si="322"/>
        <v>44563</v>
      </c>
      <c r="B1082" s="75">
        <f t="shared" ref="B1082:B1108" ca="1" si="327">IF(A1082&lt;=TODAY(),C1082+P1082,IF(AND(A1082&gt;TODAY(),A1082&lt;=$B$1),IF(VLOOKUP(TODAY(),$A$10:$D$10000,4,FALSE)=0,"n.d",C1082+P1082),"n.d"))</f>
        <v>63305.623205999997</v>
      </c>
      <c r="C1082" s="78">
        <f t="shared" ref="C1082:C1108" si="328">(C1081-Q1081)</f>
        <v>63000</v>
      </c>
      <c r="D1082" s="77">
        <f ca="1">IF(A1082&lt;$B$1,VLOOKUP(A1082,[1]DI!$A$4:$B$15000,2),0)</f>
        <v>0</v>
      </c>
      <c r="E1082" s="78">
        <f t="shared" ca="1" si="324"/>
        <v>1</v>
      </c>
      <c r="F1082" s="78">
        <f ca="1">(TRUNC(PRODUCT($E$12:$E1081),16))</f>
        <v>1.13195877052063</v>
      </c>
      <c r="G1082" s="78">
        <f t="shared" ca="1" si="325"/>
        <v>1.1280328341292101</v>
      </c>
      <c r="H1082" s="78">
        <f t="shared" ca="1" si="326"/>
        <v>1.0034803400000001</v>
      </c>
      <c r="I1082" s="77">
        <f t="shared" si="323"/>
        <v>3.5000000000000003E-2</v>
      </c>
      <c r="J1082" s="79">
        <f t="shared" ref="J1082:J1108" si="329">IF(O1081&gt;0,VLOOKUP(O1081,V$12:AF$48,2),J1081)</f>
        <v>44550</v>
      </c>
      <c r="K1082" s="80">
        <f t="shared" ref="K1082:K1108" si="330">IF(A1082&gt;J1082,IF(NETWORKDAYS(J1082,A1082,$V$52:$V$436)-1=0,1,NETWORKDAYS(J1082,A1082,$V$52:$V$436)-1),0)</f>
        <v>9</v>
      </c>
      <c r="L1082" s="81">
        <f t="shared" ref="L1082:L1108" si="331">IF(AND(K1082=1,K1081=1),1,IF(K1082&gt;0,IF(K1082=K1081,K1082+1,K1082),0))</f>
        <v>10</v>
      </c>
      <c r="M1082" s="82">
        <f t="shared" ref="M1082:M1108" si="332">ROUND((I1082+1)^(L1082/252),9)</f>
        <v>1.0013660680000001</v>
      </c>
      <c r="N1082" s="82">
        <f t="shared" ref="N1082:N1108" ca="1" si="333">ROUND(H1082*M1082,9)</f>
        <v>1.004851162</v>
      </c>
      <c r="O1082" s="81">
        <f t="shared" ref="O1082:O1108" si="334">IF(VLOOKUP(A1082,W$12:AD$48,8)=VLOOKUP(A1081,W$12:AD$48,8),0,VLOOKUP(A1082,W$12:AD$48,8))</f>
        <v>0</v>
      </c>
      <c r="P1082" s="76">
        <f t="shared" ref="P1082:P1108" ca="1" si="335">TRUNC(((N1082-1)*C1082),6)</f>
        <v>305.62320599999998</v>
      </c>
      <c r="Q1082" s="76">
        <f t="shared" ref="Q1082:Q1108" si="336">IF(O1082&gt;0,VLOOKUP(O1082,$V$12:$AA$48,6),0)</f>
        <v>0</v>
      </c>
      <c r="R1082" s="83" t="str">
        <f t="shared" ref="R1082:R1108" si="337">IF(O1081&gt;0,VLOOKUP(O1081,V$12:AF$48,10),R1081)</f>
        <v>A+J=</v>
      </c>
      <c r="S1082" s="79">
        <f t="shared" ref="S1082:S1108" si="338">IF(O1081&gt;0,VLOOKUP(O1081,V$12:AF$48,11),S1081)</f>
        <v>44641</v>
      </c>
      <c r="T1082" s="84" t="str">
        <f t="shared" ref="T1082:T1108" si="339">IF(O1082&gt;0,(P1082+Q1082)*T$9,"-")</f>
        <v>-</v>
      </c>
      <c r="U1082" s="8"/>
      <c r="V1082" s="8"/>
      <c r="W1082" s="8"/>
      <c r="X1082" s="8"/>
      <c r="Y1082" s="1"/>
      <c r="Z1082" s="8"/>
      <c r="AA1082" s="8"/>
      <c r="AB1082" s="8"/>
      <c r="AC1082" s="8"/>
      <c r="AD1082" s="8"/>
      <c r="AE1082" s="9"/>
      <c r="AF1082" s="8"/>
      <c r="AG1082" s="3"/>
      <c r="AH1082" s="3"/>
      <c r="AI1082" s="3"/>
      <c r="AJ1082" s="3"/>
      <c r="AK1082" s="3"/>
      <c r="AL1082" s="3"/>
      <c r="AM1082" s="3"/>
      <c r="AN1082" s="3"/>
      <c r="AO1082" s="3"/>
      <c r="AP1082" s="3"/>
      <c r="AQ1082" s="3"/>
      <c r="AR1082" s="3"/>
      <c r="AS1082" s="3"/>
      <c r="AT1082" s="3"/>
      <c r="AU1082" s="3"/>
      <c r="AV1082" s="3"/>
      <c r="AW1082" s="3"/>
      <c r="AX1082" s="3"/>
      <c r="AY1082" s="3"/>
      <c r="AZ1082" s="3"/>
      <c r="BA1082" s="3"/>
      <c r="BB1082" s="3"/>
      <c r="BC1082" s="3"/>
      <c r="BD1082" s="3"/>
      <c r="BE1082" s="3"/>
      <c r="BF1082" s="3"/>
      <c r="BG1082" s="3"/>
      <c r="BH1082" s="3"/>
      <c r="BI1082" s="3"/>
      <c r="BJ1082" s="3"/>
      <c r="BK1082" s="3"/>
      <c r="BL1082" s="3"/>
      <c r="BM1082" s="3"/>
      <c r="BN1082" s="3"/>
      <c r="BO1082" s="3"/>
      <c r="BP1082" s="3"/>
      <c r="BQ1082" s="3"/>
      <c r="BR1082" s="3"/>
      <c r="BS1082" s="3"/>
      <c r="BT1082" s="3"/>
      <c r="BU1082" s="3"/>
      <c r="BV1082" s="3"/>
      <c r="BW1082" s="3"/>
      <c r="BX1082" s="3"/>
      <c r="BY1082" s="3"/>
      <c r="BZ1082" s="3"/>
      <c r="CA1082" s="3"/>
      <c r="CB1082" s="3"/>
      <c r="CC1082" s="3"/>
      <c r="CD1082" s="3"/>
      <c r="CE1082" s="3"/>
      <c r="CF1082" s="3"/>
      <c r="CG1082" s="3"/>
      <c r="CH1082" s="3"/>
      <c r="CI1082" s="3"/>
      <c r="CJ1082" s="3"/>
      <c r="CK1082" s="3"/>
      <c r="CL1082" s="3"/>
      <c r="CM1082" s="3"/>
      <c r="CN1082" s="3"/>
      <c r="CO1082" s="3"/>
      <c r="CP1082" s="3"/>
      <c r="CQ1082" s="3"/>
      <c r="CR1082" s="3"/>
      <c r="CS1082" s="3"/>
      <c r="CT1082" s="3"/>
      <c r="CU1082" s="3"/>
      <c r="CV1082" s="3"/>
      <c r="CW1082" s="3"/>
      <c r="CX1082" s="3"/>
      <c r="CY1082" s="3"/>
      <c r="CZ1082" s="3"/>
      <c r="DA1082" s="3"/>
      <c r="DB1082" s="3"/>
      <c r="DC1082" s="3"/>
      <c r="DD1082" s="3"/>
      <c r="DE1082" s="3"/>
      <c r="DF1082" s="3"/>
      <c r="DG1082" s="3"/>
      <c r="DH1082" s="3"/>
      <c r="DI1082" s="3"/>
      <c r="DJ1082" s="3"/>
      <c r="DK1082" s="3"/>
      <c r="DL1082" s="3"/>
      <c r="DM1082" s="3"/>
      <c r="DN1082" s="3"/>
      <c r="DO1082" s="3"/>
      <c r="DP1082" s="3"/>
      <c r="DQ1082" s="3"/>
      <c r="DR1082" s="3"/>
      <c r="DS1082" s="3"/>
      <c r="DT1082" s="3"/>
      <c r="DU1082" s="3"/>
      <c r="DV1082" s="3"/>
      <c r="DW1082" s="3"/>
      <c r="DX1082" s="3"/>
      <c r="DY1082" s="3"/>
      <c r="DZ1082" s="3"/>
      <c r="EA1082" s="3"/>
      <c r="EB1082" s="3"/>
      <c r="EC1082" s="3"/>
      <c r="ED1082" s="3"/>
      <c r="EE1082" s="3"/>
      <c r="EF1082" s="3"/>
      <c r="EG1082" s="3"/>
      <c r="EH1082" s="3"/>
      <c r="EI1082" s="3"/>
      <c r="EJ1082" s="3"/>
      <c r="EK1082" s="3"/>
      <c r="EL1082" s="3"/>
      <c r="EM1082" s="3"/>
      <c r="EN1082" s="3"/>
      <c r="EO1082" s="3"/>
      <c r="EP1082" s="3"/>
      <c r="EQ1082" s="3"/>
      <c r="ER1082" s="3"/>
      <c r="ES1082" s="3"/>
      <c r="ET1082" s="3"/>
      <c r="EU1082" s="3"/>
      <c r="EV1082" s="3"/>
      <c r="EW1082" s="3"/>
      <c r="EX1082" s="3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</row>
    <row r="1083" spans="1:173" x14ac:dyDescent="0.15">
      <c r="A1083" s="74">
        <f t="shared" si="322"/>
        <v>44564</v>
      </c>
      <c r="B1083" s="75">
        <f t="shared" ca="1" si="327"/>
        <v>63305.623205999997</v>
      </c>
      <c r="C1083" s="78">
        <f t="shared" si="328"/>
        <v>63000</v>
      </c>
      <c r="D1083" s="77">
        <f ca="1">IF(A1083&lt;$B$1,VLOOKUP(A1083,[1]DI!$A$4:$B$15000,2),0)</f>
        <v>9.1499999999999998E-2</v>
      </c>
      <c r="E1083" s="78">
        <f t="shared" ca="1" si="324"/>
        <v>1.00034749</v>
      </c>
      <c r="F1083" s="78">
        <f ca="1">(TRUNC(PRODUCT($E$12:$E1082),16))</f>
        <v>1.13195877052063</v>
      </c>
      <c r="G1083" s="78">
        <f t="shared" ca="1" si="325"/>
        <v>1.1280328341292101</v>
      </c>
      <c r="H1083" s="78">
        <f t="shared" ca="1" si="326"/>
        <v>1.0034803400000001</v>
      </c>
      <c r="I1083" s="77">
        <f t="shared" si="323"/>
        <v>3.5000000000000003E-2</v>
      </c>
      <c r="J1083" s="79">
        <f t="shared" si="329"/>
        <v>44550</v>
      </c>
      <c r="K1083" s="80">
        <f t="shared" si="330"/>
        <v>10</v>
      </c>
      <c r="L1083" s="81">
        <f t="shared" si="331"/>
        <v>10</v>
      </c>
      <c r="M1083" s="82">
        <f t="shared" si="332"/>
        <v>1.0013660680000001</v>
      </c>
      <c r="N1083" s="82">
        <f t="shared" ca="1" si="333"/>
        <v>1.004851162</v>
      </c>
      <c r="O1083" s="81">
        <f t="shared" si="334"/>
        <v>0</v>
      </c>
      <c r="P1083" s="76">
        <f t="shared" ca="1" si="335"/>
        <v>305.62320599999998</v>
      </c>
      <c r="Q1083" s="76">
        <f t="shared" si="336"/>
        <v>0</v>
      </c>
      <c r="R1083" s="83" t="str">
        <f t="shared" si="337"/>
        <v>A+J=</v>
      </c>
      <c r="S1083" s="79">
        <f t="shared" si="338"/>
        <v>44641</v>
      </c>
      <c r="T1083" s="84" t="str">
        <f t="shared" si="339"/>
        <v>-</v>
      </c>
      <c r="U1083" s="8"/>
      <c r="V1083" s="8"/>
      <c r="W1083" s="8"/>
      <c r="X1083" s="8"/>
      <c r="Y1083" s="1"/>
      <c r="Z1083" s="8"/>
      <c r="AA1083" s="8"/>
      <c r="AB1083" s="8"/>
      <c r="AC1083" s="8"/>
      <c r="AD1083" s="8"/>
      <c r="AE1083" s="9"/>
      <c r="AF1083" s="8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3"/>
      <c r="BN1083" s="3"/>
      <c r="BO1083" s="3"/>
      <c r="BP1083" s="3"/>
      <c r="BQ1083" s="3"/>
      <c r="BR1083" s="3"/>
      <c r="BS1083" s="3"/>
      <c r="BT1083" s="3"/>
      <c r="BU1083" s="3"/>
      <c r="BV1083" s="3"/>
      <c r="BW1083" s="3"/>
      <c r="BX1083" s="3"/>
      <c r="BY1083" s="3"/>
      <c r="BZ1083" s="3"/>
      <c r="CA1083" s="3"/>
      <c r="CB1083" s="3"/>
      <c r="CC1083" s="3"/>
      <c r="CD1083" s="3"/>
      <c r="CE1083" s="3"/>
      <c r="CF1083" s="3"/>
      <c r="CG1083" s="3"/>
      <c r="CH1083" s="3"/>
      <c r="CI1083" s="3"/>
      <c r="CJ1083" s="3"/>
      <c r="CK1083" s="3"/>
      <c r="CL1083" s="3"/>
      <c r="CM1083" s="3"/>
      <c r="CN1083" s="3"/>
      <c r="CO1083" s="3"/>
      <c r="CP1083" s="3"/>
      <c r="CQ1083" s="3"/>
      <c r="CR1083" s="3"/>
      <c r="CS1083" s="3"/>
      <c r="CT1083" s="3"/>
      <c r="CU1083" s="3"/>
      <c r="CV1083" s="3"/>
      <c r="CW1083" s="3"/>
      <c r="CX1083" s="3"/>
      <c r="CY1083" s="3"/>
      <c r="CZ1083" s="3"/>
      <c r="DA1083" s="3"/>
      <c r="DB1083" s="3"/>
      <c r="DC1083" s="3"/>
      <c r="DD1083" s="3"/>
      <c r="DE1083" s="3"/>
      <c r="DF1083" s="3"/>
      <c r="DG1083" s="3"/>
      <c r="DH1083" s="3"/>
      <c r="DI1083" s="3"/>
      <c r="DJ1083" s="3"/>
      <c r="DK1083" s="3"/>
      <c r="DL1083" s="3"/>
      <c r="DM1083" s="3"/>
      <c r="DN1083" s="3"/>
      <c r="DO1083" s="3"/>
      <c r="DP1083" s="3"/>
      <c r="DQ1083" s="3"/>
      <c r="DR1083" s="3"/>
      <c r="DS1083" s="3"/>
      <c r="DT1083" s="3"/>
      <c r="DU1083" s="3"/>
      <c r="DV1083" s="3"/>
      <c r="DW1083" s="3"/>
      <c r="DX1083" s="3"/>
      <c r="DY1083" s="3"/>
      <c r="DZ1083" s="3"/>
      <c r="EA1083" s="3"/>
      <c r="EB1083" s="3"/>
      <c r="EC1083" s="3"/>
      <c r="ED1083" s="3"/>
      <c r="EE1083" s="3"/>
      <c r="EF1083" s="3"/>
      <c r="EG1083" s="3"/>
      <c r="EH1083" s="3"/>
      <c r="EI1083" s="3"/>
      <c r="EJ1083" s="3"/>
      <c r="EK1083" s="3"/>
      <c r="EL1083" s="3"/>
      <c r="EM1083" s="3"/>
      <c r="EN1083" s="3"/>
      <c r="EO1083" s="3"/>
      <c r="EP1083" s="3"/>
      <c r="EQ1083" s="3"/>
      <c r="ER1083" s="3"/>
      <c r="ES1083" s="3"/>
      <c r="ET1083" s="3"/>
      <c r="EU1083" s="3"/>
      <c r="EV1083" s="3"/>
      <c r="EW1083" s="3"/>
      <c r="EX1083" s="3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</row>
    <row r="1084" spans="1:173" x14ac:dyDescent="0.15">
      <c r="A1084" s="74">
        <f t="shared" si="322"/>
        <v>44565</v>
      </c>
      <c r="B1084" s="75">
        <f t="shared" ca="1" si="327"/>
        <v>63336.267034999997</v>
      </c>
      <c r="C1084" s="78">
        <f t="shared" si="328"/>
        <v>63000</v>
      </c>
      <c r="D1084" s="77">
        <f ca="1">IF(A1084&lt;$B$1,VLOOKUP(A1084,[1]DI!$A$4:$B$15000,2),0)</f>
        <v>9.1499999999999998E-2</v>
      </c>
      <c r="E1084" s="78">
        <f t="shared" ca="1" si="324"/>
        <v>1.00034749</v>
      </c>
      <c r="F1084" s="78">
        <f ca="1">(TRUNC(PRODUCT($E$12:$E1083),16))</f>
        <v>1.1323521148738001</v>
      </c>
      <c r="G1084" s="78">
        <f t="shared" ca="1" si="325"/>
        <v>1.1280328341292101</v>
      </c>
      <c r="H1084" s="78">
        <f t="shared" ca="1" si="326"/>
        <v>1.0038290400000001</v>
      </c>
      <c r="I1084" s="77">
        <f t="shared" si="323"/>
        <v>3.5000000000000003E-2</v>
      </c>
      <c r="J1084" s="79">
        <f t="shared" si="329"/>
        <v>44550</v>
      </c>
      <c r="K1084" s="80">
        <f t="shared" si="330"/>
        <v>11</v>
      </c>
      <c r="L1084" s="81">
        <f t="shared" si="331"/>
        <v>11</v>
      </c>
      <c r="M1084" s="82">
        <f t="shared" si="332"/>
        <v>1.0015027780000001</v>
      </c>
      <c r="N1084" s="82">
        <f t="shared" ca="1" si="333"/>
        <v>1.005337572</v>
      </c>
      <c r="O1084" s="81">
        <f t="shared" si="334"/>
        <v>0</v>
      </c>
      <c r="P1084" s="76">
        <f t="shared" ca="1" si="335"/>
        <v>336.26703500000002</v>
      </c>
      <c r="Q1084" s="76">
        <f t="shared" si="336"/>
        <v>0</v>
      </c>
      <c r="R1084" s="83" t="str">
        <f t="shared" si="337"/>
        <v>A+J=</v>
      </c>
      <c r="S1084" s="79">
        <f t="shared" si="338"/>
        <v>44641</v>
      </c>
      <c r="T1084" s="84" t="str">
        <f t="shared" si="339"/>
        <v>-</v>
      </c>
      <c r="U1084" s="8"/>
      <c r="V1084" s="8"/>
      <c r="W1084" s="8"/>
      <c r="X1084" s="8"/>
      <c r="Y1084" s="1"/>
      <c r="Z1084" s="8"/>
      <c r="AA1084" s="8"/>
      <c r="AB1084" s="8"/>
      <c r="AC1084" s="8"/>
      <c r="AD1084" s="8"/>
      <c r="AE1084" s="9"/>
      <c r="AF1084" s="8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3"/>
      <c r="BN1084" s="3"/>
      <c r="BO1084" s="3"/>
      <c r="BP1084" s="3"/>
      <c r="BQ1084" s="3"/>
      <c r="BR1084" s="3"/>
      <c r="BS1084" s="3"/>
      <c r="BT1084" s="3"/>
      <c r="BU1084" s="3"/>
      <c r="BV1084" s="3"/>
      <c r="BW1084" s="3"/>
      <c r="BX1084" s="3"/>
      <c r="BY1084" s="3"/>
      <c r="BZ1084" s="3"/>
      <c r="CA1084" s="3"/>
      <c r="CB1084" s="3"/>
      <c r="CC1084" s="3"/>
      <c r="CD1084" s="3"/>
      <c r="CE1084" s="3"/>
      <c r="CF1084" s="3"/>
      <c r="CG1084" s="3"/>
      <c r="CH1084" s="3"/>
      <c r="CI1084" s="3"/>
      <c r="CJ1084" s="3"/>
      <c r="CK1084" s="3"/>
      <c r="CL1084" s="3"/>
      <c r="CM1084" s="3"/>
      <c r="CN1084" s="3"/>
      <c r="CO1084" s="3"/>
      <c r="CP1084" s="3"/>
      <c r="CQ1084" s="3"/>
      <c r="CR1084" s="3"/>
      <c r="CS1084" s="3"/>
      <c r="CT1084" s="3"/>
      <c r="CU1084" s="3"/>
      <c r="CV1084" s="3"/>
      <c r="CW1084" s="3"/>
      <c r="CX1084" s="3"/>
      <c r="CY1084" s="3"/>
      <c r="CZ1084" s="3"/>
      <c r="DA1084" s="3"/>
      <c r="DB1084" s="3"/>
      <c r="DC1084" s="3"/>
      <c r="DD1084" s="3"/>
      <c r="DE1084" s="3"/>
      <c r="DF1084" s="3"/>
      <c r="DG1084" s="3"/>
      <c r="DH1084" s="3"/>
      <c r="DI1084" s="3"/>
      <c r="DJ1084" s="3"/>
      <c r="DK1084" s="3"/>
      <c r="DL1084" s="3"/>
      <c r="DM1084" s="3"/>
      <c r="DN1084" s="3"/>
      <c r="DO1084" s="3"/>
      <c r="DP1084" s="3"/>
      <c r="DQ1084" s="3"/>
      <c r="DR1084" s="3"/>
      <c r="DS1084" s="3"/>
      <c r="DT1084" s="3"/>
      <c r="DU1084" s="3"/>
      <c r="DV1084" s="3"/>
      <c r="DW1084" s="3"/>
      <c r="DX1084" s="3"/>
      <c r="DY1084" s="3"/>
      <c r="DZ1084" s="3"/>
      <c r="EA1084" s="3"/>
      <c r="EB1084" s="3"/>
      <c r="EC1084" s="3"/>
      <c r="ED1084" s="3"/>
      <c r="EE1084" s="3"/>
      <c r="EF1084" s="3"/>
      <c r="EG1084" s="3"/>
      <c r="EH1084" s="3"/>
      <c r="EI1084" s="3"/>
      <c r="EJ1084" s="3"/>
      <c r="EK1084" s="3"/>
      <c r="EL1084" s="3"/>
      <c r="EM1084" s="3"/>
      <c r="EN1084" s="3"/>
      <c r="EO1084" s="3"/>
      <c r="EP1084" s="3"/>
      <c r="EQ1084" s="3"/>
      <c r="ER1084" s="3"/>
      <c r="ES1084" s="3"/>
      <c r="ET1084" s="3"/>
      <c r="EU1084" s="3"/>
      <c r="EV1084" s="3"/>
      <c r="EW1084" s="3"/>
      <c r="EX1084" s="3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</row>
    <row r="1085" spans="1:173" x14ac:dyDescent="0.15">
      <c r="A1085" s="74">
        <f t="shared" si="322"/>
        <v>44566</v>
      </c>
      <c r="B1085" s="75">
        <f t="shared" ca="1" si="327"/>
        <v>63366.925606999997</v>
      </c>
      <c r="C1085" s="78">
        <f t="shared" si="328"/>
        <v>63000</v>
      </c>
      <c r="D1085" s="77">
        <f ca="1">IF(A1085&lt;$B$1,VLOOKUP(A1085,[1]DI!$A$4:$B$15000,2),0)</f>
        <v>9.1499999999999998E-2</v>
      </c>
      <c r="E1085" s="78">
        <f t="shared" ca="1" si="324"/>
        <v>1.00034749</v>
      </c>
      <c r="F1085" s="78">
        <f ca="1">(TRUNC(PRODUCT($E$12:$E1084),16))</f>
        <v>1.13274559591019</v>
      </c>
      <c r="G1085" s="78">
        <f t="shared" ca="1" si="325"/>
        <v>1.1280328341292101</v>
      </c>
      <c r="H1085" s="78">
        <f t="shared" ca="1" si="326"/>
        <v>1.00417786</v>
      </c>
      <c r="I1085" s="77">
        <f t="shared" si="323"/>
        <v>3.5000000000000003E-2</v>
      </c>
      <c r="J1085" s="79">
        <f t="shared" si="329"/>
        <v>44550</v>
      </c>
      <c r="K1085" s="80">
        <f t="shared" si="330"/>
        <v>12</v>
      </c>
      <c r="L1085" s="81">
        <f t="shared" si="331"/>
        <v>12</v>
      </c>
      <c r="M1085" s="82">
        <f t="shared" si="332"/>
        <v>1.0016395060000001</v>
      </c>
      <c r="N1085" s="82">
        <f t="shared" ca="1" si="333"/>
        <v>1.0058242159999999</v>
      </c>
      <c r="O1085" s="81">
        <f t="shared" si="334"/>
        <v>0</v>
      </c>
      <c r="P1085" s="76">
        <f t="shared" ca="1" si="335"/>
        <v>366.92560700000001</v>
      </c>
      <c r="Q1085" s="76">
        <f t="shared" si="336"/>
        <v>0</v>
      </c>
      <c r="R1085" s="83" t="str">
        <f t="shared" si="337"/>
        <v>A+J=</v>
      </c>
      <c r="S1085" s="79">
        <f t="shared" si="338"/>
        <v>44641</v>
      </c>
      <c r="T1085" s="84" t="str">
        <f t="shared" si="339"/>
        <v>-</v>
      </c>
      <c r="U1085" s="8"/>
      <c r="V1085" s="8"/>
      <c r="W1085" s="8"/>
      <c r="X1085" s="8"/>
      <c r="Y1085" s="1"/>
      <c r="Z1085" s="8"/>
      <c r="AA1085" s="8"/>
      <c r="AB1085" s="8"/>
      <c r="AC1085" s="8"/>
      <c r="AD1085" s="8"/>
      <c r="AE1085" s="9"/>
      <c r="AF1085" s="8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3"/>
      <c r="BN1085" s="3"/>
      <c r="BO1085" s="3"/>
      <c r="BP1085" s="3"/>
      <c r="BQ1085" s="3"/>
      <c r="BR1085" s="3"/>
      <c r="BS1085" s="3"/>
      <c r="BT1085" s="3"/>
      <c r="BU1085" s="3"/>
      <c r="BV1085" s="3"/>
      <c r="BW1085" s="3"/>
      <c r="BX1085" s="3"/>
      <c r="BY1085" s="3"/>
      <c r="BZ1085" s="3"/>
      <c r="CA1085" s="3"/>
      <c r="CB1085" s="3"/>
      <c r="CC1085" s="3"/>
      <c r="CD1085" s="3"/>
      <c r="CE1085" s="3"/>
      <c r="CF1085" s="3"/>
      <c r="CG1085" s="3"/>
      <c r="CH1085" s="3"/>
      <c r="CI1085" s="3"/>
      <c r="CJ1085" s="3"/>
      <c r="CK1085" s="3"/>
      <c r="CL1085" s="3"/>
      <c r="CM1085" s="3"/>
      <c r="CN1085" s="3"/>
      <c r="CO1085" s="3"/>
      <c r="CP1085" s="3"/>
      <c r="CQ1085" s="3"/>
      <c r="CR1085" s="3"/>
      <c r="CS1085" s="3"/>
      <c r="CT1085" s="3"/>
      <c r="CU1085" s="3"/>
      <c r="CV1085" s="3"/>
      <c r="CW1085" s="3"/>
      <c r="CX1085" s="3"/>
      <c r="CY1085" s="3"/>
      <c r="CZ1085" s="3"/>
      <c r="DA1085" s="3"/>
      <c r="DB1085" s="3"/>
      <c r="DC1085" s="3"/>
      <c r="DD1085" s="3"/>
      <c r="DE1085" s="3"/>
      <c r="DF1085" s="3"/>
      <c r="DG1085" s="3"/>
      <c r="DH1085" s="3"/>
      <c r="DI1085" s="3"/>
      <c r="DJ1085" s="3"/>
      <c r="DK1085" s="3"/>
      <c r="DL1085" s="3"/>
      <c r="DM1085" s="3"/>
      <c r="DN1085" s="3"/>
      <c r="DO1085" s="3"/>
      <c r="DP1085" s="3"/>
      <c r="DQ1085" s="3"/>
      <c r="DR1085" s="3"/>
      <c r="DS1085" s="3"/>
      <c r="DT1085" s="3"/>
      <c r="DU1085" s="3"/>
      <c r="DV1085" s="3"/>
      <c r="DW1085" s="3"/>
      <c r="DX1085" s="3"/>
      <c r="DY1085" s="3"/>
      <c r="DZ1085" s="3"/>
      <c r="EA1085" s="3"/>
      <c r="EB1085" s="3"/>
      <c r="EC1085" s="3"/>
      <c r="ED1085" s="3"/>
      <c r="EE1085" s="3"/>
      <c r="EF1085" s="3"/>
      <c r="EG1085" s="3"/>
      <c r="EH1085" s="3"/>
      <c r="EI1085" s="3"/>
      <c r="EJ1085" s="3"/>
      <c r="EK1085" s="3"/>
      <c r="EL1085" s="3"/>
      <c r="EM1085" s="3"/>
      <c r="EN1085" s="3"/>
      <c r="EO1085" s="3"/>
      <c r="EP1085" s="3"/>
      <c r="EQ1085" s="3"/>
      <c r="ER1085" s="3"/>
      <c r="ES1085" s="3"/>
      <c r="ET1085" s="3"/>
      <c r="EU1085" s="3"/>
      <c r="EV1085" s="3"/>
      <c r="EW1085" s="3"/>
      <c r="EX1085" s="3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</row>
    <row r="1086" spans="1:173" x14ac:dyDescent="0.15">
      <c r="A1086" s="74">
        <f t="shared" si="322"/>
        <v>44567</v>
      </c>
      <c r="B1086" s="75">
        <f t="shared" ca="1" si="327"/>
        <v>63397.598858999998</v>
      </c>
      <c r="C1086" s="78">
        <f t="shared" si="328"/>
        <v>63000</v>
      </c>
      <c r="D1086" s="77">
        <f ca="1">IF(A1086&lt;$B$1,VLOOKUP(A1086,[1]DI!$A$4:$B$15000,2),0)</f>
        <v>9.1499999999999998E-2</v>
      </c>
      <c r="E1086" s="78">
        <f t="shared" ca="1" si="324"/>
        <v>1.00034749</v>
      </c>
      <c r="F1086" s="78">
        <f ca="1">(TRUNC(PRODUCT($E$12:$E1085),16))</f>
        <v>1.13313921367732</v>
      </c>
      <c r="G1086" s="78">
        <f t="shared" ca="1" si="325"/>
        <v>1.1280328341292101</v>
      </c>
      <c r="H1086" s="78">
        <f t="shared" ca="1" si="326"/>
        <v>1.0045268000000001</v>
      </c>
      <c r="I1086" s="77">
        <f t="shared" si="323"/>
        <v>3.5000000000000003E-2</v>
      </c>
      <c r="J1086" s="79">
        <f t="shared" si="329"/>
        <v>44550</v>
      </c>
      <c r="K1086" s="80">
        <f t="shared" si="330"/>
        <v>13</v>
      </c>
      <c r="L1086" s="81">
        <f t="shared" si="331"/>
        <v>13</v>
      </c>
      <c r="M1086" s="82">
        <f t="shared" si="332"/>
        <v>1.001776252</v>
      </c>
      <c r="N1086" s="82">
        <f t="shared" ca="1" si="333"/>
        <v>1.0063110930000001</v>
      </c>
      <c r="O1086" s="81">
        <f t="shared" si="334"/>
        <v>0</v>
      </c>
      <c r="P1086" s="76">
        <f t="shared" ca="1" si="335"/>
        <v>397.598859</v>
      </c>
      <c r="Q1086" s="76">
        <f t="shared" si="336"/>
        <v>0</v>
      </c>
      <c r="R1086" s="83" t="str">
        <f t="shared" si="337"/>
        <v>A+J=</v>
      </c>
      <c r="S1086" s="79">
        <f t="shared" si="338"/>
        <v>44641</v>
      </c>
      <c r="T1086" s="84" t="str">
        <f t="shared" si="339"/>
        <v>-</v>
      </c>
      <c r="U1086" s="8"/>
      <c r="V1086" s="8"/>
      <c r="W1086" s="8"/>
      <c r="X1086" s="8"/>
      <c r="Y1086" s="1"/>
      <c r="Z1086" s="8"/>
      <c r="AA1086" s="8"/>
      <c r="AB1086" s="8"/>
      <c r="AC1086" s="8"/>
      <c r="AD1086" s="8"/>
      <c r="AE1086" s="9"/>
      <c r="AF1086" s="8"/>
      <c r="AG1086" s="3"/>
      <c r="AH1086" s="3"/>
      <c r="AI1086" s="3"/>
      <c r="AJ1086" s="3"/>
      <c r="AK1086" s="3"/>
      <c r="AL1086" s="3"/>
      <c r="AM1086" s="3"/>
      <c r="AN1086" s="3"/>
      <c r="AO1086" s="3"/>
      <c r="AP1086" s="3"/>
      <c r="AQ1086" s="3"/>
      <c r="AR1086" s="3"/>
      <c r="AS1086" s="3"/>
      <c r="AT1086" s="3"/>
      <c r="AU1086" s="3"/>
      <c r="AV1086" s="3"/>
      <c r="AW1086" s="3"/>
      <c r="AX1086" s="3"/>
      <c r="AY1086" s="3"/>
      <c r="AZ1086" s="3"/>
      <c r="BA1086" s="3"/>
      <c r="BB1086" s="3"/>
      <c r="BC1086" s="3"/>
      <c r="BD1086" s="3"/>
      <c r="BE1086" s="3"/>
      <c r="BF1086" s="3"/>
      <c r="BG1086" s="3"/>
      <c r="BH1086" s="3"/>
      <c r="BI1086" s="3"/>
      <c r="BJ1086" s="3"/>
      <c r="BK1086" s="3"/>
      <c r="BL1086" s="3"/>
      <c r="BM1086" s="3"/>
      <c r="BN1086" s="3"/>
      <c r="BO1086" s="3"/>
      <c r="BP1086" s="3"/>
      <c r="BQ1086" s="3"/>
      <c r="BR1086" s="3"/>
      <c r="BS1086" s="3"/>
      <c r="BT1086" s="3"/>
      <c r="BU1086" s="3"/>
      <c r="BV1086" s="3"/>
      <c r="BW1086" s="3"/>
      <c r="BX1086" s="3"/>
      <c r="BY1086" s="3"/>
      <c r="BZ1086" s="3"/>
      <c r="CA1086" s="3"/>
      <c r="CB1086" s="3"/>
      <c r="CC1086" s="3"/>
      <c r="CD1086" s="3"/>
      <c r="CE1086" s="3"/>
      <c r="CF1086" s="3"/>
      <c r="CG1086" s="3"/>
      <c r="CH1086" s="3"/>
      <c r="CI1086" s="3"/>
      <c r="CJ1086" s="3"/>
      <c r="CK1086" s="3"/>
      <c r="CL1086" s="3"/>
      <c r="CM1086" s="3"/>
      <c r="CN1086" s="3"/>
      <c r="CO1086" s="3"/>
      <c r="CP1086" s="3"/>
      <c r="CQ1086" s="3"/>
      <c r="CR1086" s="3"/>
      <c r="CS1086" s="3"/>
      <c r="CT1086" s="3"/>
      <c r="CU1086" s="3"/>
      <c r="CV1086" s="3"/>
      <c r="CW1086" s="3"/>
      <c r="CX1086" s="3"/>
      <c r="CY1086" s="3"/>
      <c r="CZ1086" s="3"/>
      <c r="DA1086" s="3"/>
      <c r="DB1086" s="3"/>
      <c r="DC1086" s="3"/>
      <c r="DD1086" s="3"/>
      <c r="DE1086" s="3"/>
      <c r="DF1086" s="3"/>
      <c r="DG1086" s="3"/>
      <c r="DH1086" s="3"/>
      <c r="DI1086" s="3"/>
      <c r="DJ1086" s="3"/>
      <c r="DK1086" s="3"/>
      <c r="DL1086" s="3"/>
      <c r="DM1086" s="3"/>
      <c r="DN1086" s="3"/>
      <c r="DO1086" s="3"/>
      <c r="DP1086" s="3"/>
      <c r="DQ1086" s="3"/>
      <c r="DR1086" s="3"/>
      <c r="DS1086" s="3"/>
      <c r="DT1086" s="3"/>
      <c r="DU1086" s="3"/>
      <c r="DV1086" s="3"/>
      <c r="DW1086" s="3"/>
      <c r="DX1086" s="3"/>
      <c r="DY1086" s="3"/>
      <c r="DZ1086" s="3"/>
      <c r="EA1086" s="3"/>
      <c r="EB1086" s="3"/>
      <c r="EC1086" s="3"/>
      <c r="ED1086" s="3"/>
      <c r="EE1086" s="3"/>
      <c r="EF1086" s="3"/>
      <c r="EG1086" s="3"/>
      <c r="EH1086" s="3"/>
      <c r="EI1086" s="3"/>
      <c r="EJ1086" s="3"/>
      <c r="EK1086" s="3"/>
      <c r="EL1086" s="3"/>
      <c r="EM1086" s="3"/>
      <c r="EN1086" s="3"/>
      <c r="EO1086" s="3"/>
      <c r="EP1086" s="3"/>
      <c r="EQ1086" s="3"/>
      <c r="ER1086" s="3"/>
      <c r="ES1086" s="3"/>
      <c r="ET1086" s="3"/>
      <c r="EU1086" s="3"/>
      <c r="EV1086" s="3"/>
      <c r="EW1086" s="3"/>
      <c r="EX1086" s="3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</row>
    <row r="1087" spans="1:173" x14ac:dyDescent="0.15">
      <c r="A1087" s="74">
        <f t="shared" si="322"/>
        <v>44568</v>
      </c>
      <c r="B1087" s="75">
        <f t="shared" ca="1" si="327"/>
        <v>63428.286977999996</v>
      </c>
      <c r="C1087" s="78">
        <f t="shared" si="328"/>
        <v>63000</v>
      </c>
      <c r="D1087" s="77">
        <f ca="1">IF(A1087&lt;$B$1,VLOOKUP(A1087,[1]DI!$A$4:$B$15000,2),0)</f>
        <v>9.1499999999999998E-2</v>
      </c>
      <c r="E1087" s="78">
        <f t="shared" ca="1" si="324"/>
        <v>1.00034749</v>
      </c>
      <c r="F1087" s="78">
        <f ca="1">(TRUNC(PRODUCT($E$12:$E1086),16))</f>
        <v>1.13353296822268</v>
      </c>
      <c r="G1087" s="78">
        <f t="shared" ca="1" si="325"/>
        <v>1.1280328341292101</v>
      </c>
      <c r="H1087" s="78">
        <f t="shared" ca="1" si="326"/>
        <v>1.0048758600000001</v>
      </c>
      <c r="I1087" s="77">
        <f t="shared" si="323"/>
        <v>3.5000000000000003E-2</v>
      </c>
      <c r="J1087" s="79">
        <f t="shared" si="329"/>
        <v>44550</v>
      </c>
      <c r="K1087" s="80">
        <f t="shared" si="330"/>
        <v>14</v>
      </c>
      <c r="L1087" s="81">
        <f t="shared" si="331"/>
        <v>14</v>
      </c>
      <c r="M1087" s="82">
        <f t="shared" si="332"/>
        <v>1.001913018</v>
      </c>
      <c r="N1087" s="82">
        <f t="shared" ca="1" si="333"/>
        <v>1.006798206</v>
      </c>
      <c r="O1087" s="81">
        <f t="shared" si="334"/>
        <v>0</v>
      </c>
      <c r="P1087" s="76">
        <f t="shared" ca="1" si="335"/>
        <v>428.28697799999998</v>
      </c>
      <c r="Q1087" s="76">
        <f t="shared" si="336"/>
        <v>0</v>
      </c>
      <c r="R1087" s="83" t="str">
        <f t="shared" si="337"/>
        <v>A+J=</v>
      </c>
      <c r="S1087" s="79">
        <f t="shared" si="338"/>
        <v>44641</v>
      </c>
      <c r="T1087" s="84" t="str">
        <f t="shared" si="339"/>
        <v>-</v>
      </c>
      <c r="U1087" s="8"/>
      <c r="V1087" s="8"/>
      <c r="W1087" s="8"/>
      <c r="X1087" s="8"/>
      <c r="Y1087" s="1"/>
      <c r="Z1087" s="8"/>
      <c r="AA1087" s="8"/>
      <c r="AB1087" s="8"/>
      <c r="AC1087" s="8"/>
      <c r="AD1087" s="8"/>
      <c r="AE1087" s="9"/>
      <c r="AF1087" s="8"/>
      <c r="AG1087" s="3"/>
      <c r="AH1087" s="3"/>
      <c r="AI1087" s="3"/>
      <c r="AJ1087" s="3"/>
      <c r="AK1087" s="3"/>
      <c r="AL1087" s="3"/>
      <c r="AM1087" s="3"/>
      <c r="AN1087" s="3"/>
      <c r="AO1087" s="3"/>
      <c r="AP1087" s="3"/>
      <c r="AQ1087" s="3"/>
      <c r="AR1087" s="3"/>
      <c r="AS1087" s="3"/>
      <c r="AT1087" s="3"/>
      <c r="AU1087" s="3"/>
      <c r="AV1087" s="3"/>
      <c r="AW1087" s="3"/>
      <c r="AX1087" s="3"/>
      <c r="AY1087" s="3"/>
      <c r="AZ1087" s="3"/>
      <c r="BA1087" s="3"/>
      <c r="BB1087" s="3"/>
      <c r="BC1087" s="3"/>
      <c r="BD1087" s="3"/>
      <c r="BE1087" s="3"/>
      <c r="BF1087" s="3"/>
      <c r="BG1087" s="3"/>
      <c r="BH1087" s="3"/>
      <c r="BI1087" s="3"/>
      <c r="BJ1087" s="3"/>
      <c r="BK1087" s="3"/>
      <c r="BL1087" s="3"/>
      <c r="BM1087" s="3"/>
      <c r="BN1087" s="3"/>
      <c r="BO1087" s="3"/>
      <c r="BP1087" s="3"/>
      <c r="BQ1087" s="3"/>
      <c r="BR1087" s="3"/>
      <c r="BS1087" s="3"/>
      <c r="BT1087" s="3"/>
      <c r="BU1087" s="3"/>
      <c r="BV1087" s="3"/>
      <c r="BW1087" s="3"/>
      <c r="BX1087" s="3"/>
      <c r="BY1087" s="3"/>
      <c r="BZ1087" s="3"/>
      <c r="CA1087" s="3"/>
      <c r="CB1087" s="3"/>
      <c r="CC1087" s="3"/>
      <c r="CD1087" s="3"/>
      <c r="CE1087" s="3"/>
      <c r="CF1087" s="3"/>
      <c r="CG1087" s="3"/>
      <c r="CH1087" s="3"/>
      <c r="CI1087" s="3"/>
      <c r="CJ1087" s="3"/>
      <c r="CK1087" s="3"/>
      <c r="CL1087" s="3"/>
      <c r="CM1087" s="3"/>
      <c r="CN1087" s="3"/>
      <c r="CO1087" s="3"/>
      <c r="CP1087" s="3"/>
      <c r="CQ1087" s="3"/>
      <c r="CR1087" s="3"/>
      <c r="CS1087" s="3"/>
      <c r="CT1087" s="3"/>
      <c r="CU1087" s="3"/>
      <c r="CV1087" s="3"/>
      <c r="CW1087" s="3"/>
      <c r="CX1087" s="3"/>
      <c r="CY1087" s="3"/>
      <c r="CZ1087" s="3"/>
      <c r="DA1087" s="3"/>
      <c r="DB1087" s="3"/>
      <c r="DC1087" s="3"/>
      <c r="DD1087" s="3"/>
      <c r="DE1087" s="3"/>
      <c r="DF1087" s="3"/>
      <c r="DG1087" s="3"/>
      <c r="DH1087" s="3"/>
      <c r="DI1087" s="3"/>
      <c r="DJ1087" s="3"/>
      <c r="DK1087" s="3"/>
      <c r="DL1087" s="3"/>
      <c r="DM1087" s="3"/>
      <c r="DN1087" s="3"/>
      <c r="DO1087" s="3"/>
      <c r="DP1087" s="3"/>
      <c r="DQ1087" s="3"/>
      <c r="DR1087" s="3"/>
      <c r="DS1087" s="3"/>
      <c r="DT1087" s="3"/>
      <c r="DU1087" s="3"/>
      <c r="DV1087" s="3"/>
      <c r="DW1087" s="3"/>
      <c r="DX1087" s="3"/>
      <c r="DY1087" s="3"/>
      <c r="DZ1087" s="3"/>
      <c r="EA1087" s="3"/>
      <c r="EB1087" s="3"/>
      <c r="EC1087" s="3"/>
      <c r="ED1087" s="3"/>
      <c r="EE1087" s="3"/>
      <c r="EF1087" s="3"/>
      <c r="EG1087" s="3"/>
      <c r="EH1087" s="3"/>
      <c r="EI1087" s="3"/>
      <c r="EJ1087" s="3"/>
      <c r="EK1087" s="3"/>
      <c r="EL1087" s="3"/>
      <c r="EM1087" s="3"/>
      <c r="EN1087" s="3"/>
      <c r="EO1087" s="3"/>
      <c r="EP1087" s="3"/>
      <c r="EQ1087" s="3"/>
      <c r="ER1087" s="3"/>
      <c r="ES1087" s="3"/>
      <c r="ET1087" s="3"/>
      <c r="EU1087" s="3"/>
      <c r="EV1087" s="3"/>
      <c r="EW1087" s="3"/>
      <c r="EX1087" s="3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</row>
    <row r="1088" spans="1:173" x14ac:dyDescent="0.15">
      <c r="A1088" s="74">
        <f t="shared" si="322"/>
        <v>44569</v>
      </c>
      <c r="B1088" s="75">
        <f t="shared" ca="1" si="327"/>
        <v>63458.990405999997</v>
      </c>
      <c r="C1088" s="78">
        <f t="shared" si="328"/>
        <v>63000</v>
      </c>
      <c r="D1088" s="77">
        <f ca="1">IF(A1088&lt;$B$1,VLOOKUP(A1088,[1]DI!$A$4:$B$15000,2),0)</f>
        <v>0</v>
      </c>
      <c r="E1088" s="78">
        <f t="shared" ca="1" si="324"/>
        <v>1</v>
      </c>
      <c r="F1088" s="78">
        <f ca="1">(TRUNC(PRODUCT($E$12:$E1087),16))</f>
        <v>1.1339268595937999</v>
      </c>
      <c r="G1088" s="78">
        <f t="shared" ca="1" si="325"/>
        <v>1.1280328341292101</v>
      </c>
      <c r="H1088" s="78">
        <f t="shared" ca="1" si="326"/>
        <v>1.00522505</v>
      </c>
      <c r="I1088" s="77">
        <f t="shared" si="323"/>
        <v>3.5000000000000003E-2</v>
      </c>
      <c r="J1088" s="79">
        <f t="shared" si="329"/>
        <v>44550</v>
      </c>
      <c r="K1088" s="80">
        <f t="shared" si="330"/>
        <v>14</v>
      </c>
      <c r="L1088" s="81">
        <f t="shared" si="331"/>
        <v>15</v>
      </c>
      <c r="M1088" s="82">
        <f t="shared" si="332"/>
        <v>1.0020498019999999</v>
      </c>
      <c r="N1088" s="82">
        <f t="shared" ca="1" si="333"/>
        <v>1.0072855620000001</v>
      </c>
      <c r="O1088" s="81">
        <f t="shared" si="334"/>
        <v>0</v>
      </c>
      <c r="P1088" s="76">
        <f t="shared" ca="1" si="335"/>
        <v>458.99040600000001</v>
      </c>
      <c r="Q1088" s="76">
        <f t="shared" si="336"/>
        <v>0</v>
      </c>
      <c r="R1088" s="83" t="str">
        <f t="shared" si="337"/>
        <v>A+J=</v>
      </c>
      <c r="S1088" s="79">
        <f t="shared" si="338"/>
        <v>44641</v>
      </c>
      <c r="T1088" s="84" t="str">
        <f t="shared" si="339"/>
        <v>-</v>
      </c>
      <c r="U1088" s="8"/>
      <c r="V1088" s="8"/>
      <c r="W1088" s="8"/>
      <c r="X1088" s="8"/>
      <c r="Y1088" s="1"/>
      <c r="Z1088" s="8"/>
      <c r="AA1088" s="8"/>
      <c r="AB1088" s="8"/>
      <c r="AC1088" s="8"/>
      <c r="AD1088" s="8"/>
      <c r="AE1088" s="9"/>
      <c r="AF1088" s="8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3"/>
      <c r="BN1088" s="3"/>
      <c r="BO1088" s="3"/>
      <c r="BP1088" s="3"/>
      <c r="BQ1088" s="3"/>
      <c r="BR1088" s="3"/>
      <c r="BS1088" s="3"/>
      <c r="BT1088" s="3"/>
      <c r="BU1088" s="3"/>
      <c r="BV1088" s="3"/>
      <c r="BW1088" s="3"/>
      <c r="BX1088" s="3"/>
      <c r="BY1088" s="3"/>
      <c r="BZ1088" s="3"/>
      <c r="CA1088" s="3"/>
      <c r="CB1088" s="3"/>
      <c r="CC1088" s="3"/>
      <c r="CD1088" s="3"/>
      <c r="CE1088" s="3"/>
      <c r="CF1088" s="3"/>
      <c r="CG1088" s="3"/>
      <c r="CH1088" s="3"/>
      <c r="CI1088" s="3"/>
      <c r="CJ1088" s="3"/>
      <c r="CK1088" s="3"/>
      <c r="CL1088" s="3"/>
      <c r="CM1088" s="3"/>
      <c r="CN1088" s="3"/>
      <c r="CO1088" s="3"/>
      <c r="CP1088" s="3"/>
      <c r="CQ1088" s="3"/>
      <c r="CR1088" s="3"/>
      <c r="CS1088" s="3"/>
      <c r="CT1088" s="3"/>
      <c r="CU1088" s="3"/>
      <c r="CV1088" s="3"/>
      <c r="CW1088" s="3"/>
      <c r="CX1088" s="3"/>
      <c r="CY1088" s="3"/>
      <c r="CZ1088" s="3"/>
      <c r="DA1088" s="3"/>
      <c r="DB1088" s="3"/>
      <c r="DC1088" s="3"/>
      <c r="DD1088" s="3"/>
      <c r="DE1088" s="3"/>
      <c r="DF1088" s="3"/>
      <c r="DG1088" s="3"/>
      <c r="DH1088" s="3"/>
      <c r="DI1088" s="3"/>
      <c r="DJ1088" s="3"/>
      <c r="DK1088" s="3"/>
      <c r="DL1088" s="3"/>
      <c r="DM1088" s="3"/>
      <c r="DN1088" s="3"/>
      <c r="DO1088" s="3"/>
      <c r="DP1088" s="3"/>
      <c r="DQ1088" s="3"/>
      <c r="DR1088" s="3"/>
      <c r="DS1088" s="3"/>
      <c r="DT1088" s="3"/>
      <c r="DU1088" s="3"/>
      <c r="DV1088" s="3"/>
      <c r="DW1088" s="3"/>
      <c r="DX1088" s="3"/>
      <c r="DY1088" s="3"/>
      <c r="DZ1088" s="3"/>
      <c r="EA1088" s="3"/>
      <c r="EB1088" s="3"/>
      <c r="EC1088" s="3"/>
      <c r="ED1088" s="3"/>
      <c r="EE1088" s="3"/>
      <c r="EF1088" s="3"/>
      <c r="EG1088" s="3"/>
      <c r="EH1088" s="3"/>
      <c r="EI1088" s="3"/>
      <c r="EJ1088" s="3"/>
      <c r="EK1088" s="3"/>
      <c r="EL1088" s="3"/>
      <c r="EM1088" s="3"/>
      <c r="EN1088" s="3"/>
      <c r="EO1088" s="3"/>
      <c r="EP1088" s="3"/>
      <c r="EQ1088" s="3"/>
      <c r="ER1088" s="3"/>
      <c r="ES1088" s="3"/>
      <c r="ET1088" s="3"/>
      <c r="EU1088" s="3"/>
      <c r="EV1088" s="3"/>
      <c r="EW1088" s="3"/>
      <c r="EX1088" s="3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</row>
    <row r="1089" spans="1:173" x14ac:dyDescent="0.15">
      <c r="A1089" s="74">
        <f t="shared" si="322"/>
        <v>44570</v>
      </c>
      <c r="B1089" s="75">
        <f t="shared" ca="1" si="327"/>
        <v>63458.990405999997</v>
      </c>
      <c r="C1089" s="78">
        <f t="shared" si="328"/>
        <v>63000</v>
      </c>
      <c r="D1089" s="77">
        <f ca="1">IF(A1089&lt;$B$1,VLOOKUP(A1089,[1]DI!$A$4:$B$15000,2),0)</f>
        <v>0</v>
      </c>
      <c r="E1089" s="78">
        <f t="shared" ca="1" si="324"/>
        <v>1</v>
      </c>
      <c r="F1089" s="78">
        <f ca="1">(TRUNC(PRODUCT($E$12:$E1088),16))</f>
        <v>1.1339268595937999</v>
      </c>
      <c r="G1089" s="78">
        <f t="shared" ca="1" si="325"/>
        <v>1.1280328341292101</v>
      </c>
      <c r="H1089" s="78">
        <f t="shared" ca="1" si="326"/>
        <v>1.00522505</v>
      </c>
      <c r="I1089" s="77">
        <f t="shared" si="323"/>
        <v>3.5000000000000003E-2</v>
      </c>
      <c r="J1089" s="79">
        <f t="shared" si="329"/>
        <v>44550</v>
      </c>
      <c r="K1089" s="80">
        <f t="shared" si="330"/>
        <v>14</v>
      </c>
      <c r="L1089" s="81">
        <f t="shared" si="331"/>
        <v>15</v>
      </c>
      <c r="M1089" s="82">
        <f t="shared" si="332"/>
        <v>1.0020498019999999</v>
      </c>
      <c r="N1089" s="82">
        <f t="shared" ca="1" si="333"/>
        <v>1.0072855620000001</v>
      </c>
      <c r="O1089" s="81">
        <f t="shared" si="334"/>
        <v>0</v>
      </c>
      <c r="P1089" s="76">
        <f t="shared" ca="1" si="335"/>
        <v>458.99040600000001</v>
      </c>
      <c r="Q1089" s="76">
        <f t="shared" si="336"/>
        <v>0</v>
      </c>
      <c r="R1089" s="83" t="str">
        <f t="shared" si="337"/>
        <v>A+J=</v>
      </c>
      <c r="S1089" s="79">
        <f t="shared" si="338"/>
        <v>44641</v>
      </c>
      <c r="T1089" s="84" t="str">
        <f t="shared" si="339"/>
        <v>-</v>
      </c>
      <c r="U1089" s="8"/>
      <c r="V1089" s="8"/>
      <c r="W1089" s="8"/>
      <c r="X1089" s="8"/>
      <c r="Y1089" s="1"/>
      <c r="Z1089" s="8"/>
      <c r="AA1089" s="8"/>
      <c r="AB1089" s="8"/>
      <c r="AC1089" s="8"/>
      <c r="AD1089" s="8"/>
      <c r="AE1089" s="9"/>
      <c r="AF1089" s="8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3"/>
      <c r="BN1089" s="3"/>
      <c r="BO1089" s="3"/>
      <c r="BP1089" s="3"/>
      <c r="BQ1089" s="3"/>
      <c r="BR1089" s="3"/>
      <c r="BS1089" s="3"/>
      <c r="BT1089" s="3"/>
      <c r="BU1089" s="3"/>
      <c r="BV1089" s="3"/>
      <c r="BW1089" s="3"/>
      <c r="BX1089" s="3"/>
      <c r="BY1089" s="3"/>
      <c r="BZ1089" s="3"/>
      <c r="CA1089" s="3"/>
      <c r="CB1089" s="3"/>
      <c r="CC1089" s="3"/>
      <c r="CD1089" s="3"/>
      <c r="CE1089" s="3"/>
      <c r="CF1089" s="3"/>
      <c r="CG1089" s="3"/>
      <c r="CH1089" s="3"/>
      <c r="CI1089" s="3"/>
      <c r="CJ1089" s="3"/>
      <c r="CK1089" s="3"/>
      <c r="CL1089" s="3"/>
      <c r="CM1089" s="3"/>
      <c r="CN1089" s="3"/>
      <c r="CO1089" s="3"/>
      <c r="CP1089" s="3"/>
      <c r="CQ1089" s="3"/>
      <c r="CR1089" s="3"/>
      <c r="CS1089" s="3"/>
      <c r="CT1089" s="3"/>
      <c r="CU1089" s="3"/>
      <c r="CV1089" s="3"/>
      <c r="CW1089" s="3"/>
      <c r="CX1089" s="3"/>
      <c r="CY1089" s="3"/>
      <c r="CZ1089" s="3"/>
      <c r="DA1089" s="3"/>
      <c r="DB1089" s="3"/>
      <c r="DC1089" s="3"/>
      <c r="DD1089" s="3"/>
      <c r="DE1089" s="3"/>
      <c r="DF1089" s="3"/>
      <c r="DG1089" s="3"/>
      <c r="DH1089" s="3"/>
      <c r="DI1089" s="3"/>
      <c r="DJ1089" s="3"/>
      <c r="DK1089" s="3"/>
      <c r="DL1089" s="3"/>
      <c r="DM1089" s="3"/>
      <c r="DN1089" s="3"/>
      <c r="DO1089" s="3"/>
      <c r="DP1089" s="3"/>
      <c r="DQ1089" s="3"/>
      <c r="DR1089" s="3"/>
      <c r="DS1089" s="3"/>
      <c r="DT1089" s="3"/>
      <c r="DU1089" s="3"/>
      <c r="DV1089" s="3"/>
      <c r="DW1089" s="3"/>
      <c r="DX1089" s="3"/>
      <c r="DY1089" s="3"/>
      <c r="DZ1089" s="3"/>
      <c r="EA1089" s="3"/>
      <c r="EB1089" s="3"/>
      <c r="EC1089" s="3"/>
      <c r="ED1089" s="3"/>
      <c r="EE1089" s="3"/>
      <c r="EF1089" s="3"/>
      <c r="EG1089" s="3"/>
      <c r="EH1089" s="3"/>
      <c r="EI1089" s="3"/>
      <c r="EJ1089" s="3"/>
      <c r="EK1089" s="3"/>
      <c r="EL1089" s="3"/>
      <c r="EM1089" s="3"/>
      <c r="EN1089" s="3"/>
      <c r="EO1089" s="3"/>
      <c r="EP1089" s="3"/>
      <c r="EQ1089" s="3"/>
      <c r="ER1089" s="3"/>
      <c r="ES1089" s="3"/>
      <c r="ET1089" s="3"/>
      <c r="EU1089" s="3"/>
      <c r="EV1089" s="3"/>
      <c r="EW1089" s="3"/>
      <c r="EX1089" s="3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</row>
    <row r="1090" spans="1:173" x14ac:dyDescent="0.15">
      <c r="A1090" s="74">
        <f t="shared" si="322"/>
        <v>44571</v>
      </c>
      <c r="B1090" s="75">
        <f t="shared" ca="1" si="327"/>
        <v>63458.990405999997</v>
      </c>
      <c r="C1090" s="78">
        <f t="shared" si="328"/>
        <v>63000</v>
      </c>
      <c r="D1090" s="77">
        <f ca="1">IF(A1090&lt;$B$1,VLOOKUP(A1090,[1]DI!$A$4:$B$15000,2),0)</f>
        <v>9.1499999999999998E-2</v>
      </c>
      <c r="E1090" s="78">
        <f t="shared" ca="1" si="324"/>
        <v>1.00034749</v>
      </c>
      <c r="F1090" s="78">
        <f ca="1">(TRUNC(PRODUCT($E$12:$E1089),16))</f>
        <v>1.1339268595937999</v>
      </c>
      <c r="G1090" s="78">
        <f t="shared" ca="1" si="325"/>
        <v>1.1280328341292101</v>
      </c>
      <c r="H1090" s="78">
        <f t="shared" ca="1" si="326"/>
        <v>1.00522505</v>
      </c>
      <c r="I1090" s="77">
        <f t="shared" si="323"/>
        <v>3.5000000000000003E-2</v>
      </c>
      <c r="J1090" s="79">
        <f t="shared" si="329"/>
        <v>44550</v>
      </c>
      <c r="K1090" s="80">
        <f t="shared" si="330"/>
        <v>15</v>
      </c>
      <c r="L1090" s="81">
        <f t="shared" si="331"/>
        <v>15</v>
      </c>
      <c r="M1090" s="82">
        <f t="shared" si="332"/>
        <v>1.0020498019999999</v>
      </c>
      <c r="N1090" s="82">
        <f t="shared" ca="1" si="333"/>
        <v>1.0072855620000001</v>
      </c>
      <c r="O1090" s="81">
        <f t="shared" si="334"/>
        <v>0</v>
      </c>
      <c r="P1090" s="76">
        <f t="shared" ca="1" si="335"/>
        <v>458.99040600000001</v>
      </c>
      <c r="Q1090" s="76">
        <f t="shared" si="336"/>
        <v>0</v>
      </c>
      <c r="R1090" s="83" t="str">
        <f t="shared" si="337"/>
        <v>A+J=</v>
      </c>
      <c r="S1090" s="79">
        <f t="shared" si="338"/>
        <v>44641</v>
      </c>
      <c r="T1090" s="84" t="str">
        <f t="shared" si="339"/>
        <v>-</v>
      </c>
      <c r="U1090" s="8"/>
      <c r="V1090" s="8"/>
      <c r="W1090" s="8"/>
      <c r="X1090" s="8"/>
      <c r="Y1090" s="1"/>
      <c r="Z1090" s="8"/>
      <c r="AA1090" s="8"/>
      <c r="AB1090" s="8"/>
      <c r="AC1090" s="8"/>
      <c r="AD1090" s="8"/>
      <c r="AE1090" s="9"/>
      <c r="AF1090" s="8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3"/>
      <c r="BN1090" s="3"/>
      <c r="BO1090" s="3"/>
      <c r="BP1090" s="3"/>
      <c r="BQ1090" s="3"/>
      <c r="BR1090" s="3"/>
      <c r="BS1090" s="3"/>
      <c r="BT1090" s="3"/>
      <c r="BU1090" s="3"/>
      <c r="BV1090" s="3"/>
      <c r="BW1090" s="3"/>
      <c r="BX1090" s="3"/>
      <c r="BY1090" s="3"/>
      <c r="BZ1090" s="3"/>
      <c r="CA1090" s="3"/>
      <c r="CB1090" s="3"/>
      <c r="CC1090" s="3"/>
      <c r="CD1090" s="3"/>
      <c r="CE1090" s="3"/>
      <c r="CF1090" s="3"/>
      <c r="CG1090" s="3"/>
      <c r="CH1090" s="3"/>
      <c r="CI1090" s="3"/>
      <c r="CJ1090" s="3"/>
      <c r="CK1090" s="3"/>
      <c r="CL1090" s="3"/>
      <c r="CM1090" s="3"/>
      <c r="CN1090" s="3"/>
      <c r="CO1090" s="3"/>
      <c r="CP1090" s="3"/>
      <c r="CQ1090" s="3"/>
      <c r="CR1090" s="3"/>
      <c r="CS1090" s="3"/>
      <c r="CT1090" s="3"/>
      <c r="CU1090" s="3"/>
      <c r="CV1090" s="3"/>
      <c r="CW1090" s="3"/>
      <c r="CX1090" s="3"/>
      <c r="CY1090" s="3"/>
      <c r="CZ1090" s="3"/>
      <c r="DA1090" s="3"/>
      <c r="DB1090" s="3"/>
      <c r="DC1090" s="3"/>
      <c r="DD1090" s="3"/>
      <c r="DE1090" s="3"/>
      <c r="DF1090" s="3"/>
      <c r="DG1090" s="3"/>
      <c r="DH1090" s="3"/>
      <c r="DI1090" s="3"/>
      <c r="DJ1090" s="3"/>
      <c r="DK1090" s="3"/>
      <c r="DL1090" s="3"/>
      <c r="DM1090" s="3"/>
      <c r="DN1090" s="3"/>
      <c r="DO1090" s="3"/>
      <c r="DP1090" s="3"/>
      <c r="DQ1090" s="3"/>
      <c r="DR1090" s="3"/>
      <c r="DS1090" s="3"/>
      <c r="DT1090" s="3"/>
      <c r="DU1090" s="3"/>
      <c r="DV1090" s="3"/>
      <c r="DW1090" s="3"/>
      <c r="DX1090" s="3"/>
      <c r="DY1090" s="3"/>
      <c r="DZ1090" s="3"/>
      <c r="EA1090" s="3"/>
      <c r="EB1090" s="3"/>
      <c r="EC1090" s="3"/>
      <c r="ED1090" s="3"/>
      <c r="EE1090" s="3"/>
      <c r="EF1090" s="3"/>
      <c r="EG1090" s="3"/>
      <c r="EH1090" s="3"/>
      <c r="EI1090" s="3"/>
      <c r="EJ1090" s="3"/>
      <c r="EK1090" s="3"/>
      <c r="EL1090" s="3"/>
      <c r="EM1090" s="3"/>
      <c r="EN1090" s="3"/>
      <c r="EO1090" s="3"/>
      <c r="EP1090" s="3"/>
      <c r="EQ1090" s="3"/>
      <c r="ER1090" s="3"/>
      <c r="ES1090" s="3"/>
      <c r="ET1090" s="3"/>
      <c r="EU1090" s="3"/>
      <c r="EV1090" s="3"/>
      <c r="EW1090" s="3"/>
      <c r="EX1090" s="3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</row>
    <row r="1091" spans="1:173" x14ac:dyDescent="0.15">
      <c r="A1091" s="74">
        <f t="shared" si="322"/>
        <v>44572</v>
      </c>
      <c r="B1091" s="75">
        <f t="shared" ca="1" si="327"/>
        <v>63489.708071000001</v>
      </c>
      <c r="C1091" s="78">
        <f t="shared" si="328"/>
        <v>63000</v>
      </c>
      <c r="D1091" s="77">
        <f ca="1">IF(A1091&lt;$B$1,VLOOKUP(A1091,[1]DI!$A$4:$B$15000,2),0)</f>
        <v>9.1499999999999998E-2</v>
      </c>
      <c r="E1091" s="78">
        <f t="shared" ca="1" si="324"/>
        <v>1.00034749</v>
      </c>
      <c r="F1091" s="78">
        <f ca="1">(TRUNC(PRODUCT($E$12:$E1090),16))</f>
        <v>1.13432088783824</v>
      </c>
      <c r="G1091" s="78">
        <f t="shared" ca="1" si="325"/>
        <v>1.1280328341292101</v>
      </c>
      <c r="H1091" s="78">
        <f t="shared" ca="1" si="326"/>
        <v>1.0055743500000001</v>
      </c>
      <c r="I1091" s="77">
        <f t="shared" si="323"/>
        <v>3.5000000000000003E-2</v>
      </c>
      <c r="J1091" s="79">
        <f t="shared" si="329"/>
        <v>44550</v>
      </c>
      <c r="K1091" s="80">
        <f t="shared" si="330"/>
        <v>16</v>
      </c>
      <c r="L1091" s="81">
        <f t="shared" si="331"/>
        <v>16</v>
      </c>
      <c r="M1091" s="82">
        <f t="shared" si="332"/>
        <v>1.0021866049999999</v>
      </c>
      <c r="N1091" s="82">
        <f t="shared" ca="1" si="333"/>
        <v>1.007773144</v>
      </c>
      <c r="O1091" s="81">
        <f t="shared" si="334"/>
        <v>0</v>
      </c>
      <c r="P1091" s="76">
        <f t="shared" ca="1" si="335"/>
        <v>489.70807100000002</v>
      </c>
      <c r="Q1091" s="76">
        <f t="shared" si="336"/>
        <v>0</v>
      </c>
      <c r="R1091" s="83" t="str">
        <f t="shared" si="337"/>
        <v>A+J=</v>
      </c>
      <c r="S1091" s="79">
        <f t="shared" si="338"/>
        <v>44641</v>
      </c>
      <c r="T1091" s="84" t="str">
        <f t="shared" si="339"/>
        <v>-</v>
      </c>
      <c r="U1091" s="8"/>
      <c r="V1091" s="8"/>
      <c r="W1091" s="8"/>
      <c r="X1091" s="8"/>
      <c r="Y1091" s="1"/>
      <c r="Z1091" s="8"/>
      <c r="AA1091" s="8"/>
      <c r="AB1091" s="8"/>
      <c r="AC1091" s="8"/>
      <c r="AD1091" s="8"/>
      <c r="AE1091" s="9"/>
      <c r="AF1091" s="8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3"/>
      <c r="BN1091" s="3"/>
      <c r="BO1091" s="3"/>
      <c r="BP1091" s="3"/>
      <c r="BQ1091" s="3"/>
      <c r="BR1091" s="3"/>
      <c r="BS1091" s="3"/>
      <c r="BT1091" s="3"/>
      <c r="BU1091" s="3"/>
      <c r="BV1091" s="3"/>
      <c r="BW1091" s="3"/>
      <c r="BX1091" s="3"/>
      <c r="BY1091" s="3"/>
      <c r="BZ1091" s="3"/>
      <c r="CA1091" s="3"/>
      <c r="CB1091" s="3"/>
      <c r="CC1091" s="3"/>
      <c r="CD1091" s="3"/>
      <c r="CE1091" s="3"/>
      <c r="CF1091" s="3"/>
      <c r="CG1091" s="3"/>
      <c r="CH1091" s="3"/>
      <c r="CI1091" s="3"/>
      <c r="CJ1091" s="3"/>
      <c r="CK1091" s="3"/>
      <c r="CL1091" s="3"/>
      <c r="CM1091" s="3"/>
      <c r="CN1091" s="3"/>
      <c r="CO1091" s="3"/>
      <c r="CP1091" s="3"/>
      <c r="CQ1091" s="3"/>
      <c r="CR1091" s="3"/>
      <c r="CS1091" s="3"/>
      <c r="CT1091" s="3"/>
      <c r="CU1091" s="3"/>
      <c r="CV1091" s="3"/>
      <c r="CW1091" s="3"/>
      <c r="CX1091" s="3"/>
      <c r="CY1091" s="3"/>
      <c r="CZ1091" s="3"/>
      <c r="DA1091" s="3"/>
      <c r="DB1091" s="3"/>
      <c r="DC1091" s="3"/>
      <c r="DD1091" s="3"/>
      <c r="DE1091" s="3"/>
      <c r="DF1091" s="3"/>
      <c r="DG1091" s="3"/>
      <c r="DH1091" s="3"/>
      <c r="DI1091" s="3"/>
      <c r="DJ1091" s="3"/>
      <c r="DK1091" s="3"/>
      <c r="DL1091" s="3"/>
      <c r="DM1091" s="3"/>
      <c r="DN1091" s="3"/>
      <c r="DO1091" s="3"/>
      <c r="DP1091" s="3"/>
      <c r="DQ1091" s="3"/>
      <c r="DR1091" s="3"/>
      <c r="DS1091" s="3"/>
      <c r="DT1091" s="3"/>
      <c r="DU1091" s="3"/>
      <c r="DV1091" s="3"/>
      <c r="DW1091" s="3"/>
      <c r="DX1091" s="3"/>
      <c r="DY1091" s="3"/>
      <c r="DZ1091" s="3"/>
      <c r="EA1091" s="3"/>
      <c r="EB1091" s="3"/>
      <c r="EC1091" s="3"/>
      <c r="ED1091" s="3"/>
      <c r="EE1091" s="3"/>
      <c r="EF1091" s="3"/>
      <c r="EG1091" s="3"/>
      <c r="EH1091" s="3"/>
      <c r="EI1091" s="3"/>
      <c r="EJ1091" s="3"/>
      <c r="EK1091" s="3"/>
      <c r="EL1091" s="3"/>
      <c r="EM1091" s="3"/>
      <c r="EN1091" s="3"/>
      <c r="EO1091" s="3"/>
      <c r="EP1091" s="3"/>
      <c r="EQ1091" s="3"/>
      <c r="ER1091" s="3"/>
      <c r="ES1091" s="3"/>
      <c r="ET1091" s="3"/>
      <c r="EU1091" s="3"/>
      <c r="EV1091" s="3"/>
      <c r="EW1091" s="3"/>
      <c r="EX1091" s="3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</row>
    <row r="1092" spans="1:173" x14ac:dyDescent="0.15">
      <c r="A1092" s="74">
        <f t="shared" si="322"/>
        <v>44573</v>
      </c>
      <c r="B1092" s="75">
        <f t="shared" ca="1" si="327"/>
        <v>63520.441046</v>
      </c>
      <c r="C1092" s="78">
        <f t="shared" si="328"/>
        <v>63000</v>
      </c>
      <c r="D1092" s="77">
        <f ca="1">IF(A1092&lt;$B$1,VLOOKUP(A1092,[1]DI!$A$4:$B$15000,2),0)</f>
        <v>9.1499999999999998E-2</v>
      </c>
      <c r="E1092" s="78">
        <f t="shared" ca="1" si="324"/>
        <v>1.00034749</v>
      </c>
      <c r="F1092" s="78">
        <f ca="1">(TRUNC(PRODUCT($E$12:$E1091),16))</f>
        <v>1.1347150530035599</v>
      </c>
      <c r="G1092" s="78">
        <f t="shared" ca="1" si="325"/>
        <v>1.1280328341292101</v>
      </c>
      <c r="H1092" s="78">
        <f t="shared" ca="1" si="326"/>
        <v>1.00592378</v>
      </c>
      <c r="I1092" s="77">
        <f t="shared" si="323"/>
        <v>3.5000000000000003E-2</v>
      </c>
      <c r="J1092" s="79">
        <f t="shared" si="329"/>
        <v>44550</v>
      </c>
      <c r="K1092" s="80">
        <f t="shared" si="330"/>
        <v>17</v>
      </c>
      <c r="L1092" s="81">
        <f t="shared" si="331"/>
        <v>17</v>
      </c>
      <c r="M1092" s="82">
        <f t="shared" si="332"/>
        <v>1.002323426</v>
      </c>
      <c r="N1092" s="82">
        <f t="shared" ca="1" si="333"/>
        <v>1.008260969</v>
      </c>
      <c r="O1092" s="81">
        <f t="shared" si="334"/>
        <v>0</v>
      </c>
      <c r="P1092" s="76">
        <f t="shared" ca="1" si="335"/>
        <v>520.44104600000003</v>
      </c>
      <c r="Q1092" s="76">
        <f t="shared" si="336"/>
        <v>0</v>
      </c>
      <c r="R1092" s="83" t="str">
        <f t="shared" si="337"/>
        <v>A+J=</v>
      </c>
      <c r="S1092" s="79">
        <f t="shared" si="338"/>
        <v>44641</v>
      </c>
      <c r="T1092" s="84" t="str">
        <f t="shared" si="339"/>
        <v>-</v>
      </c>
      <c r="U1092" s="8"/>
      <c r="V1092" s="8"/>
      <c r="W1092" s="8"/>
      <c r="X1092" s="8"/>
      <c r="Y1092" s="1"/>
      <c r="Z1092" s="8"/>
      <c r="AA1092" s="8"/>
      <c r="AB1092" s="8"/>
      <c r="AC1092" s="8"/>
      <c r="AD1092" s="8"/>
      <c r="AE1092" s="9"/>
      <c r="AF1092" s="8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3"/>
      <c r="BN1092" s="3"/>
      <c r="BO1092" s="3"/>
      <c r="BP1092" s="3"/>
      <c r="BQ1092" s="3"/>
      <c r="BR1092" s="3"/>
      <c r="BS1092" s="3"/>
      <c r="BT1092" s="3"/>
      <c r="BU1092" s="3"/>
      <c r="BV1092" s="3"/>
      <c r="BW1092" s="3"/>
      <c r="BX1092" s="3"/>
      <c r="BY1092" s="3"/>
      <c r="BZ1092" s="3"/>
      <c r="CA1092" s="3"/>
      <c r="CB1092" s="3"/>
      <c r="CC1092" s="3"/>
      <c r="CD1092" s="3"/>
      <c r="CE1092" s="3"/>
      <c r="CF1092" s="3"/>
      <c r="CG1092" s="3"/>
      <c r="CH1092" s="3"/>
      <c r="CI1092" s="3"/>
      <c r="CJ1092" s="3"/>
      <c r="CK1092" s="3"/>
      <c r="CL1092" s="3"/>
      <c r="CM1092" s="3"/>
      <c r="CN1092" s="3"/>
      <c r="CO1092" s="3"/>
      <c r="CP1092" s="3"/>
      <c r="CQ1092" s="3"/>
      <c r="CR1092" s="3"/>
      <c r="CS1092" s="3"/>
      <c r="CT1092" s="3"/>
      <c r="CU1092" s="3"/>
      <c r="CV1092" s="3"/>
      <c r="CW1092" s="3"/>
      <c r="CX1092" s="3"/>
      <c r="CY1092" s="3"/>
      <c r="CZ1092" s="3"/>
      <c r="DA1092" s="3"/>
      <c r="DB1092" s="3"/>
      <c r="DC1092" s="3"/>
      <c r="DD1092" s="3"/>
      <c r="DE1092" s="3"/>
      <c r="DF1092" s="3"/>
      <c r="DG1092" s="3"/>
      <c r="DH1092" s="3"/>
      <c r="DI1092" s="3"/>
      <c r="DJ1092" s="3"/>
      <c r="DK1092" s="3"/>
      <c r="DL1092" s="3"/>
      <c r="DM1092" s="3"/>
      <c r="DN1092" s="3"/>
      <c r="DO1092" s="3"/>
      <c r="DP1092" s="3"/>
      <c r="DQ1092" s="3"/>
      <c r="DR1092" s="3"/>
      <c r="DS1092" s="3"/>
      <c r="DT1092" s="3"/>
      <c r="DU1092" s="3"/>
      <c r="DV1092" s="3"/>
      <c r="DW1092" s="3"/>
      <c r="DX1092" s="3"/>
      <c r="DY1092" s="3"/>
      <c r="DZ1092" s="3"/>
      <c r="EA1092" s="3"/>
      <c r="EB1092" s="3"/>
      <c r="EC1092" s="3"/>
      <c r="ED1092" s="3"/>
      <c r="EE1092" s="3"/>
      <c r="EF1092" s="3"/>
      <c r="EG1092" s="3"/>
      <c r="EH1092" s="3"/>
      <c r="EI1092" s="3"/>
      <c r="EJ1092" s="3"/>
      <c r="EK1092" s="3"/>
      <c r="EL1092" s="3"/>
      <c r="EM1092" s="3"/>
      <c r="EN1092" s="3"/>
      <c r="EO1092" s="3"/>
      <c r="EP1092" s="3"/>
      <c r="EQ1092" s="3"/>
      <c r="ER1092" s="3"/>
      <c r="ES1092" s="3"/>
      <c r="ET1092" s="3"/>
      <c r="EU1092" s="3"/>
      <c r="EV1092" s="3"/>
      <c r="EW1092" s="3"/>
      <c r="EX1092" s="3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</row>
    <row r="1093" spans="1:173" x14ac:dyDescent="0.15">
      <c r="A1093" s="74">
        <f t="shared" si="322"/>
        <v>44574</v>
      </c>
      <c r="B1093" s="75">
        <f t="shared" ca="1" si="327"/>
        <v>63551.188888999997</v>
      </c>
      <c r="C1093" s="78">
        <f t="shared" si="328"/>
        <v>63000</v>
      </c>
      <c r="D1093" s="77">
        <f ca="1">IF(A1093&lt;$B$1,VLOOKUP(A1093,[1]DI!$A$4:$B$15000,2),0)</f>
        <v>9.1499999999999998E-2</v>
      </c>
      <c r="E1093" s="78">
        <f t="shared" ca="1" si="324"/>
        <v>1.00034749</v>
      </c>
      <c r="F1093" s="78">
        <f ca="1">(TRUNC(PRODUCT($E$12:$E1092),16))</f>
        <v>1.1351093551373299</v>
      </c>
      <c r="G1093" s="78">
        <f t="shared" ca="1" si="325"/>
        <v>1.1280328341292101</v>
      </c>
      <c r="H1093" s="78">
        <f t="shared" ca="1" si="326"/>
        <v>1.00627333</v>
      </c>
      <c r="I1093" s="77">
        <f t="shared" si="323"/>
        <v>3.5000000000000003E-2</v>
      </c>
      <c r="J1093" s="79">
        <f t="shared" si="329"/>
        <v>44550</v>
      </c>
      <c r="K1093" s="80">
        <f t="shared" si="330"/>
        <v>18</v>
      </c>
      <c r="L1093" s="81">
        <f t="shared" si="331"/>
        <v>18</v>
      </c>
      <c r="M1093" s="82">
        <f t="shared" si="332"/>
        <v>1.0024602659999999</v>
      </c>
      <c r="N1093" s="82">
        <f t="shared" ca="1" si="333"/>
        <v>1.0087490299999999</v>
      </c>
      <c r="O1093" s="81">
        <f t="shared" si="334"/>
        <v>0</v>
      </c>
      <c r="P1093" s="76">
        <f t="shared" ca="1" si="335"/>
        <v>551.18888900000002</v>
      </c>
      <c r="Q1093" s="76">
        <f t="shared" si="336"/>
        <v>0</v>
      </c>
      <c r="R1093" s="83" t="str">
        <f t="shared" si="337"/>
        <v>A+J=</v>
      </c>
      <c r="S1093" s="79">
        <f t="shared" si="338"/>
        <v>44641</v>
      </c>
      <c r="T1093" s="84" t="str">
        <f t="shared" si="339"/>
        <v>-</v>
      </c>
      <c r="U1093" s="8"/>
      <c r="V1093" s="8"/>
      <c r="W1093" s="8"/>
      <c r="X1093" s="8"/>
      <c r="Y1093" s="1"/>
      <c r="Z1093" s="8"/>
      <c r="AA1093" s="8"/>
      <c r="AB1093" s="8"/>
      <c r="AC1093" s="8"/>
      <c r="AD1093" s="8"/>
      <c r="AE1093" s="9"/>
      <c r="AF1093" s="8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3"/>
      <c r="BN1093" s="3"/>
      <c r="BO1093" s="3"/>
      <c r="BP1093" s="3"/>
      <c r="BQ1093" s="3"/>
      <c r="BR1093" s="3"/>
      <c r="BS1093" s="3"/>
      <c r="BT1093" s="3"/>
      <c r="BU1093" s="3"/>
      <c r="BV1093" s="3"/>
      <c r="BW1093" s="3"/>
      <c r="BX1093" s="3"/>
      <c r="BY1093" s="3"/>
      <c r="BZ1093" s="3"/>
      <c r="CA1093" s="3"/>
      <c r="CB1093" s="3"/>
      <c r="CC1093" s="3"/>
      <c r="CD1093" s="3"/>
      <c r="CE1093" s="3"/>
      <c r="CF1093" s="3"/>
      <c r="CG1093" s="3"/>
      <c r="CH1093" s="3"/>
      <c r="CI1093" s="3"/>
      <c r="CJ1093" s="3"/>
      <c r="CK1093" s="3"/>
      <c r="CL1093" s="3"/>
      <c r="CM1093" s="3"/>
      <c r="CN1093" s="3"/>
      <c r="CO1093" s="3"/>
      <c r="CP1093" s="3"/>
      <c r="CQ1093" s="3"/>
      <c r="CR1093" s="3"/>
      <c r="CS1093" s="3"/>
      <c r="CT1093" s="3"/>
      <c r="CU1093" s="3"/>
      <c r="CV1093" s="3"/>
      <c r="CW1093" s="3"/>
      <c r="CX1093" s="3"/>
      <c r="CY1093" s="3"/>
      <c r="CZ1093" s="3"/>
      <c r="DA1093" s="3"/>
      <c r="DB1093" s="3"/>
      <c r="DC1093" s="3"/>
      <c r="DD1093" s="3"/>
      <c r="DE1093" s="3"/>
      <c r="DF1093" s="3"/>
      <c r="DG1093" s="3"/>
      <c r="DH1093" s="3"/>
      <c r="DI1093" s="3"/>
      <c r="DJ1093" s="3"/>
      <c r="DK1093" s="3"/>
      <c r="DL1093" s="3"/>
      <c r="DM1093" s="3"/>
      <c r="DN1093" s="3"/>
      <c r="DO1093" s="3"/>
      <c r="DP1093" s="3"/>
      <c r="DQ1093" s="3"/>
      <c r="DR1093" s="3"/>
      <c r="DS1093" s="3"/>
      <c r="DT1093" s="3"/>
      <c r="DU1093" s="3"/>
      <c r="DV1093" s="3"/>
      <c r="DW1093" s="3"/>
      <c r="DX1093" s="3"/>
      <c r="DY1093" s="3"/>
      <c r="DZ1093" s="3"/>
      <c r="EA1093" s="3"/>
      <c r="EB1093" s="3"/>
      <c r="EC1093" s="3"/>
      <c r="ED1093" s="3"/>
      <c r="EE1093" s="3"/>
      <c r="EF1093" s="3"/>
      <c r="EG1093" s="3"/>
      <c r="EH1093" s="3"/>
      <c r="EI1093" s="3"/>
      <c r="EJ1093" s="3"/>
      <c r="EK1093" s="3"/>
      <c r="EL1093" s="3"/>
      <c r="EM1093" s="3"/>
      <c r="EN1093" s="3"/>
      <c r="EO1093" s="3"/>
      <c r="EP1093" s="3"/>
      <c r="EQ1093" s="3"/>
      <c r="ER1093" s="3"/>
      <c r="ES1093" s="3"/>
      <c r="ET1093" s="3"/>
      <c r="EU1093" s="3"/>
      <c r="EV1093" s="3"/>
      <c r="EW1093" s="3"/>
      <c r="EX1093" s="3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</row>
    <row r="1094" spans="1:173" x14ac:dyDescent="0.15">
      <c r="A1094" s="74">
        <f t="shared" si="322"/>
        <v>44575</v>
      </c>
      <c r="B1094" s="75">
        <f t="shared" ca="1" si="327"/>
        <v>63581.951538000001</v>
      </c>
      <c r="C1094" s="78">
        <f t="shared" si="328"/>
        <v>63000</v>
      </c>
      <c r="D1094" s="77">
        <f ca="1">IF(A1094&lt;$B$1,VLOOKUP(A1094,[1]DI!$A$4:$B$15000,2),0)</f>
        <v>9.1499999999999998E-2</v>
      </c>
      <c r="E1094" s="78">
        <f t="shared" ca="1" si="324"/>
        <v>1.00034749</v>
      </c>
      <c r="F1094" s="78">
        <f ca="1">(TRUNC(PRODUCT($E$12:$E1093),16))</f>
        <v>1.13550379428714</v>
      </c>
      <c r="G1094" s="78">
        <f t="shared" ca="1" si="325"/>
        <v>1.1280328341292101</v>
      </c>
      <c r="H1094" s="78">
        <f t="shared" ca="1" si="326"/>
        <v>1.006623</v>
      </c>
      <c r="I1094" s="77">
        <f t="shared" si="323"/>
        <v>3.5000000000000003E-2</v>
      </c>
      <c r="J1094" s="79">
        <f t="shared" si="329"/>
        <v>44550</v>
      </c>
      <c r="K1094" s="80">
        <f t="shared" si="330"/>
        <v>19</v>
      </c>
      <c r="L1094" s="81">
        <f t="shared" si="331"/>
        <v>19</v>
      </c>
      <c r="M1094" s="82">
        <f t="shared" si="332"/>
        <v>1.0025971250000001</v>
      </c>
      <c r="N1094" s="82">
        <f t="shared" ca="1" si="333"/>
        <v>1.009237326</v>
      </c>
      <c r="O1094" s="81">
        <f t="shared" si="334"/>
        <v>0</v>
      </c>
      <c r="P1094" s="76">
        <f t="shared" ca="1" si="335"/>
        <v>581.95153800000003</v>
      </c>
      <c r="Q1094" s="76">
        <f t="shared" si="336"/>
        <v>0</v>
      </c>
      <c r="R1094" s="83" t="str">
        <f t="shared" si="337"/>
        <v>A+J=</v>
      </c>
      <c r="S1094" s="79">
        <f t="shared" si="338"/>
        <v>44641</v>
      </c>
      <c r="T1094" s="84" t="str">
        <f t="shared" si="339"/>
        <v>-</v>
      </c>
      <c r="U1094" s="8"/>
      <c r="V1094" s="8"/>
      <c r="W1094" s="8"/>
      <c r="X1094" s="8"/>
      <c r="Y1094" s="1"/>
      <c r="Z1094" s="8"/>
      <c r="AA1094" s="8"/>
      <c r="AB1094" s="8"/>
      <c r="AC1094" s="8"/>
      <c r="AD1094" s="8"/>
      <c r="AE1094" s="9"/>
      <c r="AF1094" s="8"/>
      <c r="AG1094" s="3"/>
      <c r="AH1094" s="3"/>
      <c r="AI1094" s="3"/>
      <c r="AJ1094" s="3"/>
      <c r="AK1094" s="3"/>
      <c r="AL1094" s="3"/>
      <c r="AM1094" s="3"/>
      <c r="AN1094" s="3"/>
      <c r="AO1094" s="3"/>
      <c r="AP1094" s="3"/>
      <c r="AQ1094" s="3"/>
      <c r="AR1094" s="3"/>
      <c r="AS1094" s="3"/>
      <c r="AT1094" s="3"/>
      <c r="AU1094" s="3"/>
      <c r="AV1094" s="3"/>
      <c r="AW1094" s="3"/>
      <c r="AX1094" s="3"/>
      <c r="AY1094" s="3"/>
      <c r="AZ1094" s="3"/>
      <c r="BA1094" s="3"/>
      <c r="BB1094" s="3"/>
      <c r="BC1094" s="3"/>
      <c r="BD1094" s="3"/>
      <c r="BE1094" s="3"/>
      <c r="BF1094" s="3"/>
      <c r="BG1094" s="3"/>
      <c r="BH1094" s="3"/>
      <c r="BI1094" s="3"/>
      <c r="BJ1094" s="3"/>
      <c r="BK1094" s="3"/>
      <c r="BL1094" s="3"/>
      <c r="BM1094" s="3"/>
      <c r="BN1094" s="3"/>
      <c r="BO1094" s="3"/>
      <c r="BP1094" s="3"/>
      <c r="BQ1094" s="3"/>
      <c r="BR1094" s="3"/>
      <c r="BS1094" s="3"/>
      <c r="BT1094" s="3"/>
      <c r="BU1094" s="3"/>
      <c r="BV1094" s="3"/>
      <c r="BW1094" s="3"/>
      <c r="BX1094" s="3"/>
      <c r="BY1094" s="3"/>
      <c r="BZ1094" s="3"/>
      <c r="CA1094" s="3"/>
      <c r="CB1094" s="3"/>
      <c r="CC1094" s="3"/>
      <c r="CD1094" s="3"/>
      <c r="CE1094" s="3"/>
      <c r="CF1094" s="3"/>
      <c r="CG1094" s="3"/>
      <c r="CH1094" s="3"/>
      <c r="CI1094" s="3"/>
      <c r="CJ1094" s="3"/>
      <c r="CK1094" s="3"/>
      <c r="CL1094" s="3"/>
      <c r="CM1094" s="3"/>
      <c r="CN1094" s="3"/>
      <c r="CO1094" s="3"/>
      <c r="CP1094" s="3"/>
      <c r="CQ1094" s="3"/>
      <c r="CR1094" s="3"/>
      <c r="CS1094" s="3"/>
      <c r="CT1094" s="3"/>
      <c r="CU1094" s="3"/>
      <c r="CV1094" s="3"/>
      <c r="CW1094" s="3"/>
      <c r="CX1094" s="3"/>
      <c r="CY1094" s="3"/>
      <c r="CZ1094" s="3"/>
      <c r="DA1094" s="3"/>
      <c r="DB1094" s="3"/>
      <c r="DC1094" s="3"/>
      <c r="DD1094" s="3"/>
      <c r="DE1094" s="3"/>
      <c r="DF1094" s="3"/>
      <c r="DG1094" s="3"/>
      <c r="DH1094" s="3"/>
      <c r="DI1094" s="3"/>
      <c r="DJ1094" s="3"/>
      <c r="DK1094" s="3"/>
      <c r="DL1094" s="3"/>
      <c r="DM1094" s="3"/>
      <c r="DN1094" s="3"/>
      <c r="DO1094" s="3"/>
      <c r="DP1094" s="3"/>
      <c r="DQ1094" s="3"/>
      <c r="DR1094" s="3"/>
      <c r="DS1094" s="3"/>
      <c r="DT1094" s="3"/>
      <c r="DU1094" s="3"/>
      <c r="DV1094" s="3"/>
      <c r="DW1094" s="3"/>
      <c r="DX1094" s="3"/>
      <c r="DY1094" s="3"/>
      <c r="DZ1094" s="3"/>
      <c r="EA1094" s="3"/>
      <c r="EB1094" s="3"/>
      <c r="EC1094" s="3"/>
      <c r="ED1094" s="3"/>
      <c r="EE1094" s="3"/>
      <c r="EF1094" s="3"/>
      <c r="EG1094" s="3"/>
      <c r="EH1094" s="3"/>
      <c r="EI1094" s="3"/>
      <c r="EJ1094" s="3"/>
      <c r="EK1094" s="3"/>
      <c r="EL1094" s="3"/>
      <c r="EM1094" s="3"/>
      <c r="EN1094" s="3"/>
      <c r="EO1094" s="3"/>
      <c r="EP1094" s="3"/>
      <c r="EQ1094" s="3"/>
      <c r="ER1094" s="3"/>
      <c r="ES1094" s="3"/>
      <c r="ET1094" s="3"/>
      <c r="EU1094" s="3"/>
      <c r="EV1094" s="3"/>
      <c r="EW1094" s="3"/>
      <c r="EX1094" s="3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</row>
    <row r="1095" spans="1:173" x14ac:dyDescent="0.15">
      <c r="A1095" s="74">
        <f t="shared" si="322"/>
        <v>44576</v>
      </c>
      <c r="B1095" s="75">
        <f t="shared" ca="1" si="327"/>
        <v>63612.728990999996</v>
      </c>
      <c r="C1095" s="78">
        <f t="shared" si="328"/>
        <v>63000</v>
      </c>
      <c r="D1095" s="77">
        <f ca="1">IF(A1095&lt;$B$1,VLOOKUP(A1095,[1]DI!$A$4:$B$15000,2),0)</f>
        <v>0</v>
      </c>
      <c r="E1095" s="78">
        <f t="shared" ca="1" si="324"/>
        <v>1</v>
      </c>
      <c r="F1095" s="78">
        <f ca="1">(TRUNC(PRODUCT($E$12:$E1094),16))</f>
        <v>1.13589837050062</v>
      </c>
      <c r="G1095" s="78">
        <f t="shared" ca="1" si="325"/>
        <v>1.1280328341292101</v>
      </c>
      <c r="H1095" s="78">
        <f t="shared" ca="1" si="326"/>
        <v>1.0069727900000001</v>
      </c>
      <c r="I1095" s="77">
        <f t="shared" si="323"/>
        <v>3.5000000000000003E-2</v>
      </c>
      <c r="J1095" s="79">
        <f t="shared" si="329"/>
        <v>44550</v>
      </c>
      <c r="K1095" s="80">
        <f t="shared" si="330"/>
        <v>19</v>
      </c>
      <c r="L1095" s="81">
        <f t="shared" si="331"/>
        <v>20</v>
      </c>
      <c r="M1095" s="82">
        <f t="shared" si="332"/>
        <v>1.002734003</v>
      </c>
      <c r="N1095" s="82">
        <f t="shared" ca="1" si="333"/>
        <v>1.0097258570000001</v>
      </c>
      <c r="O1095" s="81">
        <f t="shared" si="334"/>
        <v>0</v>
      </c>
      <c r="P1095" s="76">
        <f t="shared" ca="1" si="335"/>
        <v>612.72899099999995</v>
      </c>
      <c r="Q1095" s="76">
        <f t="shared" si="336"/>
        <v>0</v>
      </c>
      <c r="R1095" s="83" t="str">
        <f t="shared" si="337"/>
        <v>A+J=</v>
      </c>
      <c r="S1095" s="79">
        <f t="shared" si="338"/>
        <v>44641</v>
      </c>
      <c r="T1095" s="84" t="str">
        <f t="shared" si="339"/>
        <v>-</v>
      </c>
      <c r="U1095" s="8"/>
      <c r="V1095" s="8"/>
      <c r="W1095" s="8"/>
      <c r="X1095" s="8"/>
      <c r="Y1095" s="1"/>
      <c r="Z1095" s="8"/>
      <c r="AA1095" s="8"/>
      <c r="AB1095" s="8"/>
      <c r="AC1095" s="8"/>
      <c r="AD1095" s="8"/>
      <c r="AE1095" s="9"/>
      <c r="AF1095" s="8"/>
      <c r="AG1095" s="3"/>
      <c r="AH1095" s="3"/>
      <c r="AI1095" s="3"/>
      <c r="AJ1095" s="3"/>
      <c r="AK1095" s="3"/>
      <c r="AL1095" s="3"/>
      <c r="AM1095" s="3"/>
      <c r="AN1095" s="3"/>
      <c r="AO1095" s="3"/>
      <c r="AP1095" s="3"/>
      <c r="AQ1095" s="3"/>
      <c r="AR1095" s="3"/>
      <c r="AS1095" s="3"/>
      <c r="AT1095" s="3"/>
      <c r="AU1095" s="3"/>
      <c r="AV1095" s="3"/>
      <c r="AW1095" s="3"/>
      <c r="AX1095" s="3"/>
      <c r="AY1095" s="3"/>
      <c r="AZ1095" s="3"/>
      <c r="BA1095" s="3"/>
      <c r="BB1095" s="3"/>
      <c r="BC1095" s="3"/>
      <c r="BD1095" s="3"/>
      <c r="BE1095" s="3"/>
      <c r="BF1095" s="3"/>
      <c r="BG1095" s="3"/>
      <c r="BH1095" s="3"/>
      <c r="BI1095" s="3"/>
      <c r="BJ1095" s="3"/>
      <c r="BK1095" s="3"/>
      <c r="BL1095" s="3"/>
      <c r="BM1095" s="3"/>
      <c r="BN1095" s="3"/>
      <c r="BO1095" s="3"/>
      <c r="BP1095" s="3"/>
      <c r="BQ1095" s="3"/>
      <c r="BR1095" s="3"/>
      <c r="BS1095" s="3"/>
      <c r="BT1095" s="3"/>
      <c r="BU1095" s="3"/>
      <c r="BV1095" s="3"/>
      <c r="BW1095" s="3"/>
      <c r="BX1095" s="3"/>
      <c r="BY1095" s="3"/>
      <c r="BZ1095" s="3"/>
      <c r="CA1095" s="3"/>
      <c r="CB1095" s="3"/>
      <c r="CC1095" s="3"/>
      <c r="CD1095" s="3"/>
      <c r="CE1095" s="3"/>
      <c r="CF1095" s="3"/>
      <c r="CG1095" s="3"/>
      <c r="CH1095" s="3"/>
      <c r="CI1095" s="3"/>
      <c r="CJ1095" s="3"/>
      <c r="CK1095" s="3"/>
      <c r="CL1095" s="3"/>
      <c r="CM1095" s="3"/>
      <c r="CN1095" s="3"/>
      <c r="CO1095" s="3"/>
      <c r="CP1095" s="3"/>
      <c r="CQ1095" s="3"/>
      <c r="CR1095" s="3"/>
      <c r="CS1095" s="3"/>
      <c r="CT1095" s="3"/>
      <c r="CU1095" s="3"/>
      <c r="CV1095" s="3"/>
      <c r="CW1095" s="3"/>
      <c r="CX1095" s="3"/>
      <c r="CY1095" s="3"/>
      <c r="CZ1095" s="3"/>
      <c r="DA1095" s="3"/>
      <c r="DB1095" s="3"/>
      <c r="DC1095" s="3"/>
      <c r="DD1095" s="3"/>
      <c r="DE1095" s="3"/>
      <c r="DF1095" s="3"/>
      <c r="DG1095" s="3"/>
      <c r="DH1095" s="3"/>
      <c r="DI1095" s="3"/>
      <c r="DJ1095" s="3"/>
      <c r="DK1095" s="3"/>
      <c r="DL1095" s="3"/>
      <c r="DM1095" s="3"/>
      <c r="DN1095" s="3"/>
      <c r="DO1095" s="3"/>
      <c r="DP1095" s="3"/>
      <c r="DQ1095" s="3"/>
      <c r="DR1095" s="3"/>
      <c r="DS1095" s="3"/>
      <c r="DT1095" s="3"/>
      <c r="DU1095" s="3"/>
      <c r="DV1095" s="3"/>
      <c r="DW1095" s="3"/>
      <c r="DX1095" s="3"/>
      <c r="DY1095" s="3"/>
      <c r="DZ1095" s="3"/>
      <c r="EA1095" s="3"/>
      <c r="EB1095" s="3"/>
      <c r="EC1095" s="3"/>
      <c r="ED1095" s="3"/>
      <c r="EE1095" s="3"/>
      <c r="EF1095" s="3"/>
      <c r="EG1095" s="3"/>
      <c r="EH1095" s="3"/>
      <c r="EI1095" s="3"/>
      <c r="EJ1095" s="3"/>
      <c r="EK1095" s="3"/>
      <c r="EL1095" s="3"/>
      <c r="EM1095" s="3"/>
      <c r="EN1095" s="3"/>
      <c r="EO1095" s="3"/>
      <c r="EP1095" s="3"/>
      <c r="EQ1095" s="3"/>
      <c r="ER1095" s="3"/>
      <c r="ES1095" s="3"/>
      <c r="ET1095" s="3"/>
      <c r="EU1095" s="3"/>
      <c r="EV1095" s="3"/>
      <c r="EW1095" s="3"/>
      <c r="EX1095" s="3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</row>
    <row r="1096" spans="1:173" x14ac:dyDescent="0.15">
      <c r="A1096" s="74">
        <f t="shared" si="322"/>
        <v>44577</v>
      </c>
      <c r="B1096" s="75">
        <f t="shared" ca="1" si="327"/>
        <v>63612.728990999996</v>
      </c>
      <c r="C1096" s="78">
        <f t="shared" si="328"/>
        <v>63000</v>
      </c>
      <c r="D1096" s="77">
        <f ca="1">IF(A1096&lt;$B$1,VLOOKUP(A1096,[1]DI!$A$4:$B$15000,2),0)</f>
        <v>0</v>
      </c>
      <c r="E1096" s="78">
        <f t="shared" ca="1" si="324"/>
        <v>1</v>
      </c>
      <c r="F1096" s="78">
        <f ca="1">(TRUNC(PRODUCT($E$12:$E1095),16))</f>
        <v>1.13589837050062</v>
      </c>
      <c r="G1096" s="78">
        <f t="shared" ca="1" si="325"/>
        <v>1.1280328341292101</v>
      </c>
      <c r="H1096" s="78">
        <f t="shared" ca="1" si="326"/>
        <v>1.0069727900000001</v>
      </c>
      <c r="I1096" s="77">
        <f t="shared" si="323"/>
        <v>3.5000000000000003E-2</v>
      </c>
      <c r="J1096" s="79">
        <f t="shared" si="329"/>
        <v>44550</v>
      </c>
      <c r="K1096" s="80">
        <f t="shared" si="330"/>
        <v>19</v>
      </c>
      <c r="L1096" s="81">
        <f t="shared" si="331"/>
        <v>20</v>
      </c>
      <c r="M1096" s="82">
        <f t="shared" si="332"/>
        <v>1.002734003</v>
      </c>
      <c r="N1096" s="82">
        <f t="shared" ca="1" si="333"/>
        <v>1.0097258570000001</v>
      </c>
      <c r="O1096" s="81">
        <f t="shared" si="334"/>
        <v>0</v>
      </c>
      <c r="P1096" s="76">
        <f t="shared" ca="1" si="335"/>
        <v>612.72899099999995</v>
      </c>
      <c r="Q1096" s="76">
        <f t="shared" si="336"/>
        <v>0</v>
      </c>
      <c r="R1096" s="83" t="str">
        <f t="shared" si="337"/>
        <v>A+J=</v>
      </c>
      <c r="S1096" s="79">
        <f t="shared" si="338"/>
        <v>44641</v>
      </c>
      <c r="T1096" s="84" t="str">
        <f t="shared" si="339"/>
        <v>-</v>
      </c>
      <c r="U1096" s="8"/>
      <c r="V1096" s="8"/>
      <c r="W1096" s="8"/>
      <c r="X1096" s="8"/>
      <c r="Y1096" s="1"/>
      <c r="Z1096" s="8"/>
      <c r="AA1096" s="8"/>
      <c r="AB1096" s="8"/>
      <c r="AC1096" s="8"/>
      <c r="AD1096" s="8"/>
      <c r="AE1096" s="9"/>
      <c r="AF1096" s="8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3"/>
      <c r="BN1096" s="3"/>
      <c r="BO1096" s="3"/>
      <c r="BP1096" s="3"/>
      <c r="BQ1096" s="3"/>
      <c r="BR1096" s="3"/>
      <c r="BS1096" s="3"/>
      <c r="BT1096" s="3"/>
      <c r="BU1096" s="3"/>
      <c r="BV1096" s="3"/>
      <c r="BW1096" s="3"/>
      <c r="BX1096" s="3"/>
      <c r="BY1096" s="3"/>
      <c r="BZ1096" s="3"/>
      <c r="CA1096" s="3"/>
      <c r="CB1096" s="3"/>
      <c r="CC1096" s="3"/>
      <c r="CD1096" s="3"/>
      <c r="CE1096" s="3"/>
      <c r="CF1096" s="3"/>
      <c r="CG1096" s="3"/>
      <c r="CH1096" s="3"/>
      <c r="CI1096" s="3"/>
      <c r="CJ1096" s="3"/>
      <c r="CK1096" s="3"/>
      <c r="CL1096" s="3"/>
      <c r="CM1096" s="3"/>
      <c r="CN1096" s="3"/>
      <c r="CO1096" s="3"/>
      <c r="CP1096" s="3"/>
      <c r="CQ1096" s="3"/>
      <c r="CR1096" s="3"/>
      <c r="CS1096" s="3"/>
      <c r="CT1096" s="3"/>
      <c r="CU1096" s="3"/>
      <c r="CV1096" s="3"/>
      <c r="CW1096" s="3"/>
      <c r="CX1096" s="3"/>
      <c r="CY1096" s="3"/>
      <c r="CZ1096" s="3"/>
      <c r="DA1096" s="3"/>
      <c r="DB1096" s="3"/>
      <c r="DC1096" s="3"/>
      <c r="DD1096" s="3"/>
      <c r="DE1096" s="3"/>
      <c r="DF1096" s="3"/>
      <c r="DG1096" s="3"/>
      <c r="DH1096" s="3"/>
      <c r="DI1096" s="3"/>
      <c r="DJ1096" s="3"/>
      <c r="DK1096" s="3"/>
      <c r="DL1096" s="3"/>
      <c r="DM1096" s="3"/>
      <c r="DN1096" s="3"/>
      <c r="DO1096" s="3"/>
      <c r="DP1096" s="3"/>
      <c r="DQ1096" s="3"/>
      <c r="DR1096" s="3"/>
      <c r="DS1096" s="3"/>
      <c r="DT1096" s="3"/>
      <c r="DU1096" s="3"/>
      <c r="DV1096" s="3"/>
      <c r="DW1096" s="3"/>
      <c r="DX1096" s="3"/>
      <c r="DY1096" s="3"/>
      <c r="DZ1096" s="3"/>
      <c r="EA1096" s="3"/>
      <c r="EB1096" s="3"/>
      <c r="EC1096" s="3"/>
      <c r="ED1096" s="3"/>
      <c r="EE1096" s="3"/>
      <c r="EF1096" s="3"/>
      <c r="EG1096" s="3"/>
      <c r="EH1096" s="3"/>
      <c r="EI1096" s="3"/>
      <c r="EJ1096" s="3"/>
      <c r="EK1096" s="3"/>
      <c r="EL1096" s="3"/>
      <c r="EM1096" s="3"/>
      <c r="EN1096" s="3"/>
      <c r="EO1096" s="3"/>
      <c r="EP1096" s="3"/>
      <c r="EQ1096" s="3"/>
      <c r="ER1096" s="3"/>
      <c r="ES1096" s="3"/>
      <c r="ET1096" s="3"/>
      <c r="EU1096" s="3"/>
      <c r="EV1096" s="3"/>
      <c r="EW1096" s="3"/>
      <c r="EX1096" s="3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</row>
    <row r="1097" spans="1:173" x14ac:dyDescent="0.15">
      <c r="A1097" s="74">
        <f t="shared" si="322"/>
        <v>44578</v>
      </c>
      <c r="B1097" s="75">
        <f t="shared" ca="1" si="327"/>
        <v>63612.728990999996</v>
      </c>
      <c r="C1097" s="78">
        <f t="shared" si="328"/>
        <v>63000</v>
      </c>
      <c r="D1097" s="77">
        <f ca="1">IF(A1097&lt;$B$1,VLOOKUP(A1097,[1]DI!$A$4:$B$15000,2),0)</f>
        <v>9.1499999999999998E-2</v>
      </c>
      <c r="E1097" s="78">
        <f t="shared" ca="1" si="324"/>
        <v>1.00034749</v>
      </c>
      <c r="F1097" s="78">
        <f ca="1">(TRUNC(PRODUCT($E$12:$E1096),16))</f>
        <v>1.13589837050062</v>
      </c>
      <c r="G1097" s="78">
        <f t="shared" ca="1" si="325"/>
        <v>1.1280328341292101</v>
      </c>
      <c r="H1097" s="78">
        <f t="shared" ca="1" si="326"/>
        <v>1.0069727900000001</v>
      </c>
      <c r="I1097" s="77">
        <f t="shared" si="323"/>
        <v>3.5000000000000003E-2</v>
      </c>
      <c r="J1097" s="79">
        <f t="shared" si="329"/>
        <v>44550</v>
      </c>
      <c r="K1097" s="80">
        <f t="shared" si="330"/>
        <v>20</v>
      </c>
      <c r="L1097" s="81">
        <f t="shared" si="331"/>
        <v>20</v>
      </c>
      <c r="M1097" s="82">
        <f t="shared" si="332"/>
        <v>1.002734003</v>
      </c>
      <c r="N1097" s="82">
        <f t="shared" ca="1" si="333"/>
        <v>1.0097258570000001</v>
      </c>
      <c r="O1097" s="81">
        <f t="shared" si="334"/>
        <v>0</v>
      </c>
      <c r="P1097" s="76">
        <f t="shared" ca="1" si="335"/>
        <v>612.72899099999995</v>
      </c>
      <c r="Q1097" s="76">
        <f t="shared" si="336"/>
        <v>0</v>
      </c>
      <c r="R1097" s="83" t="str">
        <f t="shared" si="337"/>
        <v>A+J=</v>
      </c>
      <c r="S1097" s="79">
        <f t="shared" si="338"/>
        <v>44641</v>
      </c>
      <c r="T1097" s="84" t="str">
        <f t="shared" si="339"/>
        <v>-</v>
      </c>
      <c r="U1097" s="8"/>
      <c r="V1097" s="8"/>
      <c r="W1097" s="8"/>
      <c r="X1097" s="8"/>
      <c r="Y1097" s="1"/>
      <c r="Z1097" s="8"/>
      <c r="AA1097" s="8"/>
      <c r="AB1097" s="8"/>
      <c r="AC1097" s="8"/>
      <c r="AD1097" s="8"/>
      <c r="AE1097" s="9"/>
      <c r="AF1097" s="8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3"/>
      <c r="BN1097" s="3"/>
      <c r="BO1097" s="3"/>
      <c r="BP1097" s="3"/>
      <c r="BQ1097" s="3"/>
      <c r="BR1097" s="3"/>
      <c r="BS1097" s="3"/>
      <c r="BT1097" s="3"/>
      <c r="BU1097" s="3"/>
      <c r="BV1097" s="3"/>
      <c r="BW1097" s="3"/>
      <c r="BX1097" s="3"/>
      <c r="BY1097" s="3"/>
      <c r="BZ1097" s="3"/>
      <c r="CA1097" s="3"/>
      <c r="CB1097" s="3"/>
      <c r="CC1097" s="3"/>
      <c r="CD1097" s="3"/>
      <c r="CE1097" s="3"/>
      <c r="CF1097" s="3"/>
      <c r="CG1097" s="3"/>
      <c r="CH1097" s="3"/>
      <c r="CI1097" s="3"/>
      <c r="CJ1097" s="3"/>
      <c r="CK1097" s="3"/>
      <c r="CL1097" s="3"/>
      <c r="CM1097" s="3"/>
      <c r="CN1097" s="3"/>
      <c r="CO1097" s="3"/>
      <c r="CP1097" s="3"/>
      <c r="CQ1097" s="3"/>
      <c r="CR1097" s="3"/>
      <c r="CS1097" s="3"/>
      <c r="CT1097" s="3"/>
      <c r="CU1097" s="3"/>
      <c r="CV1097" s="3"/>
      <c r="CW1097" s="3"/>
      <c r="CX1097" s="3"/>
      <c r="CY1097" s="3"/>
      <c r="CZ1097" s="3"/>
      <c r="DA1097" s="3"/>
      <c r="DB1097" s="3"/>
      <c r="DC1097" s="3"/>
      <c r="DD1097" s="3"/>
      <c r="DE1097" s="3"/>
      <c r="DF1097" s="3"/>
      <c r="DG1097" s="3"/>
      <c r="DH1097" s="3"/>
      <c r="DI1097" s="3"/>
      <c r="DJ1097" s="3"/>
      <c r="DK1097" s="3"/>
      <c r="DL1097" s="3"/>
      <c r="DM1097" s="3"/>
      <c r="DN1097" s="3"/>
      <c r="DO1097" s="3"/>
      <c r="DP1097" s="3"/>
      <c r="DQ1097" s="3"/>
      <c r="DR1097" s="3"/>
      <c r="DS1097" s="3"/>
      <c r="DT1097" s="3"/>
      <c r="DU1097" s="3"/>
      <c r="DV1097" s="3"/>
      <c r="DW1097" s="3"/>
      <c r="DX1097" s="3"/>
      <c r="DY1097" s="3"/>
      <c r="DZ1097" s="3"/>
      <c r="EA1097" s="3"/>
      <c r="EB1097" s="3"/>
      <c r="EC1097" s="3"/>
      <c r="ED1097" s="3"/>
      <c r="EE1097" s="3"/>
      <c r="EF1097" s="3"/>
      <c r="EG1097" s="3"/>
      <c r="EH1097" s="3"/>
      <c r="EI1097" s="3"/>
      <c r="EJ1097" s="3"/>
      <c r="EK1097" s="3"/>
      <c r="EL1097" s="3"/>
      <c r="EM1097" s="3"/>
      <c r="EN1097" s="3"/>
      <c r="EO1097" s="3"/>
      <c r="EP1097" s="3"/>
      <c r="EQ1097" s="3"/>
      <c r="ER1097" s="3"/>
      <c r="ES1097" s="3"/>
      <c r="ET1097" s="3"/>
      <c r="EU1097" s="3"/>
      <c r="EV1097" s="3"/>
      <c r="EW1097" s="3"/>
      <c r="EX1097" s="3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</row>
    <row r="1098" spans="1:173" x14ac:dyDescent="0.15">
      <c r="A1098" s="74">
        <f t="shared" si="322"/>
        <v>44579</v>
      </c>
      <c r="B1098" s="75">
        <f t="shared" ca="1" si="327"/>
        <v>63643.521184999998</v>
      </c>
      <c r="C1098" s="78">
        <f t="shared" si="328"/>
        <v>63000</v>
      </c>
      <c r="D1098" s="77">
        <f ca="1">IF(A1098&lt;$B$1,VLOOKUP(A1098,[1]DI!$A$4:$B$15000,2),0)</f>
        <v>9.1499999999999998E-2</v>
      </c>
      <c r="E1098" s="78">
        <f t="shared" ca="1" si="324"/>
        <v>1.00034749</v>
      </c>
      <c r="F1098" s="78">
        <f ca="1">(TRUNC(PRODUCT($E$12:$E1097),16))</f>
        <v>1.13629308382539</v>
      </c>
      <c r="G1098" s="78">
        <f t="shared" ca="1" si="325"/>
        <v>1.1280328341292101</v>
      </c>
      <c r="H1098" s="78">
        <f t="shared" ca="1" si="326"/>
        <v>1.0073227</v>
      </c>
      <c r="I1098" s="77">
        <f t="shared" si="323"/>
        <v>3.5000000000000003E-2</v>
      </c>
      <c r="J1098" s="79">
        <f t="shared" si="329"/>
        <v>44550</v>
      </c>
      <c r="K1098" s="80">
        <f t="shared" si="330"/>
        <v>21</v>
      </c>
      <c r="L1098" s="81">
        <f t="shared" si="331"/>
        <v>21</v>
      </c>
      <c r="M1098" s="82">
        <f t="shared" si="332"/>
        <v>1.0028708989999999</v>
      </c>
      <c r="N1098" s="82">
        <f t="shared" ca="1" si="333"/>
        <v>1.0102146219999999</v>
      </c>
      <c r="O1098" s="81">
        <f t="shared" si="334"/>
        <v>0</v>
      </c>
      <c r="P1098" s="76">
        <f t="shared" ca="1" si="335"/>
        <v>643.52118499999995</v>
      </c>
      <c r="Q1098" s="76">
        <f t="shared" si="336"/>
        <v>0</v>
      </c>
      <c r="R1098" s="83" t="str">
        <f t="shared" si="337"/>
        <v>A+J=</v>
      </c>
      <c r="S1098" s="79">
        <f t="shared" si="338"/>
        <v>44641</v>
      </c>
      <c r="T1098" s="84" t="str">
        <f t="shared" si="339"/>
        <v>-</v>
      </c>
      <c r="U1098" s="8"/>
      <c r="V1098" s="8"/>
      <c r="W1098" s="8"/>
      <c r="X1098" s="8"/>
      <c r="Y1098" s="1"/>
      <c r="Z1098" s="8"/>
      <c r="AA1098" s="8"/>
      <c r="AB1098" s="8"/>
      <c r="AC1098" s="8"/>
      <c r="AD1098" s="8"/>
      <c r="AE1098" s="9"/>
      <c r="AF1098" s="8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3"/>
      <c r="BN1098" s="3"/>
      <c r="BO1098" s="3"/>
      <c r="BP1098" s="3"/>
      <c r="BQ1098" s="3"/>
      <c r="BR1098" s="3"/>
      <c r="BS1098" s="3"/>
      <c r="BT1098" s="3"/>
      <c r="BU1098" s="3"/>
      <c r="BV1098" s="3"/>
      <c r="BW1098" s="3"/>
      <c r="BX1098" s="3"/>
      <c r="BY1098" s="3"/>
      <c r="BZ1098" s="3"/>
      <c r="CA1098" s="3"/>
      <c r="CB1098" s="3"/>
      <c r="CC1098" s="3"/>
      <c r="CD1098" s="3"/>
      <c r="CE1098" s="3"/>
      <c r="CF1098" s="3"/>
      <c r="CG1098" s="3"/>
      <c r="CH1098" s="3"/>
      <c r="CI1098" s="3"/>
      <c r="CJ1098" s="3"/>
      <c r="CK1098" s="3"/>
      <c r="CL1098" s="3"/>
      <c r="CM1098" s="3"/>
      <c r="CN1098" s="3"/>
      <c r="CO1098" s="3"/>
      <c r="CP1098" s="3"/>
      <c r="CQ1098" s="3"/>
      <c r="CR1098" s="3"/>
      <c r="CS1098" s="3"/>
      <c r="CT1098" s="3"/>
      <c r="CU1098" s="3"/>
      <c r="CV1098" s="3"/>
      <c r="CW1098" s="3"/>
      <c r="CX1098" s="3"/>
      <c r="CY1098" s="3"/>
      <c r="CZ1098" s="3"/>
      <c r="DA1098" s="3"/>
      <c r="DB1098" s="3"/>
      <c r="DC1098" s="3"/>
      <c r="DD1098" s="3"/>
      <c r="DE1098" s="3"/>
      <c r="DF1098" s="3"/>
      <c r="DG1098" s="3"/>
      <c r="DH1098" s="3"/>
      <c r="DI1098" s="3"/>
      <c r="DJ1098" s="3"/>
      <c r="DK1098" s="3"/>
      <c r="DL1098" s="3"/>
      <c r="DM1098" s="3"/>
      <c r="DN1098" s="3"/>
      <c r="DO1098" s="3"/>
      <c r="DP1098" s="3"/>
      <c r="DQ1098" s="3"/>
      <c r="DR1098" s="3"/>
      <c r="DS1098" s="3"/>
      <c r="DT1098" s="3"/>
      <c r="DU1098" s="3"/>
      <c r="DV1098" s="3"/>
      <c r="DW1098" s="3"/>
      <c r="DX1098" s="3"/>
      <c r="DY1098" s="3"/>
      <c r="DZ1098" s="3"/>
      <c r="EA1098" s="3"/>
      <c r="EB1098" s="3"/>
      <c r="EC1098" s="3"/>
      <c r="ED1098" s="3"/>
      <c r="EE1098" s="3"/>
      <c r="EF1098" s="3"/>
      <c r="EG1098" s="3"/>
      <c r="EH1098" s="3"/>
      <c r="EI1098" s="3"/>
      <c r="EJ1098" s="3"/>
      <c r="EK1098" s="3"/>
      <c r="EL1098" s="3"/>
      <c r="EM1098" s="3"/>
      <c r="EN1098" s="3"/>
      <c r="EO1098" s="3"/>
      <c r="EP1098" s="3"/>
      <c r="EQ1098" s="3"/>
      <c r="ER1098" s="3"/>
      <c r="ES1098" s="3"/>
      <c r="ET1098" s="3"/>
      <c r="EU1098" s="3"/>
      <c r="EV1098" s="3"/>
      <c r="EW1098" s="3"/>
      <c r="EX1098" s="3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</row>
    <row r="1099" spans="1:173" x14ac:dyDescent="0.15">
      <c r="A1099" s="74">
        <f t="shared" si="322"/>
        <v>44580</v>
      </c>
      <c r="B1099" s="75">
        <f t="shared" ca="1" si="327"/>
        <v>63674.328816000001</v>
      </c>
      <c r="C1099" s="78">
        <f t="shared" si="328"/>
        <v>63000</v>
      </c>
      <c r="D1099" s="77">
        <f ca="1">IF(A1099&lt;$B$1,VLOOKUP(A1099,[1]DI!$A$4:$B$15000,2),0)</f>
        <v>9.1499999999999998E-2</v>
      </c>
      <c r="E1099" s="78">
        <f t="shared" ca="1" si="324"/>
        <v>1.00034749</v>
      </c>
      <c r="F1099" s="78">
        <f ca="1">(TRUNC(PRODUCT($E$12:$E1098),16))</f>
        <v>1.1366879343090901</v>
      </c>
      <c r="G1099" s="78">
        <f t="shared" ca="1" si="325"/>
        <v>1.1280328341292101</v>
      </c>
      <c r="H1099" s="78">
        <f t="shared" ca="1" si="326"/>
        <v>1.0076727400000001</v>
      </c>
      <c r="I1099" s="77">
        <f t="shared" si="323"/>
        <v>3.5000000000000003E-2</v>
      </c>
      <c r="J1099" s="79">
        <f t="shared" si="329"/>
        <v>44550</v>
      </c>
      <c r="K1099" s="80">
        <f t="shared" si="330"/>
        <v>22</v>
      </c>
      <c r="L1099" s="81">
        <f t="shared" si="331"/>
        <v>22</v>
      </c>
      <c r="M1099" s="82">
        <f t="shared" si="332"/>
        <v>1.0030078140000001</v>
      </c>
      <c r="N1099" s="82">
        <f t="shared" ca="1" si="333"/>
        <v>1.010703632</v>
      </c>
      <c r="O1099" s="81">
        <f t="shared" si="334"/>
        <v>0</v>
      </c>
      <c r="P1099" s="76">
        <f t="shared" ca="1" si="335"/>
        <v>674.32881599999996</v>
      </c>
      <c r="Q1099" s="76">
        <f t="shared" si="336"/>
        <v>0</v>
      </c>
      <c r="R1099" s="83" t="str">
        <f t="shared" si="337"/>
        <v>A+J=</v>
      </c>
      <c r="S1099" s="79">
        <f t="shared" si="338"/>
        <v>44641</v>
      </c>
      <c r="T1099" s="84" t="str">
        <f t="shared" si="339"/>
        <v>-</v>
      </c>
      <c r="U1099" s="8"/>
      <c r="V1099" s="8"/>
      <c r="W1099" s="8"/>
      <c r="X1099" s="8"/>
      <c r="Y1099" s="1"/>
      <c r="Z1099" s="8"/>
      <c r="AA1099" s="8"/>
      <c r="AB1099" s="8"/>
      <c r="AC1099" s="8"/>
      <c r="AD1099" s="8"/>
      <c r="AE1099" s="9"/>
      <c r="AF1099" s="8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3"/>
      <c r="BN1099" s="3"/>
      <c r="BO1099" s="3"/>
      <c r="BP1099" s="3"/>
      <c r="BQ1099" s="3"/>
      <c r="BR1099" s="3"/>
      <c r="BS1099" s="3"/>
      <c r="BT1099" s="3"/>
      <c r="BU1099" s="3"/>
      <c r="BV1099" s="3"/>
      <c r="BW1099" s="3"/>
      <c r="BX1099" s="3"/>
      <c r="BY1099" s="3"/>
      <c r="BZ1099" s="3"/>
      <c r="CA1099" s="3"/>
      <c r="CB1099" s="3"/>
      <c r="CC1099" s="3"/>
      <c r="CD1099" s="3"/>
      <c r="CE1099" s="3"/>
      <c r="CF1099" s="3"/>
      <c r="CG1099" s="3"/>
      <c r="CH1099" s="3"/>
      <c r="CI1099" s="3"/>
      <c r="CJ1099" s="3"/>
      <c r="CK1099" s="3"/>
      <c r="CL1099" s="3"/>
      <c r="CM1099" s="3"/>
      <c r="CN1099" s="3"/>
      <c r="CO1099" s="3"/>
      <c r="CP1099" s="3"/>
      <c r="CQ1099" s="3"/>
      <c r="CR1099" s="3"/>
      <c r="CS1099" s="3"/>
      <c r="CT1099" s="3"/>
      <c r="CU1099" s="3"/>
      <c r="CV1099" s="3"/>
      <c r="CW1099" s="3"/>
      <c r="CX1099" s="3"/>
      <c r="CY1099" s="3"/>
      <c r="CZ1099" s="3"/>
      <c r="DA1099" s="3"/>
      <c r="DB1099" s="3"/>
      <c r="DC1099" s="3"/>
      <c r="DD1099" s="3"/>
      <c r="DE1099" s="3"/>
      <c r="DF1099" s="3"/>
      <c r="DG1099" s="3"/>
      <c r="DH1099" s="3"/>
      <c r="DI1099" s="3"/>
      <c r="DJ1099" s="3"/>
      <c r="DK1099" s="3"/>
      <c r="DL1099" s="3"/>
      <c r="DM1099" s="3"/>
      <c r="DN1099" s="3"/>
      <c r="DO1099" s="3"/>
      <c r="DP1099" s="3"/>
      <c r="DQ1099" s="3"/>
      <c r="DR1099" s="3"/>
      <c r="DS1099" s="3"/>
      <c r="DT1099" s="3"/>
      <c r="DU1099" s="3"/>
      <c r="DV1099" s="3"/>
      <c r="DW1099" s="3"/>
      <c r="DX1099" s="3"/>
      <c r="DY1099" s="3"/>
      <c r="DZ1099" s="3"/>
      <c r="EA1099" s="3"/>
      <c r="EB1099" s="3"/>
      <c r="EC1099" s="3"/>
      <c r="ED1099" s="3"/>
      <c r="EE1099" s="3"/>
      <c r="EF1099" s="3"/>
      <c r="EG1099" s="3"/>
      <c r="EH1099" s="3"/>
      <c r="EI1099" s="3"/>
      <c r="EJ1099" s="3"/>
      <c r="EK1099" s="3"/>
      <c r="EL1099" s="3"/>
      <c r="EM1099" s="3"/>
      <c r="EN1099" s="3"/>
      <c r="EO1099" s="3"/>
      <c r="EP1099" s="3"/>
      <c r="EQ1099" s="3"/>
      <c r="ER1099" s="3"/>
      <c r="ES1099" s="3"/>
      <c r="ET1099" s="3"/>
      <c r="EU1099" s="3"/>
      <c r="EV1099" s="3"/>
      <c r="EW1099" s="3"/>
      <c r="EX1099" s="3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</row>
    <row r="1100" spans="1:173" x14ac:dyDescent="0.15">
      <c r="A1100" s="74">
        <f t="shared" si="322"/>
        <v>44581</v>
      </c>
      <c r="B1100" s="75">
        <f t="shared" ca="1" si="327"/>
        <v>63705.150621000001</v>
      </c>
      <c r="C1100" s="78">
        <f t="shared" si="328"/>
        <v>63000</v>
      </c>
      <c r="D1100" s="77">
        <f ca="1">IF(A1100&lt;$B$1,VLOOKUP(A1100,[1]DI!$A$4:$B$15000,2),0)</f>
        <v>9.1499999999999998E-2</v>
      </c>
      <c r="E1100" s="78">
        <f t="shared" ca="1" si="324"/>
        <v>1.00034749</v>
      </c>
      <c r="F1100" s="78">
        <f ca="1">(TRUNC(PRODUCT($E$12:$E1099),16))</f>
        <v>1.1370829219993801</v>
      </c>
      <c r="G1100" s="78">
        <f t="shared" ca="1" si="325"/>
        <v>1.1280328341292101</v>
      </c>
      <c r="H1100" s="78">
        <f t="shared" ca="1" si="326"/>
        <v>1.0080228899999999</v>
      </c>
      <c r="I1100" s="77">
        <f t="shared" si="323"/>
        <v>3.5000000000000003E-2</v>
      </c>
      <c r="J1100" s="79">
        <f t="shared" si="329"/>
        <v>44550</v>
      </c>
      <c r="K1100" s="80">
        <f t="shared" si="330"/>
        <v>23</v>
      </c>
      <c r="L1100" s="81">
        <f t="shared" si="331"/>
        <v>23</v>
      </c>
      <c r="M1100" s="82">
        <f t="shared" si="332"/>
        <v>1.0031447469999999</v>
      </c>
      <c r="N1100" s="82">
        <f t="shared" ca="1" si="333"/>
        <v>1.0111928670000001</v>
      </c>
      <c r="O1100" s="81">
        <f t="shared" si="334"/>
        <v>0</v>
      </c>
      <c r="P1100" s="76">
        <f t="shared" ca="1" si="335"/>
        <v>705.150621</v>
      </c>
      <c r="Q1100" s="76">
        <f t="shared" si="336"/>
        <v>0</v>
      </c>
      <c r="R1100" s="83" t="str">
        <f t="shared" si="337"/>
        <v>A+J=</v>
      </c>
      <c r="S1100" s="79">
        <f t="shared" si="338"/>
        <v>44641</v>
      </c>
      <c r="T1100" s="84" t="str">
        <f t="shared" si="339"/>
        <v>-</v>
      </c>
      <c r="U1100" s="8"/>
      <c r="V1100" s="8"/>
      <c r="W1100" s="8"/>
      <c r="X1100" s="8"/>
      <c r="Y1100" s="1"/>
      <c r="Z1100" s="8"/>
      <c r="AA1100" s="8"/>
      <c r="AB1100" s="8"/>
      <c r="AC1100" s="8"/>
      <c r="AD1100" s="8"/>
      <c r="AE1100" s="9"/>
      <c r="AF1100" s="8"/>
      <c r="AG1100" s="3"/>
      <c r="AH1100" s="3"/>
      <c r="AI1100" s="3"/>
      <c r="AJ1100" s="3"/>
      <c r="AK1100" s="3"/>
      <c r="AL1100" s="3"/>
      <c r="AM1100" s="3"/>
      <c r="AN1100" s="3"/>
      <c r="AO1100" s="3"/>
      <c r="AP1100" s="3"/>
      <c r="AQ1100" s="3"/>
      <c r="AR1100" s="3"/>
      <c r="AS1100" s="3"/>
      <c r="AT1100" s="3"/>
      <c r="AU1100" s="3"/>
      <c r="AV1100" s="3"/>
      <c r="AW1100" s="3"/>
      <c r="AX1100" s="3"/>
      <c r="AY1100" s="3"/>
      <c r="AZ1100" s="3"/>
      <c r="BA1100" s="3"/>
      <c r="BB1100" s="3"/>
      <c r="BC1100" s="3"/>
      <c r="BD1100" s="3"/>
      <c r="BE1100" s="3"/>
      <c r="BF1100" s="3"/>
      <c r="BG1100" s="3"/>
      <c r="BH1100" s="3"/>
      <c r="BI1100" s="3"/>
      <c r="BJ1100" s="3"/>
      <c r="BK1100" s="3"/>
      <c r="BL1100" s="3"/>
      <c r="BM1100" s="3"/>
      <c r="BN1100" s="3"/>
      <c r="BO1100" s="3"/>
      <c r="BP1100" s="3"/>
      <c r="BQ1100" s="3"/>
      <c r="BR1100" s="3"/>
      <c r="BS1100" s="3"/>
      <c r="BT1100" s="3"/>
      <c r="BU1100" s="3"/>
      <c r="BV1100" s="3"/>
      <c r="BW1100" s="3"/>
      <c r="BX1100" s="3"/>
      <c r="BY1100" s="3"/>
      <c r="BZ1100" s="3"/>
      <c r="CA1100" s="3"/>
      <c r="CB1100" s="3"/>
      <c r="CC1100" s="3"/>
      <c r="CD1100" s="3"/>
      <c r="CE1100" s="3"/>
      <c r="CF1100" s="3"/>
      <c r="CG1100" s="3"/>
      <c r="CH1100" s="3"/>
      <c r="CI1100" s="3"/>
      <c r="CJ1100" s="3"/>
      <c r="CK1100" s="3"/>
      <c r="CL1100" s="3"/>
      <c r="CM1100" s="3"/>
      <c r="CN1100" s="3"/>
      <c r="CO1100" s="3"/>
      <c r="CP1100" s="3"/>
      <c r="CQ1100" s="3"/>
      <c r="CR1100" s="3"/>
      <c r="CS1100" s="3"/>
      <c r="CT1100" s="3"/>
      <c r="CU1100" s="3"/>
      <c r="CV1100" s="3"/>
      <c r="CW1100" s="3"/>
      <c r="CX1100" s="3"/>
      <c r="CY1100" s="3"/>
      <c r="CZ1100" s="3"/>
      <c r="DA1100" s="3"/>
      <c r="DB1100" s="3"/>
      <c r="DC1100" s="3"/>
      <c r="DD1100" s="3"/>
      <c r="DE1100" s="3"/>
      <c r="DF1100" s="3"/>
      <c r="DG1100" s="3"/>
      <c r="DH1100" s="3"/>
      <c r="DI1100" s="3"/>
      <c r="DJ1100" s="3"/>
      <c r="DK1100" s="3"/>
      <c r="DL1100" s="3"/>
      <c r="DM1100" s="3"/>
      <c r="DN1100" s="3"/>
      <c r="DO1100" s="3"/>
      <c r="DP1100" s="3"/>
      <c r="DQ1100" s="3"/>
      <c r="DR1100" s="3"/>
      <c r="DS1100" s="3"/>
      <c r="DT1100" s="3"/>
      <c r="DU1100" s="3"/>
      <c r="DV1100" s="3"/>
      <c r="DW1100" s="3"/>
      <c r="DX1100" s="3"/>
      <c r="DY1100" s="3"/>
      <c r="DZ1100" s="3"/>
      <c r="EA1100" s="3"/>
      <c r="EB1100" s="3"/>
      <c r="EC1100" s="3"/>
      <c r="ED1100" s="3"/>
      <c r="EE1100" s="3"/>
      <c r="EF1100" s="3"/>
      <c r="EG1100" s="3"/>
      <c r="EH1100" s="3"/>
      <c r="EI1100" s="3"/>
      <c r="EJ1100" s="3"/>
      <c r="EK1100" s="3"/>
      <c r="EL1100" s="3"/>
      <c r="EM1100" s="3"/>
      <c r="EN1100" s="3"/>
      <c r="EO1100" s="3"/>
      <c r="EP1100" s="3"/>
      <c r="EQ1100" s="3"/>
      <c r="ER1100" s="3"/>
      <c r="ES1100" s="3"/>
      <c r="ET1100" s="3"/>
      <c r="EU1100" s="3"/>
      <c r="EV1100" s="3"/>
      <c r="EW1100" s="3"/>
      <c r="EX1100" s="3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</row>
    <row r="1101" spans="1:173" x14ac:dyDescent="0.15">
      <c r="A1101" s="74">
        <f t="shared" ref="A1101:A1164" si="340">(A1100+1)</f>
        <v>44582</v>
      </c>
      <c r="B1101" s="75">
        <f t="shared" ca="1" si="327"/>
        <v>63735.987861000001</v>
      </c>
      <c r="C1101" s="78">
        <f t="shared" si="328"/>
        <v>63000</v>
      </c>
      <c r="D1101" s="77">
        <f ca="1">IF(A1101&lt;$B$1,VLOOKUP(A1101,[1]DI!$A$4:$B$15000,2),0)</f>
        <v>9.1499999999999998E-2</v>
      </c>
      <c r="E1101" s="78">
        <f t="shared" ca="1" si="324"/>
        <v>1.00034749</v>
      </c>
      <c r="F1101" s="78">
        <f ca="1">(TRUNC(PRODUCT($E$12:$E1100),16))</f>
        <v>1.1374780469439401</v>
      </c>
      <c r="G1101" s="78">
        <f t="shared" ca="1" si="325"/>
        <v>1.1280328341292101</v>
      </c>
      <c r="H1101" s="78">
        <f t="shared" ca="1" si="326"/>
        <v>1.00837317</v>
      </c>
      <c r="I1101" s="77">
        <f t="shared" ref="I1101:I1164" si="341">I1100</f>
        <v>3.5000000000000003E-2</v>
      </c>
      <c r="J1101" s="79">
        <f t="shared" si="329"/>
        <v>44550</v>
      </c>
      <c r="K1101" s="80">
        <f t="shared" si="330"/>
        <v>24</v>
      </c>
      <c r="L1101" s="81">
        <f t="shared" si="331"/>
        <v>24</v>
      </c>
      <c r="M1101" s="82">
        <f t="shared" si="332"/>
        <v>1.003281699</v>
      </c>
      <c r="N1101" s="82">
        <f t="shared" ca="1" si="333"/>
        <v>1.011682347</v>
      </c>
      <c r="O1101" s="81">
        <f t="shared" si="334"/>
        <v>0</v>
      </c>
      <c r="P1101" s="76">
        <f t="shared" ca="1" si="335"/>
        <v>735.98786099999995</v>
      </c>
      <c r="Q1101" s="76">
        <f t="shared" si="336"/>
        <v>0</v>
      </c>
      <c r="R1101" s="83" t="str">
        <f t="shared" si="337"/>
        <v>A+J=</v>
      </c>
      <c r="S1101" s="79">
        <f t="shared" si="338"/>
        <v>44641</v>
      </c>
      <c r="T1101" s="84" t="str">
        <f t="shared" si="339"/>
        <v>-</v>
      </c>
      <c r="U1101" s="8"/>
      <c r="V1101" s="8"/>
      <c r="W1101" s="8"/>
      <c r="X1101" s="8"/>
      <c r="Y1101" s="1"/>
      <c r="Z1101" s="8"/>
      <c r="AA1101" s="8"/>
      <c r="AB1101" s="8"/>
      <c r="AC1101" s="8"/>
      <c r="AD1101" s="8"/>
      <c r="AE1101" s="9"/>
      <c r="AF1101" s="8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3"/>
      <c r="BN1101" s="3"/>
      <c r="BO1101" s="3"/>
      <c r="BP1101" s="3"/>
      <c r="BQ1101" s="3"/>
      <c r="BR1101" s="3"/>
      <c r="BS1101" s="3"/>
      <c r="BT1101" s="3"/>
      <c r="BU1101" s="3"/>
      <c r="BV1101" s="3"/>
      <c r="BW1101" s="3"/>
      <c r="BX1101" s="3"/>
      <c r="BY1101" s="3"/>
      <c r="BZ1101" s="3"/>
      <c r="CA1101" s="3"/>
      <c r="CB1101" s="3"/>
      <c r="CC1101" s="3"/>
      <c r="CD1101" s="3"/>
      <c r="CE1101" s="3"/>
      <c r="CF1101" s="3"/>
      <c r="CG1101" s="3"/>
      <c r="CH1101" s="3"/>
      <c r="CI1101" s="3"/>
      <c r="CJ1101" s="3"/>
      <c r="CK1101" s="3"/>
      <c r="CL1101" s="3"/>
      <c r="CM1101" s="3"/>
      <c r="CN1101" s="3"/>
      <c r="CO1101" s="3"/>
      <c r="CP1101" s="3"/>
      <c r="CQ1101" s="3"/>
      <c r="CR1101" s="3"/>
      <c r="CS1101" s="3"/>
      <c r="CT1101" s="3"/>
      <c r="CU1101" s="3"/>
      <c r="CV1101" s="3"/>
      <c r="CW1101" s="3"/>
      <c r="CX1101" s="3"/>
      <c r="CY1101" s="3"/>
      <c r="CZ1101" s="3"/>
      <c r="DA1101" s="3"/>
      <c r="DB1101" s="3"/>
      <c r="DC1101" s="3"/>
      <c r="DD1101" s="3"/>
      <c r="DE1101" s="3"/>
      <c r="DF1101" s="3"/>
      <c r="DG1101" s="3"/>
      <c r="DH1101" s="3"/>
      <c r="DI1101" s="3"/>
      <c r="DJ1101" s="3"/>
      <c r="DK1101" s="3"/>
      <c r="DL1101" s="3"/>
      <c r="DM1101" s="3"/>
      <c r="DN1101" s="3"/>
      <c r="DO1101" s="3"/>
      <c r="DP1101" s="3"/>
      <c r="DQ1101" s="3"/>
      <c r="DR1101" s="3"/>
      <c r="DS1101" s="3"/>
      <c r="DT1101" s="3"/>
      <c r="DU1101" s="3"/>
      <c r="DV1101" s="3"/>
      <c r="DW1101" s="3"/>
      <c r="DX1101" s="3"/>
      <c r="DY1101" s="3"/>
      <c r="DZ1101" s="3"/>
      <c r="EA1101" s="3"/>
      <c r="EB1101" s="3"/>
      <c r="EC1101" s="3"/>
      <c r="ED1101" s="3"/>
      <c r="EE1101" s="3"/>
      <c r="EF1101" s="3"/>
      <c r="EG1101" s="3"/>
      <c r="EH1101" s="3"/>
      <c r="EI1101" s="3"/>
      <c r="EJ1101" s="3"/>
      <c r="EK1101" s="3"/>
      <c r="EL1101" s="3"/>
      <c r="EM1101" s="3"/>
      <c r="EN1101" s="3"/>
      <c r="EO1101" s="3"/>
      <c r="EP1101" s="3"/>
      <c r="EQ1101" s="3"/>
      <c r="ER1101" s="3"/>
      <c r="ES1101" s="3"/>
      <c r="ET1101" s="3"/>
      <c r="EU1101" s="3"/>
      <c r="EV1101" s="3"/>
      <c r="EW1101" s="3"/>
      <c r="EX1101" s="3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</row>
    <row r="1102" spans="1:173" x14ac:dyDescent="0.15">
      <c r="A1102" s="74">
        <f t="shared" si="340"/>
        <v>44583</v>
      </c>
      <c r="B1102" s="75">
        <f t="shared" ca="1" si="327"/>
        <v>63766.839968</v>
      </c>
      <c r="C1102" s="78">
        <f t="shared" si="328"/>
        <v>63000</v>
      </c>
      <c r="D1102" s="77">
        <f ca="1">IF(A1102&lt;$B$1,VLOOKUP(A1102,[1]DI!$A$4:$B$15000,2),0)</f>
        <v>0</v>
      </c>
      <c r="E1102" s="78">
        <f t="shared" ref="E1102:E1165" ca="1" si="342">IF(A1102&lt;A$10,1,ROUND(((1+D1102)^(1/252)),8))</f>
        <v>1</v>
      </c>
      <c r="F1102" s="78">
        <f ca="1">(TRUNC(PRODUCT($E$12:$E1101),16))</f>
        <v>1.13787330919048</v>
      </c>
      <c r="G1102" s="78">
        <f t="shared" ref="G1102:G1165" ca="1" si="343">IF(O1101&gt;0,F1101,G1101)</f>
        <v>1.1280328341292101</v>
      </c>
      <c r="H1102" s="78">
        <f t="shared" ref="H1102:H1165" ca="1" si="344">ROUND(F1102/G1102,8)</f>
        <v>1.0087235699999999</v>
      </c>
      <c r="I1102" s="77">
        <f t="shared" si="341"/>
        <v>3.5000000000000003E-2</v>
      </c>
      <c r="J1102" s="79">
        <f t="shared" si="329"/>
        <v>44550</v>
      </c>
      <c r="K1102" s="80">
        <f t="shared" si="330"/>
        <v>24</v>
      </c>
      <c r="L1102" s="81">
        <f t="shared" si="331"/>
        <v>25</v>
      </c>
      <c r="M1102" s="82">
        <f t="shared" si="332"/>
        <v>1.0034186700000001</v>
      </c>
      <c r="N1102" s="82">
        <f t="shared" ca="1" si="333"/>
        <v>1.012172063</v>
      </c>
      <c r="O1102" s="81">
        <f t="shared" si="334"/>
        <v>0</v>
      </c>
      <c r="P1102" s="76">
        <f t="shared" ca="1" si="335"/>
        <v>766.839968</v>
      </c>
      <c r="Q1102" s="76">
        <f t="shared" si="336"/>
        <v>0</v>
      </c>
      <c r="R1102" s="83" t="str">
        <f t="shared" si="337"/>
        <v>A+J=</v>
      </c>
      <c r="S1102" s="79">
        <f t="shared" si="338"/>
        <v>44641</v>
      </c>
      <c r="T1102" s="84" t="str">
        <f t="shared" si="339"/>
        <v>-</v>
      </c>
      <c r="U1102" s="8"/>
      <c r="V1102" s="8"/>
      <c r="W1102" s="8"/>
      <c r="X1102" s="8"/>
      <c r="Y1102" s="1"/>
      <c r="Z1102" s="8"/>
      <c r="AA1102" s="8"/>
      <c r="AB1102" s="8"/>
      <c r="AC1102" s="8"/>
      <c r="AD1102" s="8"/>
      <c r="AE1102" s="9"/>
      <c r="AF1102" s="8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3"/>
      <c r="BN1102" s="3"/>
      <c r="BO1102" s="3"/>
      <c r="BP1102" s="3"/>
      <c r="BQ1102" s="3"/>
      <c r="BR1102" s="3"/>
      <c r="BS1102" s="3"/>
      <c r="BT1102" s="3"/>
      <c r="BU1102" s="3"/>
      <c r="BV1102" s="3"/>
      <c r="BW1102" s="3"/>
      <c r="BX1102" s="3"/>
      <c r="BY1102" s="3"/>
      <c r="BZ1102" s="3"/>
      <c r="CA1102" s="3"/>
      <c r="CB1102" s="3"/>
      <c r="CC1102" s="3"/>
      <c r="CD1102" s="3"/>
      <c r="CE1102" s="3"/>
      <c r="CF1102" s="3"/>
      <c r="CG1102" s="3"/>
      <c r="CH1102" s="3"/>
      <c r="CI1102" s="3"/>
      <c r="CJ1102" s="3"/>
      <c r="CK1102" s="3"/>
      <c r="CL1102" s="3"/>
      <c r="CM1102" s="3"/>
      <c r="CN1102" s="3"/>
      <c r="CO1102" s="3"/>
      <c r="CP1102" s="3"/>
      <c r="CQ1102" s="3"/>
      <c r="CR1102" s="3"/>
      <c r="CS1102" s="3"/>
      <c r="CT1102" s="3"/>
      <c r="CU1102" s="3"/>
      <c r="CV1102" s="3"/>
      <c r="CW1102" s="3"/>
      <c r="CX1102" s="3"/>
      <c r="CY1102" s="3"/>
      <c r="CZ1102" s="3"/>
      <c r="DA1102" s="3"/>
      <c r="DB1102" s="3"/>
      <c r="DC1102" s="3"/>
      <c r="DD1102" s="3"/>
      <c r="DE1102" s="3"/>
      <c r="DF1102" s="3"/>
      <c r="DG1102" s="3"/>
      <c r="DH1102" s="3"/>
      <c r="DI1102" s="3"/>
      <c r="DJ1102" s="3"/>
      <c r="DK1102" s="3"/>
      <c r="DL1102" s="3"/>
      <c r="DM1102" s="3"/>
      <c r="DN1102" s="3"/>
      <c r="DO1102" s="3"/>
      <c r="DP1102" s="3"/>
      <c r="DQ1102" s="3"/>
      <c r="DR1102" s="3"/>
      <c r="DS1102" s="3"/>
      <c r="DT1102" s="3"/>
      <c r="DU1102" s="3"/>
      <c r="DV1102" s="3"/>
      <c r="DW1102" s="3"/>
      <c r="DX1102" s="3"/>
      <c r="DY1102" s="3"/>
      <c r="DZ1102" s="3"/>
      <c r="EA1102" s="3"/>
      <c r="EB1102" s="3"/>
      <c r="EC1102" s="3"/>
      <c r="ED1102" s="3"/>
      <c r="EE1102" s="3"/>
      <c r="EF1102" s="3"/>
      <c r="EG1102" s="3"/>
      <c r="EH1102" s="3"/>
      <c r="EI1102" s="3"/>
      <c r="EJ1102" s="3"/>
      <c r="EK1102" s="3"/>
      <c r="EL1102" s="3"/>
      <c r="EM1102" s="3"/>
      <c r="EN1102" s="3"/>
      <c r="EO1102" s="3"/>
      <c r="EP1102" s="3"/>
      <c r="EQ1102" s="3"/>
      <c r="ER1102" s="3"/>
      <c r="ES1102" s="3"/>
      <c r="ET1102" s="3"/>
      <c r="EU1102" s="3"/>
      <c r="EV1102" s="3"/>
      <c r="EW1102" s="3"/>
      <c r="EX1102" s="3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</row>
    <row r="1103" spans="1:173" x14ac:dyDescent="0.15">
      <c r="A1103" s="74">
        <f t="shared" si="340"/>
        <v>44584</v>
      </c>
      <c r="B1103" s="75">
        <f t="shared" ca="1" si="327"/>
        <v>63766.839968</v>
      </c>
      <c r="C1103" s="78">
        <f t="shared" si="328"/>
        <v>63000</v>
      </c>
      <c r="D1103" s="77">
        <f ca="1">IF(A1103&lt;$B$1,VLOOKUP(A1103,[1]DI!$A$4:$B$15000,2),0)</f>
        <v>0</v>
      </c>
      <c r="E1103" s="78">
        <f t="shared" ca="1" si="342"/>
        <v>1</v>
      </c>
      <c r="F1103" s="78">
        <f ca="1">(TRUNC(PRODUCT($E$12:$E1102),16))</f>
        <v>1.13787330919048</v>
      </c>
      <c r="G1103" s="78">
        <f t="shared" ca="1" si="343"/>
        <v>1.1280328341292101</v>
      </c>
      <c r="H1103" s="78">
        <f t="shared" ca="1" si="344"/>
        <v>1.0087235699999999</v>
      </c>
      <c r="I1103" s="77">
        <f t="shared" si="341"/>
        <v>3.5000000000000003E-2</v>
      </c>
      <c r="J1103" s="79">
        <f t="shared" si="329"/>
        <v>44550</v>
      </c>
      <c r="K1103" s="80">
        <f t="shared" si="330"/>
        <v>24</v>
      </c>
      <c r="L1103" s="81">
        <f t="shared" si="331"/>
        <v>25</v>
      </c>
      <c r="M1103" s="82">
        <f t="shared" si="332"/>
        <v>1.0034186700000001</v>
      </c>
      <c r="N1103" s="82">
        <f t="shared" ca="1" si="333"/>
        <v>1.012172063</v>
      </c>
      <c r="O1103" s="81">
        <f t="shared" si="334"/>
        <v>0</v>
      </c>
      <c r="P1103" s="76">
        <f t="shared" ca="1" si="335"/>
        <v>766.839968</v>
      </c>
      <c r="Q1103" s="76">
        <f t="shared" si="336"/>
        <v>0</v>
      </c>
      <c r="R1103" s="83" t="str">
        <f t="shared" si="337"/>
        <v>A+J=</v>
      </c>
      <c r="S1103" s="79">
        <f t="shared" si="338"/>
        <v>44641</v>
      </c>
      <c r="T1103" s="84" t="str">
        <f t="shared" si="339"/>
        <v>-</v>
      </c>
      <c r="U1103" s="8"/>
      <c r="V1103" s="8"/>
      <c r="W1103" s="8"/>
      <c r="X1103" s="8"/>
      <c r="Y1103" s="1"/>
      <c r="Z1103" s="8"/>
      <c r="AA1103" s="8"/>
      <c r="AB1103" s="8"/>
      <c r="AC1103" s="8"/>
      <c r="AD1103" s="8"/>
      <c r="AE1103" s="9"/>
      <c r="AF1103" s="8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3"/>
      <c r="BN1103" s="3"/>
      <c r="BO1103" s="3"/>
      <c r="BP1103" s="3"/>
      <c r="BQ1103" s="3"/>
      <c r="BR1103" s="3"/>
      <c r="BS1103" s="3"/>
      <c r="BT1103" s="3"/>
      <c r="BU1103" s="3"/>
      <c r="BV1103" s="3"/>
      <c r="BW1103" s="3"/>
      <c r="BX1103" s="3"/>
      <c r="BY1103" s="3"/>
      <c r="BZ1103" s="3"/>
      <c r="CA1103" s="3"/>
      <c r="CB1103" s="3"/>
      <c r="CC1103" s="3"/>
      <c r="CD1103" s="3"/>
      <c r="CE1103" s="3"/>
      <c r="CF1103" s="3"/>
      <c r="CG1103" s="3"/>
      <c r="CH1103" s="3"/>
      <c r="CI1103" s="3"/>
      <c r="CJ1103" s="3"/>
      <c r="CK1103" s="3"/>
      <c r="CL1103" s="3"/>
      <c r="CM1103" s="3"/>
      <c r="CN1103" s="3"/>
      <c r="CO1103" s="3"/>
      <c r="CP1103" s="3"/>
      <c r="CQ1103" s="3"/>
      <c r="CR1103" s="3"/>
      <c r="CS1103" s="3"/>
      <c r="CT1103" s="3"/>
      <c r="CU1103" s="3"/>
      <c r="CV1103" s="3"/>
      <c r="CW1103" s="3"/>
      <c r="CX1103" s="3"/>
      <c r="CY1103" s="3"/>
      <c r="CZ1103" s="3"/>
      <c r="DA1103" s="3"/>
      <c r="DB1103" s="3"/>
      <c r="DC1103" s="3"/>
      <c r="DD1103" s="3"/>
      <c r="DE1103" s="3"/>
      <c r="DF1103" s="3"/>
      <c r="DG1103" s="3"/>
      <c r="DH1103" s="3"/>
      <c r="DI1103" s="3"/>
      <c r="DJ1103" s="3"/>
      <c r="DK1103" s="3"/>
      <c r="DL1103" s="3"/>
      <c r="DM1103" s="3"/>
      <c r="DN1103" s="3"/>
      <c r="DO1103" s="3"/>
      <c r="DP1103" s="3"/>
      <c r="DQ1103" s="3"/>
      <c r="DR1103" s="3"/>
      <c r="DS1103" s="3"/>
      <c r="DT1103" s="3"/>
      <c r="DU1103" s="3"/>
      <c r="DV1103" s="3"/>
      <c r="DW1103" s="3"/>
      <c r="DX1103" s="3"/>
      <c r="DY1103" s="3"/>
      <c r="DZ1103" s="3"/>
      <c r="EA1103" s="3"/>
      <c r="EB1103" s="3"/>
      <c r="EC1103" s="3"/>
      <c r="ED1103" s="3"/>
      <c r="EE1103" s="3"/>
      <c r="EF1103" s="3"/>
      <c r="EG1103" s="3"/>
      <c r="EH1103" s="3"/>
      <c r="EI1103" s="3"/>
      <c r="EJ1103" s="3"/>
      <c r="EK1103" s="3"/>
      <c r="EL1103" s="3"/>
      <c r="EM1103" s="3"/>
      <c r="EN1103" s="3"/>
      <c r="EO1103" s="3"/>
      <c r="EP1103" s="3"/>
      <c r="EQ1103" s="3"/>
      <c r="ER1103" s="3"/>
      <c r="ES1103" s="3"/>
      <c r="ET1103" s="3"/>
      <c r="EU1103" s="3"/>
      <c r="EV1103" s="3"/>
      <c r="EW1103" s="3"/>
      <c r="EX1103" s="3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</row>
    <row r="1104" spans="1:173" x14ac:dyDescent="0.15">
      <c r="A1104" s="74">
        <f t="shared" si="340"/>
        <v>44585</v>
      </c>
      <c r="B1104" s="75">
        <f t="shared" ca="1" si="327"/>
        <v>63766.839968</v>
      </c>
      <c r="C1104" s="78">
        <f t="shared" si="328"/>
        <v>63000</v>
      </c>
      <c r="D1104" s="77">
        <f ca="1">IF(A1104&lt;$B$1,VLOOKUP(A1104,[1]DI!$A$4:$B$15000,2),0)</f>
        <v>9.1499999999999998E-2</v>
      </c>
      <c r="E1104" s="78">
        <f t="shared" ca="1" si="342"/>
        <v>1.00034749</v>
      </c>
      <c r="F1104" s="78">
        <f ca="1">(TRUNC(PRODUCT($E$12:$E1103),16))</f>
        <v>1.13787330919048</v>
      </c>
      <c r="G1104" s="78">
        <f t="shared" ca="1" si="343"/>
        <v>1.1280328341292101</v>
      </c>
      <c r="H1104" s="78">
        <f t="shared" ca="1" si="344"/>
        <v>1.0087235699999999</v>
      </c>
      <c r="I1104" s="77">
        <f t="shared" si="341"/>
        <v>3.5000000000000003E-2</v>
      </c>
      <c r="J1104" s="79">
        <f t="shared" si="329"/>
        <v>44550</v>
      </c>
      <c r="K1104" s="80">
        <f t="shared" si="330"/>
        <v>25</v>
      </c>
      <c r="L1104" s="81">
        <f t="shared" si="331"/>
        <v>25</v>
      </c>
      <c r="M1104" s="82">
        <f t="shared" si="332"/>
        <v>1.0034186700000001</v>
      </c>
      <c r="N1104" s="82">
        <f t="shared" ca="1" si="333"/>
        <v>1.012172063</v>
      </c>
      <c r="O1104" s="81">
        <f t="shared" si="334"/>
        <v>0</v>
      </c>
      <c r="P1104" s="76">
        <f t="shared" ca="1" si="335"/>
        <v>766.839968</v>
      </c>
      <c r="Q1104" s="76">
        <f t="shared" si="336"/>
        <v>0</v>
      </c>
      <c r="R1104" s="83" t="str">
        <f t="shared" si="337"/>
        <v>A+J=</v>
      </c>
      <c r="S1104" s="79">
        <f t="shared" si="338"/>
        <v>44641</v>
      </c>
      <c r="T1104" s="84" t="str">
        <f t="shared" si="339"/>
        <v>-</v>
      </c>
      <c r="U1104" s="8"/>
      <c r="V1104" s="8"/>
      <c r="W1104" s="8"/>
      <c r="X1104" s="8"/>
      <c r="Y1104" s="1"/>
      <c r="Z1104" s="8"/>
      <c r="AA1104" s="8"/>
      <c r="AB1104" s="8"/>
      <c r="AC1104" s="8"/>
      <c r="AD1104" s="8"/>
      <c r="AE1104" s="9"/>
      <c r="AF1104" s="8"/>
      <c r="AG1104" s="3"/>
      <c r="AH1104" s="3"/>
      <c r="AI1104" s="3"/>
      <c r="AJ1104" s="3"/>
      <c r="AK1104" s="3"/>
      <c r="AL1104" s="3"/>
      <c r="AM1104" s="3"/>
      <c r="AN1104" s="3"/>
      <c r="AO1104" s="3"/>
      <c r="AP1104" s="3"/>
      <c r="AQ1104" s="3"/>
      <c r="AR1104" s="3"/>
      <c r="AS1104" s="3"/>
      <c r="AT1104" s="3"/>
      <c r="AU1104" s="3"/>
      <c r="AV1104" s="3"/>
      <c r="AW1104" s="3"/>
      <c r="AX1104" s="3"/>
      <c r="AY1104" s="3"/>
      <c r="AZ1104" s="3"/>
      <c r="BA1104" s="3"/>
      <c r="BB1104" s="3"/>
      <c r="BC1104" s="3"/>
      <c r="BD1104" s="3"/>
      <c r="BE1104" s="3"/>
      <c r="BF1104" s="3"/>
      <c r="BG1104" s="3"/>
      <c r="BH1104" s="3"/>
      <c r="BI1104" s="3"/>
      <c r="BJ1104" s="3"/>
      <c r="BK1104" s="3"/>
      <c r="BL1104" s="3"/>
      <c r="BM1104" s="3"/>
      <c r="BN1104" s="3"/>
      <c r="BO1104" s="3"/>
      <c r="BP1104" s="3"/>
      <c r="BQ1104" s="3"/>
      <c r="BR1104" s="3"/>
      <c r="BS1104" s="3"/>
      <c r="BT1104" s="3"/>
      <c r="BU1104" s="3"/>
      <c r="BV1104" s="3"/>
      <c r="BW1104" s="3"/>
      <c r="BX1104" s="3"/>
      <c r="BY1104" s="3"/>
      <c r="BZ1104" s="3"/>
      <c r="CA1104" s="3"/>
      <c r="CB1104" s="3"/>
      <c r="CC1104" s="3"/>
      <c r="CD1104" s="3"/>
      <c r="CE1104" s="3"/>
      <c r="CF1104" s="3"/>
      <c r="CG1104" s="3"/>
      <c r="CH1104" s="3"/>
      <c r="CI1104" s="3"/>
      <c r="CJ1104" s="3"/>
      <c r="CK1104" s="3"/>
      <c r="CL1104" s="3"/>
      <c r="CM1104" s="3"/>
      <c r="CN1104" s="3"/>
      <c r="CO1104" s="3"/>
      <c r="CP1104" s="3"/>
      <c r="CQ1104" s="3"/>
      <c r="CR1104" s="3"/>
      <c r="CS1104" s="3"/>
      <c r="CT1104" s="3"/>
      <c r="CU1104" s="3"/>
      <c r="CV1104" s="3"/>
      <c r="CW1104" s="3"/>
      <c r="CX1104" s="3"/>
      <c r="CY1104" s="3"/>
      <c r="CZ1104" s="3"/>
      <c r="DA1104" s="3"/>
      <c r="DB1104" s="3"/>
      <c r="DC1104" s="3"/>
      <c r="DD1104" s="3"/>
      <c r="DE1104" s="3"/>
      <c r="DF1104" s="3"/>
      <c r="DG1104" s="3"/>
      <c r="DH1104" s="3"/>
      <c r="DI1104" s="3"/>
      <c r="DJ1104" s="3"/>
      <c r="DK1104" s="3"/>
      <c r="DL1104" s="3"/>
      <c r="DM1104" s="3"/>
      <c r="DN1104" s="3"/>
      <c r="DO1104" s="3"/>
      <c r="DP1104" s="3"/>
      <c r="DQ1104" s="3"/>
      <c r="DR1104" s="3"/>
      <c r="DS1104" s="3"/>
      <c r="DT1104" s="3"/>
      <c r="DU1104" s="3"/>
      <c r="DV1104" s="3"/>
      <c r="DW1104" s="3"/>
      <c r="DX1104" s="3"/>
      <c r="DY1104" s="3"/>
      <c r="DZ1104" s="3"/>
      <c r="EA1104" s="3"/>
      <c r="EB1104" s="3"/>
      <c r="EC1104" s="3"/>
      <c r="ED1104" s="3"/>
      <c r="EE1104" s="3"/>
      <c r="EF1104" s="3"/>
      <c r="EG1104" s="3"/>
      <c r="EH1104" s="3"/>
      <c r="EI1104" s="3"/>
      <c r="EJ1104" s="3"/>
      <c r="EK1104" s="3"/>
      <c r="EL1104" s="3"/>
      <c r="EM1104" s="3"/>
      <c r="EN1104" s="3"/>
      <c r="EO1104" s="3"/>
      <c r="EP1104" s="3"/>
      <c r="EQ1104" s="3"/>
      <c r="ER1104" s="3"/>
      <c r="ES1104" s="3"/>
      <c r="ET1104" s="3"/>
      <c r="EU1104" s="3"/>
      <c r="EV1104" s="3"/>
      <c r="EW1104" s="3"/>
      <c r="EX1104" s="3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</row>
    <row r="1105" spans="1:173" x14ac:dyDescent="0.15">
      <c r="A1105" s="74">
        <f t="shared" si="340"/>
        <v>44586</v>
      </c>
      <c r="B1105" s="75">
        <f t="shared" ca="1" si="327"/>
        <v>63797.706881999999</v>
      </c>
      <c r="C1105" s="78">
        <f t="shared" si="328"/>
        <v>63000</v>
      </c>
      <c r="D1105" s="77">
        <f ca="1">IF(A1105&lt;$B$1,VLOOKUP(A1105,[1]DI!$A$4:$B$15000,2),0)</f>
        <v>9.1499999999999998E-2</v>
      </c>
      <c r="E1105" s="78">
        <f t="shared" ca="1" si="342"/>
        <v>1.00034749</v>
      </c>
      <c r="F1105" s="78">
        <f ca="1">(TRUNC(PRODUCT($E$12:$E1104),16))</f>
        <v>1.1382687087866901</v>
      </c>
      <c r="G1105" s="78">
        <f t="shared" ca="1" si="343"/>
        <v>1.1280328341292101</v>
      </c>
      <c r="H1105" s="78">
        <f t="shared" ca="1" si="344"/>
        <v>1.0090740899999999</v>
      </c>
      <c r="I1105" s="77">
        <f t="shared" si="341"/>
        <v>3.5000000000000003E-2</v>
      </c>
      <c r="J1105" s="79">
        <f t="shared" si="329"/>
        <v>44550</v>
      </c>
      <c r="K1105" s="80">
        <f t="shared" si="330"/>
        <v>26</v>
      </c>
      <c r="L1105" s="81">
        <f t="shared" si="331"/>
        <v>26</v>
      </c>
      <c r="M1105" s="82">
        <f t="shared" si="332"/>
        <v>1.00355566</v>
      </c>
      <c r="N1105" s="82">
        <f t="shared" ca="1" si="333"/>
        <v>1.012662014</v>
      </c>
      <c r="O1105" s="81">
        <f t="shared" si="334"/>
        <v>0</v>
      </c>
      <c r="P1105" s="76">
        <f t="shared" ca="1" si="335"/>
        <v>797.70688199999995</v>
      </c>
      <c r="Q1105" s="76">
        <f t="shared" si="336"/>
        <v>0</v>
      </c>
      <c r="R1105" s="83" t="str">
        <f t="shared" si="337"/>
        <v>A+J=</v>
      </c>
      <c r="S1105" s="79">
        <f t="shared" si="338"/>
        <v>44641</v>
      </c>
      <c r="T1105" s="84" t="str">
        <f t="shared" si="339"/>
        <v>-</v>
      </c>
      <c r="U1105" s="8"/>
      <c r="V1105" s="8"/>
      <c r="W1105" s="8"/>
      <c r="X1105" s="8"/>
      <c r="Y1105" s="1"/>
      <c r="Z1105" s="8"/>
      <c r="AA1105" s="8"/>
      <c r="AB1105" s="8"/>
      <c r="AC1105" s="8"/>
      <c r="AD1105" s="8"/>
      <c r="AE1105" s="9"/>
      <c r="AF1105" s="8"/>
      <c r="AG1105" s="3"/>
      <c r="AH1105" s="3"/>
      <c r="AI1105" s="3"/>
      <c r="AJ1105" s="3"/>
      <c r="AK1105" s="3"/>
      <c r="AL1105" s="3"/>
      <c r="AM1105" s="3"/>
      <c r="AN1105" s="3"/>
      <c r="AO1105" s="3"/>
      <c r="AP1105" s="3"/>
      <c r="AQ1105" s="3"/>
      <c r="AR1105" s="3"/>
      <c r="AS1105" s="3"/>
      <c r="AT1105" s="3"/>
      <c r="AU1105" s="3"/>
      <c r="AV1105" s="3"/>
      <c r="AW1105" s="3"/>
      <c r="AX1105" s="3"/>
      <c r="AY1105" s="3"/>
      <c r="AZ1105" s="3"/>
      <c r="BA1105" s="3"/>
      <c r="BB1105" s="3"/>
      <c r="BC1105" s="3"/>
      <c r="BD1105" s="3"/>
      <c r="BE1105" s="3"/>
      <c r="BF1105" s="3"/>
      <c r="BG1105" s="3"/>
      <c r="BH1105" s="3"/>
      <c r="BI1105" s="3"/>
      <c r="BJ1105" s="3"/>
      <c r="BK1105" s="3"/>
      <c r="BL1105" s="3"/>
      <c r="BM1105" s="3"/>
      <c r="BN1105" s="3"/>
      <c r="BO1105" s="3"/>
      <c r="BP1105" s="3"/>
      <c r="BQ1105" s="3"/>
      <c r="BR1105" s="3"/>
      <c r="BS1105" s="3"/>
      <c r="BT1105" s="3"/>
      <c r="BU1105" s="3"/>
      <c r="BV1105" s="3"/>
      <c r="BW1105" s="3"/>
      <c r="BX1105" s="3"/>
      <c r="BY1105" s="3"/>
      <c r="BZ1105" s="3"/>
      <c r="CA1105" s="3"/>
      <c r="CB1105" s="3"/>
      <c r="CC1105" s="3"/>
      <c r="CD1105" s="3"/>
      <c r="CE1105" s="3"/>
      <c r="CF1105" s="3"/>
      <c r="CG1105" s="3"/>
      <c r="CH1105" s="3"/>
      <c r="CI1105" s="3"/>
      <c r="CJ1105" s="3"/>
      <c r="CK1105" s="3"/>
      <c r="CL1105" s="3"/>
      <c r="CM1105" s="3"/>
      <c r="CN1105" s="3"/>
      <c r="CO1105" s="3"/>
      <c r="CP1105" s="3"/>
      <c r="CQ1105" s="3"/>
      <c r="CR1105" s="3"/>
      <c r="CS1105" s="3"/>
      <c r="CT1105" s="3"/>
      <c r="CU1105" s="3"/>
      <c r="CV1105" s="3"/>
      <c r="CW1105" s="3"/>
      <c r="CX1105" s="3"/>
      <c r="CY1105" s="3"/>
      <c r="CZ1105" s="3"/>
      <c r="DA1105" s="3"/>
      <c r="DB1105" s="3"/>
      <c r="DC1105" s="3"/>
      <c r="DD1105" s="3"/>
      <c r="DE1105" s="3"/>
      <c r="DF1105" s="3"/>
      <c r="DG1105" s="3"/>
      <c r="DH1105" s="3"/>
      <c r="DI1105" s="3"/>
      <c r="DJ1105" s="3"/>
      <c r="DK1105" s="3"/>
      <c r="DL1105" s="3"/>
      <c r="DM1105" s="3"/>
      <c r="DN1105" s="3"/>
      <c r="DO1105" s="3"/>
      <c r="DP1105" s="3"/>
      <c r="DQ1105" s="3"/>
      <c r="DR1105" s="3"/>
      <c r="DS1105" s="3"/>
      <c r="DT1105" s="3"/>
      <c r="DU1105" s="3"/>
      <c r="DV1105" s="3"/>
      <c r="DW1105" s="3"/>
      <c r="DX1105" s="3"/>
      <c r="DY1105" s="3"/>
      <c r="DZ1105" s="3"/>
      <c r="EA1105" s="3"/>
      <c r="EB1105" s="3"/>
      <c r="EC1105" s="3"/>
      <c r="ED1105" s="3"/>
      <c r="EE1105" s="3"/>
      <c r="EF1105" s="3"/>
      <c r="EG1105" s="3"/>
      <c r="EH1105" s="3"/>
      <c r="EI1105" s="3"/>
      <c r="EJ1105" s="3"/>
      <c r="EK1105" s="3"/>
      <c r="EL1105" s="3"/>
      <c r="EM1105" s="3"/>
      <c r="EN1105" s="3"/>
      <c r="EO1105" s="3"/>
      <c r="EP1105" s="3"/>
      <c r="EQ1105" s="3"/>
      <c r="ER1105" s="3"/>
      <c r="ES1105" s="3"/>
      <c r="ET1105" s="3"/>
      <c r="EU1105" s="3"/>
      <c r="EV1105" s="3"/>
      <c r="EW1105" s="3"/>
      <c r="EX1105" s="3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</row>
    <row r="1106" spans="1:173" x14ac:dyDescent="0.15">
      <c r="A1106" s="74">
        <f t="shared" si="340"/>
        <v>44587</v>
      </c>
      <c r="B1106" s="75">
        <f t="shared" ca="1" si="327"/>
        <v>63828.589229999998</v>
      </c>
      <c r="C1106" s="78">
        <f t="shared" si="328"/>
        <v>63000</v>
      </c>
      <c r="D1106" s="77">
        <f ca="1">IF(A1106&lt;$B$1,VLOOKUP(A1106,[1]DI!$A$4:$B$15000,2),0)</f>
        <v>9.1499999999999998E-2</v>
      </c>
      <c r="E1106" s="78">
        <f t="shared" ca="1" si="342"/>
        <v>1.00034749</v>
      </c>
      <c r="F1106" s="78">
        <f ca="1">(TRUNC(PRODUCT($E$12:$E1105),16))</f>
        <v>1.1386642457803</v>
      </c>
      <c r="G1106" s="78">
        <f t="shared" ca="1" si="343"/>
        <v>1.1280328341292101</v>
      </c>
      <c r="H1106" s="78">
        <f t="shared" ca="1" si="344"/>
        <v>1.00942474</v>
      </c>
      <c r="I1106" s="77">
        <f t="shared" si="341"/>
        <v>3.5000000000000003E-2</v>
      </c>
      <c r="J1106" s="79">
        <f t="shared" si="329"/>
        <v>44550</v>
      </c>
      <c r="K1106" s="80">
        <f t="shared" si="330"/>
        <v>27</v>
      </c>
      <c r="L1106" s="81">
        <f t="shared" si="331"/>
        <v>27</v>
      </c>
      <c r="M1106" s="82">
        <f t="shared" si="332"/>
        <v>1.003692668</v>
      </c>
      <c r="N1106" s="82">
        <f t="shared" ca="1" si="333"/>
        <v>1.0131522100000001</v>
      </c>
      <c r="O1106" s="81">
        <f t="shared" si="334"/>
        <v>0</v>
      </c>
      <c r="P1106" s="76">
        <f t="shared" ca="1" si="335"/>
        <v>828.58923000000004</v>
      </c>
      <c r="Q1106" s="76">
        <f t="shared" si="336"/>
        <v>0</v>
      </c>
      <c r="R1106" s="83" t="str">
        <f t="shared" si="337"/>
        <v>A+J=</v>
      </c>
      <c r="S1106" s="79">
        <f t="shared" si="338"/>
        <v>44641</v>
      </c>
      <c r="T1106" s="84" t="str">
        <f t="shared" si="339"/>
        <v>-</v>
      </c>
      <c r="U1106" s="8"/>
      <c r="V1106" s="8"/>
      <c r="W1106" s="8"/>
      <c r="X1106" s="8"/>
      <c r="Y1106" s="1"/>
      <c r="Z1106" s="8"/>
      <c r="AA1106" s="8"/>
      <c r="AB1106" s="8"/>
      <c r="AC1106" s="8"/>
      <c r="AD1106" s="8"/>
      <c r="AE1106" s="9"/>
      <c r="AF1106" s="8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3"/>
      <c r="BN1106" s="3"/>
      <c r="BO1106" s="3"/>
      <c r="BP1106" s="3"/>
      <c r="BQ1106" s="3"/>
      <c r="BR1106" s="3"/>
      <c r="BS1106" s="3"/>
      <c r="BT1106" s="3"/>
      <c r="BU1106" s="3"/>
      <c r="BV1106" s="3"/>
      <c r="BW1106" s="3"/>
      <c r="BX1106" s="3"/>
      <c r="BY1106" s="3"/>
      <c r="BZ1106" s="3"/>
      <c r="CA1106" s="3"/>
      <c r="CB1106" s="3"/>
      <c r="CC1106" s="3"/>
      <c r="CD1106" s="3"/>
      <c r="CE1106" s="3"/>
      <c r="CF1106" s="3"/>
      <c r="CG1106" s="3"/>
      <c r="CH1106" s="3"/>
      <c r="CI1106" s="3"/>
      <c r="CJ1106" s="3"/>
      <c r="CK1106" s="3"/>
      <c r="CL1106" s="3"/>
      <c r="CM1106" s="3"/>
      <c r="CN1106" s="3"/>
      <c r="CO1106" s="3"/>
      <c r="CP1106" s="3"/>
      <c r="CQ1106" s="3"/>
      <c r="CR1106" s="3"/>
      <c r="CS1106" s="3"/>
      <c r="CT1106" s="3"/>
      <c r="CU1106" s="3"/>
      <c r="CV1106" s="3"/>
      <c r="CW1106" s="3"/>
      <c r="CX1106" s="3"/>
      <c r="CY1106" s="3"/>
      <c r="CZ1106" s="3"/>
      <c r="DA1106" s="3"/>
      <c r="DB1106" s="3"/>
      <c r="DC1106" s="3"/>
      <c r="DD1106" s="3"/>
      <c r="DE1106" s="3"/>
      <c r="DF1106" s="3"/>
      <c r="DG1106" s="3"/>
      <c r="DH1106" s="3"/>
      <c r="DI1106" s="3"/>
      <c r="DJ1106" s="3"/>
      <c r="DK1106" s="3"/>
      <c r="DL1106" s="3"/>
      <c r="DM1106" s="3"/>
      <c r="DN1106" s="3"/>
      <c r="DO1106" s="3"/>
      <c r="DP1106" s="3"/>
      <c r="DQ1106" s="3"/>
      <c r="DR1106" s="3"/>
      <c r="DS1106" s="3"/>
      <c r="DT1106" s="3"/>
      <c r="DU1106" s="3"/>
      <c r="DV1106" s="3"/>
      <c r="DW1106" s="3"/>
      <c r="DX1106" s="3"/>
      <c r="DY1106" s="3"/>
      <c r="DZ1106" s="3"/>
      <c r="EA1106" s="3"/>
      <c r="EB1106" s="3"/>
      <c r="EC1106" s="3"/>
      <c r="ED1106" s="3"/>
      <c r="EE1106" s="3"/>
      <c r="EF1106" s="3"/>
      <c r="EG1106" s="3"/>
      <c r="EH1106" s="3"/>
      <c r="EI1106" s="3"/>
      <c r="EJ1106" s="3"/>
      <c r="EK1106" s="3"/>
      <c r="EL1106" s="3"/>
      <c r="EM1106" s="3"/>
      <c r="EN1106" s="3"/>
      <c r="EO1106" s="3"/>
      <c r="EP1106" s="3"/>
      <c r="EQ1106" s="3"/>
      <c r="ER1106" s="3"/>
      <c r="ES1106" s="3"/>
      <c r="ET1106" s="3"/>
      <c r="EU1106" s="3"/>
      <c r="EV1106" s="3"/>
      <c r="EW1106" s="3"/>
      <c r="EX1106" s="3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</row>
    <row r="1107" spans="1:173" x14ac:dyDescent="0.15">
      <c r="A1107" s="74">
        <f t="shared" si="340"/>
        <v>44588</v>
      </c>
      <c r="B1107" s="75">
        <f t="shared" ca="1" si="327"/>
        <v>63859.485816</v>
      </c>
      <c r="C1107" s="78">
        <f t="shared" si="328"/>
        <v>63000</v>
      </c>
      <c r="D1107" s="77">
        <f ca="1">IF(A1107&lt;$B$1,VLOOKUP(A1107,[1]DI!$A$4:$B$15000,2),0)</f>
        <v>9.1499999999999998E-2</v>
      </c>
      <c r="E1107" s="78">
        <f t="shared" ca="1" si="342"/>
        <v>1.00034749</v>
      </c>
      <c r="F1107" s="78">
        <f ca="1">(TRUNC(PRODUCT($E$12:$E1106),16))</f>
        <v>1.1390599202190701</v>
      </c>
      <c r="G1107" s="78">
        <f t="shared" ca="1" si="343"/>
        <v>1.1280328341292101</v>
      </c>
      <c r="H1107" s="78">
        <f t="shared" ca="1" si="344"/>
        <v>1.0097754999999999</v>
      </c>
      <c r="I1107" s="77">
        <f t="shared" si="341"/>
        <v>3.5000000000000003E-2</v>
      </c>
      <c r="J1107" s="79">
        <f t="shared" si="329"/>
        <v>44550</v>
      </c>
      <c r="K1107" s="80">
        <f t="shared" si="330"/>
        <v>28</v>
      </c>
      <c r="L1107" s="81">
        <f t="shared" si="331"/>
        <v>28</v>
      </c>
      <c r="M1107" s="82">
        <f t="shared" si="332"/>
        <v>1.0038296950000001</v>
      </c>
      <c r="N1107" s="82">
        <f t="shared" ca="1" si="333"/>
        <v>1.013642632</v>
      </c>
      <c r="O1107" s="81">
        <f t="shared" si="334"/>
        <v>0</v>
      </c>
      <c r="P1107" s="76">
        <f t="shared" ca="1" si="335"/>
        <v>859.485816</v>
      </c>
      <c r="Q1107" s="76">
        <f t="shared" si="336"/>
        <v>0</v>
      </c>
      <c r="R1107" s="83" t="str">
        <f t="shared" si="337"/>
        <v>A+J=</v>
      </c>
      <c r="S1107" s="79">
        <f t="shared" si="338"/>
        <v>44641</v>
      </c>
      <c r="T1107" s="84" t="str">
        <f t="shared" si="339"/>
        <v>-</v>
      </c>
      <c r="U1107" s="16"/>
      <c r="V1107" s="16"/>
      <c r="W1107" s="16"/>
      <c r="X1107" s="16"/>
      <c r="Y1107" s="18"/>
      <c r="Z1107" s="16"/>
      <c r="AA1107" s="16"/>
      <c r="AB1107" s="16"/>
      <c r="AC1107" s="16"/>
      <c r="AD1107" s="16"/>
      <c r="AE1107" s="19"/>
      <c r="AF1107" s="16"/>
      <c r="AG1107" s="17"/>
      <c r="AH1107" s="17"/>
      <c r="AI1107" s="17"/>
      <c r="AJ1107" s="17"/>
      <c r="AK1107" s="17"/>
      <c r="AL1107" s="17"/>
      <c r="AM1107" s="17"/>
      <c r="AN1107" s="17"/>
      <c r="AO1107" s="17"/>
      <c r="AP1107" s="17"/>
      <c r="AQ1107" s="17"/>
      <c r="AR1107" s="17"/>
      <c r="AS1107" s="17"/>
      <c r="AT1107" s="17"/>
      <c r="AU1107" s="17"/>
      <c r="AV1107" s="17"/>
      <c r="AW1107" s="17"/>
      <c r="AX1107" s="17"/>
      <c r="AY1107" s="17"/>
      <c r="AZ1107" s="17"/>
      <c r="BA1107" s="17"/>
      <c r="BB1107" s="17"/>
      <c r="BC1107" s="17"/>
      <c r="BD1107" s="17"/>
      <c r="BE1107" s="17"/>
      <c r="BF1107" s="17"/>
      <c r="BG1107" s="17"/>
      <c r="BH1107" s="17"/>
      <c r="BI1107" s="17"/>
      <c r="BJ1107" s="17"/>
      <c r="BK1107" s="17"/>
      <c r="BL1107" s="17"/>
      <c r="BM1107" s="17"/>
      <c r="BN1107" s="17"/>
      <c r="BO1107" s="17"/>
      <c r="BP1107" s="17"/>
      <c r="BQ1107" s="17"/>
      <c r="BR1107" s="17"/>
      <c r="BS1107" s="17"/>
      <c r="BT1107" s="17"/>
      <c r="BU1107" s="17"/>
      <c r="BV1107" s="17"/>
      <c r="BW1107" s="17"/>
      <c r="BX1107" s="17"/>
      <c r="BY1107" s="17"/>
      <c r="BZ1107" s="17"/>
      <c r="CA1107" s="17"/>
      <c r="CB1107" s="17"/>
      <c r="CC1107" s="17"/>
      <c r="CD1107" s="17"/>
      <c r="CE1107" s="17"/>
      <c r="CF1107" s="17"/>
      <c r="CG1107" s="17"/>
      <c r="CH1107" s="17"/>
      <c r="CI1107" s="17"/>
      <c r="CJ1107" s="17"/>
      <c r="CK1107" s="17"/>
      <c r="CL1107" s="17"/>
      <c r="CM1107" s="17"/>
      <c r="CN1107" s="17"/>
      <c r="CO1107" s="17"/>
      <c r="CP1107" s="17"/>
      <c r="CQ1107" s="17"/>
      <c r="CR1107" s="17"/>
      <c r="CS1107" s="17"/>
      <c r="CT1107" s="17"/>
      <c r="CU1107" s="17"/>
      <c r="CV1107" s="17"/>
      <c r="CW1107" s="17"/>
      <c r="CX1107" s="17"/>
      <c r="CY1107" s="17"/>
      <c r="CZ1107" s="17"/>
      <c r="DA1107" s="17"/>
      <c r="DB1107" s="17"/>
      <c r="DC1107" s="17"/>
      <c r="DD1107" s="17"/>
      <c r="DE1107" s="17"/>
      <c r="DF1107" s="17"/>
      <c r="DG1107" s="17"/>
      <c r="DH1107" s="17"/>
      <c r="DI1107" s="17"/>
      <c r="DJ1107" s="17"/>
      <c r="DK1107" s="17"/>
      <c r="DL1107" s="17"/>
      <c r="DM1107" s="17"/>
      <c r="DN1107" s="17"/>
      <c r="DO1107" s="17"/>
      <c r="DP1107" s="17"/>
      <c r="DQ1107" s="17"/>
      <c r="DR1107" s="17"/>
      <c r="DS1107" s="17"/>
      <c r="DT1107" s="17"/>
      <c r="DU1107" s="17"/>
      <c r="DV1107" s="17"/>
      <c r="DW1107" s="17"/>
      <c r="DX1107" s="17"/>
      <c r="DY1107" s="17"/>
      <c r="DZ1107" s="17"/>
      <c r="EA1107" s="17"/>
      <c r="EB1107" s="17"/>
      <c r="EC1107" s="17"/>
      <c r="ED1107" s="17"/>
      <c r="EE1107" s="17"/>
      <c r="EF1107" s="17"/>
      <c r="EG1107" s="17"/>
      <c r="EH1107" s="17"/>
      <c r="EI1107" s="17"/>
      <c r="EJ1107" s="17"/>
      <c r="EK1107" s="17"/>
      <c r="EL1107" s="17"/>
      <c r="EM1107" s="17"/>
      <c r="EN1107" s="17"/>
      <c r="EO1107" s="17"/>
      <c r="EP1107" s="17"/>
      <c r="EQ1107" s="17"/>
      <c r="ER1107" s="17"/>
      <c r="ES1107" s="17"/>
      <c r="ET1107" s="17"/>
      <c r="EU1107" s="17"/>
      <c r="EV1107" s="17"/>
      <c r="EW1107" s="17"/>
      <c r="EX1107" s="17"/>
      <c r="EY1107" s="18"/>
      <c r="EZ1107" s="18"/>
      <c r="FA1107" s="18"/>
      <c r="FB1107" s="18"/>
      <c r="FC1107" s="18"/>
      <c r="FD1107" s="18"/>
      <c r="FE1107" s="18"/>
      <c r="FF1107" s="18"/>
      <c r="FG1107" s="18"/>
      <c r="FH1107" s="18"/>
      <c r="FI1107" s="18"/>
      <c r="FJ1107" s="18"/>
      <c r="FK1107" s="18"/>
      <c r="FL1107" s="18"/>
      <c r="FM1107" s="18"/>
      <c r="FN1107" s="18"/>
      <c r="FO1107" s="18"/>
      <c r="FP1107" s="18"/>
      <c r="FQ1107" s="18"/>
    </row>
    <row r="1108" spans="1:173" x14ac:dyDescent="0.15">
      <c r="A1108" s="74">
        <f t="shared" si="340"/>
        <v>44589</v>
      </c>
      <c r="B1108" s="75">
        <f t="shared" ca="1" si="327"/>
        <v>63890.397899000003</v>
      </c>
      <c r="C1108" s="78">
        <f t="shared" si="328"/>
        <v>63000</v>
      </c>
      <c r="D1108" s="77">
        <f ca="1">IF(A1108&lt;$B$1,VLOOKUP(A1108,[1]DI!$A$4:$B$15000,2),0)</f>
        <v>9.1499999999999998E-2</v>
      </c>
      <c r="E1108" s="78">
        <f t="shared" ca="1" si="342"/>
        <v>1.00034749</v>
      </c>
      <c r="F1108" s="78">
        <f ca="1">(TRUNC(PRODUCT($E$12:$E1107),16))</f>
        <v>1.1394557321507499</v>
      </c>
      <c r="G1108" s="78">
        <f t="shared" ca="1" si="343"/>
        <v>1.1280328341292101</v>
      </c>
      <c r="H1108" s="78">
        <f t="shared" ca="1" si="344"/>
        <v>1.0101263899999999</v>
      </c>
      <c r="I1108" s="77">
        <f t="shared" si="341"/>
        <v>3.5000000000000003E-2</v>
      </c>
      <c r="J1108" s="79">
        <f t="shared" si="329"/>
        <v>44550</v>
      </c>
      <c r="K1108" s="80">
        <f t="shared" si="330"/>
        <v>29</v>
      </c>
      <c r="L1108" s="81">
        <f t="shared" si="331"/>
        <v>29</v>
      </c>
      <c r="M1108" s="82">
        <f t="shared" si="332"/>
        <v>1.0039667409999999</v>
      </c>
      <c r="N1108" s="82">
        <f t="shared" ca="1" si="333"/>
        <v>1.0141332999999999</v>
      </c>
      <c r="O1108" s="81">
        <f t="shared" si="334"/>
        <v>0</v>
      </c>
      <c r="P1108" s="76">
        <f t="shared" ca="1" si="335"/>
        <v>890.39789900000005</v>
      </c>
      <c r="Q1108" s="76">
        <f t="shared" si="336"/>
        <v>0</v>
      </c>
      <c r="R1108" s="83" t="str">
        <f t="shared" si="337"/>
        <v>A+J=</v>
      </c>
      <c r="S1108" s="79">
        <f t="shared" si="338"/>
        <v>44641</v>
      </c>
      <c r="T1108" s="84" t="str">
        <f t="shared" si="339"/>
        <v>-</v>
      </c>
      <c r="U1108" s="7"/>
      <c r="V1108" s="7"/>
      <c r="W1108" s="7"/>
      <c r="X1108" s="8"/>
      <c r="Y1108" s="1"/>
      <c r="Z1108" s="7"/>
      <c r="AA1108" s="8"/>
      <c r="AB1108" s="8"/>
      <c r="AC1108" s="8"/>
      <c r="AD1108" s="7"/>
      <c r="AE1108" s="9"/>
      <c r="AF1108" s="7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</row>
    <row r="1109" spans="1:173" x14ac:dyDescent="0.15">
      <c r="A1109" s="74">
        <f t="shared" si="340"/>
        <v>44590</v>
      </c>
      <c r="B1109" s="75">
        <f t="shared" ref="B1109:B1172" ca="1" si="345">IF(A1109&lt;=TODAY(),C1109+P1109,IF(AND(A1109&gt;TODAY(),A1109&lt;=$B$1),IF(VLOOKUP(TODAY(),$A$10:$D$10000,4,FALSE)=0,"n.d",C1109+P1109),"n.d"))</f>
        <v>63921.324787999998</v>
      </c>
      <c r="C1109" s="78">
        <f t="shared" ref="C1109:C1172" si="346">(C1108-Q1108)</f>
        <v>63000</v>
      </c>
      <c r="D1109" s="77">
        <f ca="1">IF(A1109&lt;$B$1,VLOOKUP(A1109,[1]DI!$A$4:$B$15000,2),0)</f>
        <v>0</v>
      </c>
      <c r="E1109" s="78">
        <f t="shared" ca="1" si="342"/>
        <v>1</v>
      </c>
      <c r="F1109" s="78">
        <f ca="1">(TRUNC(PRODUCT($E$12:$E1108),16))</f>
        <v>1.1398516816231099</v>
      </c>
      <c r="G1109" s="78">
        <f t="shared" ca="1" si="343"/>
        <v>1.1280328341292101</v>
      </c>
      <c r="H1109" s="78">
        <f t="shared" ca="1" si="344"/>
        <v>1.0104774000000001</v>
      </c>
      <c r="I1109" s="77">
        <f t="shared" si="341"/>
        <v>3.5000000000000003E-2</v>
      </c>
      <c r="J1109" s="79">
        <f t="shared" ref="J1109:J1172" si="347">IF(O1108&gt;0,VLOOKUP(O1108,V$12:AF$48,2),J1108)</f>
        <v>44550</v>
      </c>
      <c r="K1109" s="80">
        <f t="shared" ref="K1109:K1172" si="348">IF(A1109&gt;J1109,IF(NETWORKDAYS(J1109,A1109,$V$52:$V$436)-1=0,1,NETWORKDAYS(J1109,A1109,$V$52:$V$436)-1),0)</f>
        <v>29</v>
      </c>
      <c r="L1109" s="81">
        <f t="shared" ref="L1109:L1172" si="349">IF(AND(K1109=1,K1108=1),1,IF(K1109&gt;0,IF(K1109=K1108,K1109+1,K1109),0))</f>
        <v>30</v>
      </c>
      <c r="M1109" s="82">
        <f t="shared" ref="M1109:M1172" si="350">ROUND((I1109+1)^(L1109/252),9)</f>
        <v>1.004103806</v>
      </c>
      <c r="N1109" s="82">
        <f t="shared" ref="N1109:N1172" ca="1" si="351">ROUND(H1109*M1109,9)</f>
        <v>1.0146242029999999</v>
      </c>
      <c r="O1109" s="81">
        <f t="shared" ref="O1109:O1172" si="352">IF(VLOOKUP(A1109,W$12:AD$48,8)=VLOOKUP(A1108,W$12:AD$48,8),0,VLOOKUP(A1109,W$12:AD$48,8))</f>
        <v>0</v>
      </c>
      <c r="P1109" s="76">
        <f t="shared" ref="P1109:P1172" ca="1" si="353">TRUNC(((N1109-1)*C1109),6)</f>
        <v>921.32478800000001</v>
      </c>
      <c r="Q1109" s="76">
        <f t="shared" ref="Q1109:Q1172" si="354">IF(O1109&gt;0,VLOOKUP(O1109,$V$12:$AA$48,6),0)</f>
        <v>0</v>
      </c>
      <c r="R1109" s="83" t="str">
        <f t="shared" ref="R1109:R1172" si="355">IF(O1108&gt;0,VLOOKUP(O1108,V$12:AF$48,10),R1108)</f>
        <v>A+J=</v>
      </c>
      <c r="S1109" s="79">
        <f t="shared" ref="S1109:S1172" si="356">IF(O1108&gt;0,VLOOKUP(O1108,V$12:AF$48,11),S1108)</f>
        <v>44641</v>
      </c>
      <c r="T1109" s="84" t="str">
        <f t="shared" ref="T1109:T1172" si="357">IF(O1109&gt;0,(P1109+Q1109)*T$9,"-")</f>
        <v>-</v>
      </c>
      <c r="U1109" s="7"/>
      <c r="V1109" s="7"/>
      <c r="W1109" s="7"/>
      <c r="X1109" s="8"/>
      <c r="Y1109" s="1"/>
      <c r="Z1109" s="7"/>
      <c r="AA1109" s="8"/>
      <c r="AB1109" s="8"/>
      <c r="AC1109" s="8"/>
      <c r="AD1109" s="7"/>
      <c r="AE1109" s="9"/>
      <c r="AF1109" s="7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</row>
    <row r="1110" spans="1:173" x14ac:dyDescent="0.15">
      <c r="A1110" s="74">
        <f t="shared" si="340"/>
        <v>44591</v>
      </c>
      <c r="B1110" s="75">
        <f t="shared" ca="1" si="345"/>
        <v>63921.324787999998</v>
      </c>
      <c r="C1110" s="78">
        <f t="shared" si="346"/>
        <v>63000</v>
      </c>
      <c r="D1110" s="77">
        <f ca="1">IF(A1110&lt;$B$1,VLOOKUP(A1110,[1]DI!$A$4:$B$15000,2),0)</f>
        <v>0</v>
      </c>
      <c r="E1110" s="78">
        <f t="shared" ca="1" si="342"/>
        <v>1</v>
      </c>
      <c r="F1110" s="78">
        <f ca="1">(TRUNC(PRODUCT($E$12:$E1109),16))</f>
        <v>1.1398516816231099</v>
      </c>
      <c r="G1110" s="78">
        <f t="shared" ca="1" si="343"/>
        <v>1.1280328341292101</v>
      </c>
      <c r="H1110" s="78">
        <f t="shared" ca="1" si="344"/>
        <v>1.0104774000000001</v>
      </c>
      <c r="I1110" s="77">
        <f t="shared" si="341"/>
        <v>3.5000000000000003E-2</v>
      </c>
      <c r="J1110" s="79">
        <f t="shared" si="347"/>
        <v>44550</v>
      </c>
      <c r="K1110" s="80">
        <f t="shared" si="348"/>
        <v>29</v>
      </c>
      <c r="L1110" s="81">
        <f t="shared" si="349"/>
        <v>30</v>
      </c>
      <c r="M1110" s="82">
        <f t="shared" si="350"/>
        <v>1.004103806</v>
      </c>
      <c r="N1110" s="82">
        <f t="shared" ca="1" si="351"/>
        <v>1.0146242029999999</v>
      </c>
      <c r="O1110" s="81">
        <f t="shared" si="352"/>
        <v>0</v>
      </c>
      <c r="P1110" s="76">
        <f t="shared" ca="1" si="353"/>
        <v>921.32478800000001</v>
      </c>
      <c r="Q1110" s="76">
        <f t="shared" si="354"/>
        <v>0</v>
      </c>
      <c r="R1110" s="83" t="str">
        <f t="shared" si="355"/>
        <v>A+J=</v>
      </c>
      <c r="S1110" s="79">
        <f t="shared" si="356"/>
        <v>44641</v>
      </c>
      <c r="T1110" s="84" t="str">
        <f t="shared" si="357"/>
        <v>-</v>
      </c>
      <c r="U1110" s="7"/>
      <c r="V1110" s="7"/>
      <c r="W1110" s="7"/>
      <c r="X1110" s="8"/>
      <c r="Y1110" s="1"/>
      <c r="Z1110" s="7"/>
      <c r="AA1110" s="8"/>
      <c r="AB1110" s="8"/>
      <c r="AC1110" s="8"/>
      <c r="AD1110" s="7"/>
      <c r="AE1110" s="9"/>
      <c r="AF1110" s="7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</row>
    <row r="1111" spans="1:173" x14ac:dyDescent="0.15">
      <c r="A1111" s="74">
        <f t="shared" si="340"/>
        <v>44592</v>
      </c>
      <c r="B1111" s="75">
        <f t="shared" ca="1" si="345"/>
        <v>63921.324787999998</v>
      </c>
      <c r="C1111" s="78">
        <f t="shared" si="346"/>
        <v>63000</v>
      </c>
      <c r="D1111" s="77">
        <f ca="1">IF(A1111&lt;$B$1,VLOOKUP(A1111,[1]DI!$A$4:$B$15000,2),0)</f>
        <v>9.1499999999999998E-2</v>
      </c>
      <c r="E1111" s="78">
        <f t="shared" ca="1" si="342"/>
        <v>1.00034749</v>
      </c>
      <c r="F1111" s="78">
        <f ca="1">(TRUNC(PRODUCT($E$12:$E1110),16))</f>
        <v>1.1398516816231099</v>
      </c>
      <c r="G1111" s="78">
        <f t="shared" ca="1" si="343"/>
        <v>1.1280328341292101</v>
      </c>
      <c r="H1111" s="78">
        <f t="shared" ca="1" si="344"/>
        <v>1.0104774000000001</v>
      </c>
      <c r="I1111" s="77">
        <f t="shared" si="341"/>
        <v>3.5000000000000003E-2</v>
      </c>
      <c r="J1111" s="79">
        <f t="shared" si="347"/>
        <v>44550</v>
      </c>
      <c r="K1111" s="80">
        <f t="shared" si="348"/>
        <v>30</v>
      </c>
      <c r="L1111" s="81">
        <f t="shared" si="349"/>
        <v>30</v>
      </c>
      <c r="M1111" s="82">
        <f t="shared" si="350"/>
        <v>1.004103806</v>
      </c>
      <c r="N1111" s="82">
        <f t="shared" ca="1" si="351"/>
        <v>1.0146242029999999</v>
      </c>
      <c r="O1111" s="81">
        <f t="shared" si="352"/>
        <v>0</v>
      </c>
      <c r="P1111" s="76">
        <f t="shared" ca="1" si="353"/>
        <v>921.32478800000001</v>
      </c>
      <c r="Q1111" s="76">
        <f t="shared" si="354"/>
        <v>0</v>
      </c>
      <c r="R1111" s="83" t="str">
        <f t="shared" si="355"/>
        <v>A+J=</v>
      </c>
      <c r="S1111" s="79">
        <f t="shared" si="356"/>
        <v>44641</v>
      </c>
      <c r="T1111" s="84" t="str">
        <f t="shared" si="357"/>
        <v>-</v>
      </c>
      <c r="U1111" s="7"/>
      <c r="V1111" s="7"/>
      <c r="W1111" s="7"/>
      <c r="X1111" s="8"/>
      <c r="Y1111" s="1"/>
      <c r="Z1111" s="7"/>
      <c r="AA1111" s="8"/>
      <c r="AB1111" s="8"/>
      <c r="AC1111" s="8"/>
      <c r="AD1111" s="7"/>
      <c r="AE1111" s="9"/>
      <c r="AF1111" s="7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</row>
    <row r="1112" spans="1:173" x14ac:dyDescent="0.15">
      <c r="A1112" s="74">
        <f t="shared" si="340"/>
        <v>44593</v>
      </c>
      <c r="B1112" s="75">
        <f t="shared" ca="1" si="345"/>
        <v>63952.266545999999</v>
      </c>
      <c r="C1112" s="78">
        <f t="shared" si="346"/>
        <v>63000</v>
      </c>
      <c r="D1112" s="77">
        <f ca="1">IF(A1112&lt;$B$1,VLOOKUP(A1112,[1]DI!$A$4:$B$15000,2),0)</f>
        <v>9.1499999999999998E-2</v>
      </c>
      <c r="E1112" s="78">
        <f t="shared" ca="1" si="342"/>
        <v>1.00034749</v>
      </c>
      <c r="F1112" s="78">
        <f ca="1">(TRUNC(PRODUCT($E$12:$E1111),16))</f>
        <v>1.1402477686839601</v>
      </c>
      <c r="G1112" s="78">
        <f t="shared" ca="1" si="343"/>
        <v>1.1280328341292101</v>
      </c>
      <c r="H1112" s="78">
        <f t="shared" ca="1" si="344"/>
        <v>1.0108285299999999</v>
      </c>
      <c r="I1112" s="77">
        <f t="shared" si="341"/>
        <v>3.5000000000000003E-2</v>
      </c>
      <c r="J1112" s="79">
        <f t="shared" si="347"/>
        <v>44550</v>
      </c>
      <c r="K1112" s="80">
        <f t="shared" si="348"/>
        <v>31</v>
      </c>
      <c r="L1112" s="81">
        <f t="shared" si="349"/>
        <v>31</v>
      </c>
      <c r="M1112" s="82">
        <f t="shared" si="350"/>
        <v>1.0042408890000001</v>
      </c>
      <c r="N1112" s="82">
        <f t="shared" ca="1" si="351"/>
        <v>1.0151153420000001</v>
      </c>
      <c r="O1112" s="81">
        <f t="shared" si="352"/>
        <v>0</v>
      </c>
      <c r="P1112" s="76">
        <f t="shared" ca="1" si="353"/>
        <v>952.26654599999995</v>
      </c>
      <c r="Q1112" s="76">
        <f t="shared" si="354"/>
        <v>0</v>
      </c>
      <c r="R1112" s="83" t="str">
        <f t="shared" si="355"/>
        <v>A+J=</v>
      </c>
      <c r="S1112" s="79">
        <f t="shared" si="356"/>
        <v>44641</v>
      </c>
      <c r="T1112" s="84" t="str">
        <f t="shared" si="357"/>
        <v>-</v>
      </c>
      <c r="U1112" s="7"/>
      <c r="V1112" s="7"/>
      <c r="W1112" s="7"/>
      <c r="X1112" s="8"/>
      <c r="Y1112" s="1"/>
      <c r="Z1112" s="7"/>
      <c r="AA1112" s="8"/>
      <c r="AB1112" s="8"/>
      <c r="AC1112" s="8"/>
      <c r="AD1112" s="7"/>
      <c r="AE1112" s="9"/>
      <c r="AF1112" s="7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</row>
    <row r="1113" spans="1:173" x14ac:dyDescent="0.15">
      <c r="A1113" s="74">
        <f t="shared" si="340"/>
        <v>44594</v>
      </c>
      <c r="B1113" s="75">
        <f t="shared" ca="1" si="345"/>
        <v>63983.223106999998</v>
      </c>
      <c r="C1113" s="78">
        <f t="shared" si="346"/>
        <v>63000</v>
      </c>
      <c r="D1113" s="77">
        <f ca="1">IF(A1113&lt;$B$1,VLOOKUP(A1113,[1]DI!$A$4:$B$15000,2),0)</f>
        <v>9.1499999999999998E-2</v>
      </c>
      <c r="E1113" s="78">
        <f t="shared" ca="1" si="342"/>
        <v>1.00034749</v>
      </c>
      <c r="F1113" s="78">
        <f ca="1">(TRUNC(PRODUCT($E$12:$E1112),16))</f>
        <v>1.1406439933810999</v>
      </c>
      <c r="G1113" s="78">
        <f t="shared" ca="1" si="343"/>
        <v>1.1280328341292101</v>
      </c>
      <c r="H1113" s="78">
        <f t="shared" ca="1" si="344"/>
        <v>1.01117978</v>
      </c>
      <c r="I1113" s="77">
        <f t="shared" si="341"/>
        <v>3.5000000000000003E-2</v>
      </c>
      <c r="J1113" s="79">
        <f t="shared" si="347"/>
        <v>44550</v>
      </c>
      <c r="K1113" s="80">
        <f t="shared" si="348"/>
        <v>32</v>
      </c>
      <c r="L1113" s="81">
        <f t="shared" si="349"/>
        <v>32</v>
      </c>
      <c r="M1113" s="82">
        <f t="shared" si="350"/>
        <v>1.0043779909999999</v>
      </c>
      <c r="N1113" s="82">
        <f t="shared" ca="1" si="351"/>
        <v>1.015606716</v>
      </c>
      <c r="O1113" s="81">
        <f t="shared" si="352"/>
        <v>0</v>
      </c>
      <c r="P1113" s="76">
        <f t="shared" ca="1" si="353"/>
        <v>983.22310700000003</v>
      </c>
      <c r="Q1113" s="76">
        <f t="shared" si="354"/>
        <v>0</v>
      </c>
      <c r="R1113" s="83" t="str">
        <f t="shared" si="355"/>
        <v>A+J=</v>
      </c>
      <c r="S1113" s="79">
        <f t="shared" si="356"/>
        <v>44641</v>
      </c>
      <c r="T1113" s="84" t="str">
        <f t="shared" si="357"/>
        <v>-</v>
      </c>
      <c r="U1113" s="7"/>
      <c r="V1113" s="7"/>
      <c r="W1113" s="7"/>
      <c r="X1113" s="8"/>
      <c r="Y1113" s="1"/>
      <c r="Z1113" s="7"/>
      <c r="AA1113" s="8"/>
      <c r="AB1113" s="8"/>
      <c r="AC1113" s="8"/>
      <c r="AD1113" s="7"/>
      <c r="AE1113" s="9"/>
      <c r="AF1113" s="7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</row>
    <row r="1114" spans="1:173" x14ac:dyDescent="0.15">
      <c r="A1114" s="74">
        <f t="shared" si="340"/>
        <v>44595</v>
      </c>
      <c r="B1114" s="75">
        <f t="shared" ca="1" si="345"/>
        <v>64014.195103999999</v>
      </c>
      <c r="C1114" s="78">
        <f t="shared" si="346"/>
        <v>63000</v>
      </c>
      <c r="D1114" s="77">
        <f ca="1">IF(A1114&lt;$B$1,VLOOKUP(A1114,[1]DI!$A$4:$B$15000,2),0)</f>
        <v>0.1065</v>
      </c>
      <c r="E1114" s="78">
        <f t="shared" ca="1" si="342"/>
        <v>1.00040168</v>
      </c>
      <c r="F1114" s="78">
        <f ca="1">(TRUNC(PRODUCT($E$12:$E1113),16))</f>
        <v>1.1410403557623601</v>
      </c>
      <c r="G1114" s="78">
        <f t="shared" ca="1" si="343"/>
        <v>1.1280328341292101</v>
      </c>
      <c r="H1114" s="78">
        <f t="shared" ca="1" si="344"/>
        <v>1.0115311600000001</v>
      </c>
      <c r="I1114" s="77">
        <f t="shared" si="341"/>
        <v>3.5000000000000003E-2</v>
      </c>
      <c r="J1114" s="79">
        <f t="shared" si="347"/>
        <v>44550</v>
      </c>
      <c r="K1114" s="80">
        <f t="shared" si="348"/>
        <v>33</v>
      </c>
      <c r="L1114" s="81">
        <f t="shared" si="349"/>
        <v>33</v>
      </c>
      <c r="M1114" s="82">
        <f t="shared" si="350"/>
        <v>1.0045151109999999</v>
      </c>
      <c r="N1114" s="82">
        <f t="shared" ca="1" si="351"/>
        <v>1.0160983349999999</v>
      </c>
      <c r="O1114" s="81">
        <f t="shared" si="352"/>
        <v>0</v>
      </c>
      <c r="P1114" s="76">
        <f t="shared" ca="1" si="353"/>
        <v>1014.195104</v>
      </c>
      <c r="Q1114" s="76">
        <f t="shared" si="354"/>
        <v>0</v>
      </c>
      <c r="R1114" s="83" t="str">
        <f t="shared" si="355"/>
        <v>A+J=</v>
      </c>
      <c r="S1114" s="79">
        <f t="shared" si="356"/>
        <v>44641</v>
      </c>
      <c r="T1114" s="84" t="str">
        <f t="shared" si="357"/>
        <v>-</v>
      </c>
      <c r="U1114" s="7"/>
      <c r="V1114" s="7"/>
      <c r="W1114" s="7"/>
      <c r="X1114" s="8"/>
      <c r="Y1114" s="1"/>
      <c r="Z1114" s="7"/>
      <c r="AA1114" s="8"/>
      <c r="AB1114" s="8"/>
      <c r="AC1114" s="8"/>
      <c r="AD1114" s="7"/>
      <c r="AE1114" s="9"/>
      <c r="AF1114" s="7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</row>
    <row r="1115" spans="1:173" x14ac:dyDescent="0.15">
      <c r="A1115" s="74">
        <f t="shared" si="340"/>
        <v>44596</v>
      </c>
      <c r="B1115" s="75">
        <f t="shared" ca="1" si="345"/>
        <v>64048.651190999997</v>
      </c>
      <c r="C1115" s="78">
        <f t="shared" si="346"/>
        <v>63000</v>
      </c>
      <c r="D1115" s="77">
        <f ca="1">IF(A1115&lt;$B$1,VLOOKUP(A1115,[1]DI!$A$4:$B$15000,2),0)</f>
        <v>0.1065</v>
      </c>
      <c r="E1115" s="78">
        <f t="shared" ca="1" si="342"/>
        <v>1.00040168</v>
      </c>
      <c r="F1115" s="78">
        <f ca="1">(TRUNC(PRODUCT($E$12:$E1114),16))</f>
        <v>1.1414986888524601</v>
      </c>
      <c r="G1115" s="78">
        <f t="shared" ca="1" si="343"/>
        <v>1.1280328341292101</v>
      </c>
      <c r="H1115" s="78">
        <f t="shared" ca="1" si="344"/>
        <v>1.0119374699999999</v>
      </c>
      <c r="I1115" s="77">
        <f t="shared" si="341"/>
        <v>3.5000000000000003E-2</v>
      </c>
      <c r="J1115" s="79">
        <f t="shared" si="347"/>
        <v>44550</v>
      </c>
      <c r="K1115" s="80">
        <f t="shared" si="348"/>
        <v>34</v>
      </c>
      <c r="L1115" s="81">
        <f t="shared" si="349"/>
        <v>34</v>
      </c>
      <c r="M1115" s="82">
        <f t="shared" si="350"/>
        <v>1.004652251</v>
      </c>
      <c r="N1115" s="82">
        <f t="shared" ca="1" si="351"/>
        <v>1.016645257</v>
      </c>
      <c r="O1115" s="81">
        <f t="shared" si="352"/>
        <v>0</v>
      </c>
      <c r="P1115" s="76">
        <f t="shared" ca="1" si="353"/>
        <v>1048.6511909999999</v>
      </c>
      <c r="Q1115" s="76">
        <f t="shared" si="354"/>
        <v>0</v>
      </c>
      <c r="R1115" s="83" t="str">
        <f t="shared" si="355"/>
        <v>A+J=</v>
      </c>
      <c r="S1115" s="79">
        <f t="shared" si="356"/>
        <v>44641</v>
      </c>
      <c r="T1115" s="84" t="str">
        <f t="shared" si="357"/>
        <v>-</v>
      </c>
      <c r="U1115" s="7"/>
      <c r="V1115" s="7"/>
      <c r="W1115" s="7"/>
      <c r="X1115" s="8"/>
      <c r="Y1115" s="1"/>
      <c r="Z1115" s="7"/>
      <c r="AA1115" s="8"/>
      <c r="AB1115" s="8"/>
      <c r="AC1115" s="8"/>
      <c r="AD1115" s="7"/>
      <c r="AE1115" s="9"/>
      <c r="AF1115" s="7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</row>
    <row r="1116" spans="1:173" x14ac:dyDescent="0.15">
      <c r="A1116" s="74">
        <f t="shared" si="340"/>
        <v>44597</v>
      </c>
      <c r="B1116" s="75">
        <f t="shared" ca="1" si="345"/>
        <v>64083.125547000003</v>
      </c>
      <c r="C1116" s="78">
        <f t="shared" si="346"/>
        <v>63000</v>
      </c>
      <c r="D1116" s="77">
        <f ca="1">IF(A1116&lt;$B$1,VLOOKUP(A1116,[1]DI!$A$4:$B$15000,2),0)</f>
        <v>0</v>
      </c>
      <c r="E1116" s="78">
        <f t="shared" ca="1" si="342"/>
        <v>1</v>
      </c>
      <c r="F1116" s="78">
        <f ca="1">(TRUNC(PRODUCT($E$12:$E1115),16))</f>
        <v>1.1419572060458001</v>
      </c>
      <c r="G1116" s="78">
        <f t="shared" ca="1" si="343"/>
        <v>1.1280328341292101</v>
      </c>
      <c r="H1116" s="78">
        <f t="shared" ca="1" si="344"/>
        <v>1.0123439400000001</v>
      </c>
      <c r="I1116" s="77">
        <f t="shared" si="341"/>
        <v>3.5000000000000003E-2</v>
      </c>
      <c r="J1116" s="79">
        <f t="shared" si="347"/>
        <v>44550</v>
      </c>
      <c r="K1116" s="80">
        <f t="shared" si="348"/>
        <v>34</v>
      </c>
      <c r="L1116" s="81">
        <f t="shared" si="349"/>
        <v>35</v>
      </c>
      <c r="M1116" s="82">
        <f t="shared" si="350"/>
        <v>1.004789409</v>
      </c>
      <c r="N1116" s="82">
        <f t="shared" ca="1" si="351"/>
        <v>1.017192469</v>
      </c>
      <c r="O1116" s="81">
        <f t="shared" si="352"/>
        <v>0</v>
      </c>
      <c r="P1116" s="76">
        <f t="shared" ca="1" si="353"/>
        <v>1083.1255470000001</v>
      </c>
      <c r="Q1116" s="76">
        <f t="shared" si="354"/>
        <v>0</v>
      </c>
      <c r="R1116" s="83" t="str">
        <f t="shared" si="355"/>
        <v>A+J=</v>
      </c>
      <c r="S1116" s="79">
        <f t="shared" si="356"/>
        <v>44641</v>
      </c>
      <c r="T1116" s="84" t="str">
        <f t="shared" si="357"/>
        <v>-</v>
      </c>
      <c r="U1116" s="7"/>
      <c r="V1116" s="7"/>
      <c r="W1116" s="7"/>
      <c r="X1116" s="8"/>
      <c r="Y1116" s="1"/>
      <c r="Z1116" s="7"/>
      <c r="AA1116" s="8"/>
      <c r="AB1116" s="8"/>
      <c r="AC1116" s="8"/>
      <c r="AD1116" s="7"/>
      <c r="AE1116" s="9"/>
      <c r="AF1116" s="7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</row>
    <row r="1117" spans="1:173" x14ac:dyDescent="0.15">
      <c r="A1117" s="74">
        <f t="shared" si="340"/>
        <v>44598</v>
      </c>
      <c r="B1117" s="75">
        <f t="shared" ca="1" si="345"/>
        <v>64083.125547000003</v>
      </c>
      <c r="C1117" s="78">
        <f t="shared" si="346"/>
        <v>63000</v>
      </c>
      <c r="D1117" s="77">
        <f ca="1">IF(A1117&lt;$B$1,VLOOKUP(A1117,[1]DI!$A$4:$B$15000,2),0)</f>
        <v>0</v>
      </c>
      <c r="E1117" s="78">
        <f t="shared" ca="1" si="342"/>
        <v>1</v>
      </c>
      <c r="F1117" s="78">
        <f ca="1">(TRUNC(PRODUCT($E$12:$E1116),16))</f>
        <v>1.1419572060458001</v>
      </c>
      <c r="G1117" s="78">
        <f t="shared" ca="1" si="343"/>
        <v>1.1280328341292101</v>
      </c>
      <c r="H1117" s="78">
        <f t="shared" ca="1" si="344"/>
        <v>1.0123439400000001</v>
      </c>
      <c r="I1117" s="77">
        <f t="shared" si="341"/>
        <v>3.5000000000000003E-2</v>
      </c>
      <c r="J1117" s="79">
        <f t="shared" si="347"/>
        <v>44550</v>
      </c>
      <c r="K1117" s="80">
        <f t="shared" si="348"/>
        <v>34</v>
      </c>
      <c r="L1117" s="81">
        <f t="shared" si="349"/>
        <v>35</v>
      </c>
      <c r="M1117" s="82">
        <f t="shared" si="350"/>
        <v>1.004789409</v>
      </c>
      <c r="N1117" s="82">
        <f t="shared" ca="1" si="351"/>
        <v>1.017192469</v>
      </c>
      <c r="O1117" s="81">
        <f t="shared" si="352"/>
        <v>0</v>
      </c>
      <c r="P1117" s="76">
        <f t="shared" ca="1" si="353"/>
        <v>1083.1255470000001</v>
      </c>
      <c r="Q1117" s="76">
        <f t="shared" si="354"/>
        <v>0</v>
      </c>
      <c r="R1117" s="83" t="str">
        <f t="shared" si="355"/>
        <v>A+J=</v>
      </c>
      <c r="S1117" s="79">
        <f t="shared" si="356"/>
        <v>44641</v>
      </c>
      <c r="T1117" s="84" t="str">
        <f t="shared" si="357"/>
        <v>-</v>
      </c>
      <c r="U1117" s="7"/>
      <c r="V1117" s="7"/>
      <c r="W1117" s="7"/>
      <c r="X1117" s="8"/>
      <c r="Y1117" s="1"/>
      <c r="Z1117" s="7"/>
      <c r="AA1117" s="8"/>
      <c r="AB1117" s="8"/>
      <c r="AC1117" s="8"/>
      <c r="AD1117" s="7"/>
      <c r="AE1117" s="9"/>
      <c r="AF1117" s="7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</row>
    <row r="1118" spans="1:173" x14ac:dyDescent="0.15">
      <c r="A1118" s="74">
        <f t="shared" si="340"/>
        <v>44599</v>
      </c>
      <c r="B1118" s="75">
        <f t="shared" ca="1" si="345"/>
        <v>64083.125547000003</v>
      </c>
      <c r="C1118" s="78">
        <f t="shared" si="346"/>
        <v>63000</v>
      </c>
      <c r="D1118" s="77">
        <f ca="1">IF(A1118&lt;$B$1,VLOOKUP(A1118,[1]DI!$A$4:$B$15000,2),0)</f>
        <v>0.1065</v>
      </c>
      <c r="E1118" s="78">
        <f t="shared" ca="1" si="342"/>
        <v>1.00040168</v>
      </c>
      <c r="F1118" s="78">
        <f ca="1">(TRUNC(PRODUCT($E$12:$E1117),16))</f>
        <v>1.1419572060458001</v>
      </c>
      <c r="G1118" s="78">
        <f t="shared" ca="1" si="343"/>
        <v>1.1280328341292101</v>
      </c>
      <c r="H1118" s="78">
        <f t="shared" ca="1" si="344"/>
        <v>1.0123439400000001</v>
      </c>
      <c r="I1118" s="77">
        <f t="shared" si="341"/>
        <v>3.5000000000000003E-2</v>
      </c>
      <c r="J1118" s="79">
        <f t="shared" si="347"/>
        <v>44550</v>
      </c>
      <c r="K1118" s="80">
        <f t="shared" si="348"/>
        <v>35</v>
      </c>
      <c r="L1118" s="81">
        <f t="shared" si="349"/>
        <v>35</v>
      </c>
      <c r="M1118" s="82">
        <f t="shared" si="350"/>
        <v>1.004789409</v>
      </c>
      <c r="N1118" s="82">
        <f t="shared" ca="1" si="351"/>
        <v>1.017192469</v>
      </c>
      <c r="O1118" s="81">
        <f t="shared" si="352"/>
        <v>0</v>
      </c>
      <c r="P1118" s="76">
        <f t="shared" ca="1" si="353"/>
        <v>1083.1255470000001</v>
      </c>
      <c r="Q1118" s="76">
        <f t="shared" si="354"/>
        <v>0</v>
      </c>
      <c r="R1118" s="83" t="str">
        <f t="shared" si="355"/>
        <v>A+J=</v>
      </c>
      <c r="S1118" s="79">
        <f t="shared" si="356"/>
        <v>44641</v>
      </c>
      <c r="T1118" s="84" t="str">
        <f t="shared" si="357"/>
        <v>-</v>
      </c>
      <c r="U1118" s="7"/>
      <c r="V1118" s="7"/>
      <c r="W1118" s="7"/>
      <c r="X1118" s="8"/>
      <c r="Y1118" s="1"/>
      <c r="Z1118" s="7"/>
      <c r="AA1118" s="8"/>
      <c r="AB1118" s="8"/>
      <c r="AC1118" s="8"/>
      <c r="AD1118" s="7"/>
      <c r="AE1118" s="9"/>
      <c r="AF1118" s="7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</row>
    <row r="1119" spans="1:173" x14ac:dyDescent="0.15">
      <c r="A1119" s="74">
        <f t="shared" si="340"/>
        <v>44600</v>
      </c>
      <c r="B1119" s="75">
        <f t="shared" ca="1" si="345"/>
        <v>64117.618865999997</v>
      </c>
      <c r="C1119" s="78">
        <f t="shared" si="346"/>
        <v>63000</v>
      </c>
      <c r="D1119" s="77">
        <f ca="1">IF(A1119&lt;$B$1,VLOOKUP(A1119,[1]DI!$A$4:$B$15000,2),0)</f>
        <v>0.1065</v>
      </c>
      <c r="E1119" s="78">
        <f t="shared" ca="1" si="342"/>
        <v>1.00040168</v>
      </c>
      <c r="F1119" s="78">
        <f ca="1">(TRUNC(PRODUCT($E$12:$E1118),16))</f>
        <v>1.14241590741632</v>
      </c>
      <c r="G1119" s="78">
        <f t="shared" ca="1" si="343"/>
        <v>1.1280328341292101</v>
      </c>
      <c r="H1119" s="78">
        <f t="shared" ca="1" si="344"/>
        <v>1.0127505800000001</v>
      </c>
      <c r="I1119" s="77">
        <f t="shared" si="341"/>
        <v>3.5000000000000003E-2</v>
      </c>
      <c r="J1119" s="79">
        <f t="shared" si="347"/>
        <v>44550</v>
      </c>
      <c r="K1119" s="80">
        <f t="shared" si="348"/>
        <v>36</v>
      </c>
      <c r="L1119" s="81">
        <f t="shared" si="349"/>
        <v>36</v>
      </c>
      <c r="M1119" s="82">
        <f t="shared" si="350"/>
        <v>1.004926585</v>
      </c>
      <c r="N1119" s="82">
        <f t="shared" ca="1" si="351"/>
        <v>1.0177399819999999</v>
      </c>
      <c r="O1119" s="81">
        <f t="shared" si="352"/>
        <v>0</v>
      </c>
      <c r="P1119" s="76">
        <f t="shared" ca="1" si="353"/>
        <v>1117.618866</v>
      </c>
      <c r="Q1119" s="76">
        <f t="shared" si="354"/>
        <v>0</v>
      </c>
      <c r="R1119" s="83" t="str">
        <f t="shared" si="355"/>
        <v>A+J=</v>
      </c>
      <c r="S1119" s="79">
        <f t="shared" si="356"/>
        <v>44641</v>
      </c>
      <c r="T1119" s="84" t="str">
        <f t="shared" si="357"/>
        <v>-</v>
      </c>
      <c r="U1119" s="7"/>
      <c r="V1119" s="7"/>
      <c r="W1119" s="7"/>
      <c r="X1119" s="8"/>
      <c r="Y1119" s="1"/>
      <c r="Z1119" s="7"/>
      <c r="AA1119" s="8"/>
      <c r="AB1119" s="8"/>
      <c r="AC1119" s="8"/>
      <c r="AD1119" s="7"/>
      <c r="AE1119" s="9"/>
      <c r="AF1119" s="7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</row>
    <row r="1120" spans="1:173" x14ac:dyDescent="0.15">
      <c r="A1120" s="74">
        <f t="shared" si="340"/>
        <v>44601</v>
      </c>
      <c r="B1120" s="75">
        <f t="shared" ca="1" si="345"/>
        <v>64152.130580999998</v>
      </c>
      <c r="C1120" s="78">
        <f t="shared" si="346"/>
        <v>63000</v>
      </c>
      <c r="D1120" s="77">
        <f ca="1">IF(A1120&lt;$B$1,VLOOKUP(A1120,[1]DI!$A$4:$B$15000,2),0)</f>
        <v>0.1065</v>
      </c>
      <c r="E1120" s="78">
        <f t="shared" ca="1" si="342"/>
        <v>1.00040168</v>
      </c>
      <c r="F1120" s="78">
        <f ca="1">(TRUNC(PRODUCT($E$12:$E1119),16))</f>
        <v>1.1428747930380201</v>
      </c>
      <c r="G1120" s="78">
        <f t="shared" ca="1" si="343"/>
        <v>1.1280328341292101</v>
      </c>
      <c r="H1120" s="78">
        <f t="shared" ca="1" si="344"/>
        <v>1.01315738</v>
      </c>
      <c r="I1120" s="77">
        <f t="shared" si="341"/>
        <v>3.5000000000000003E-2</v>
      </c>
      <c r="J1120" s="79">
        <f t="shared" si="347"/>
        <v>44550</v>
      </c>
      <c r="K1120" s="80">
        <f t="shared" si="348"/>
        <v>37</v>
      </c>
      <c r="L1120" s="81">
        <f t="shared" si="349"/>
        <v>37</v>
      </c>
      <c r="M1120" s="82">
        <f t="shared" si="350"/>
        <v>1.005063781</v>
      </c>
      <c r="N1120" s="82">
        <f t="shared" ca="1" si="351"/>
        <v>1.018287787</v>
      </c>
      <c r="O1120" s="81">
        <f t="shared" si="352"/>
        <v>0</v>
      </c>
      <c r="P1120" s="76">
        <f t="shared" ca="1" si="353"/>
        <v>1152.1305809999999</v>
      </c>
      <c r="Q1120" s="76">
        <f t="shared" si="354"/>
        <v>0</v>
      </c>
      <c r="R1120" s="83" t="str">
        <f t="shared" si="355"/>
        <v>A+J=</v>
      </c>
      <c r="S1120" s="79">
        <f t="shared" si="356"/>
        <v>44641</v>
      </c>
      <c r="T1120" s="84" t="str">
        <f t="shared" si="357"/>
        <v>-</v>
      </c>
      <c r="U1120" s="7"/>
      <c r="V1120" s="7"/>
      <c r="W1120" s="7"/>
      <c r="X1120" s="8"/>
      <c r="Y1120" s="1"/>
      <c r="Z1120" s="7"/>
      <c r="AA1120" s="8"/>
      <c r="AB1120" s="8"/>
      <c r="AC1120" s="8"/>
      <c r="AD1120" s="7"/>
      <c r="AE1120" s="9"/>
      <c r="AF1120" s="7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</row>
    <row r="1121" spans="1:173" x14ac:dyDescent="0.15">
      <c r="A1121" s="74">
        <f t="shared" si="340"/>
        <v>44602</v>
      </c>
      <c r="B1121" s="75">
        <f t="shared" ca="1" si="345"/>
        <v>64186.661259</v>
      </c>
      <c r="C1121" s="78">
        <f t="shared" si="346"/>
        <v>63000</v>
      </c>
      <c r="D1121" s="77">
        <f ca="1">IF(A1121&lt;$B$1,VLOOKUP(A1121,[1]DI!$A$4:$B$15000,2),0)</f>
        <v>0.1065</v>
      </c>
      <c r="E1121" s="78">
        <f t="shared" ca="1" si="342"/>
        <v>1.00040168</v>
      </c>
      <c r="F1121" s="78">
        <f ca="1">(TRUNC(PRODUCT($E$12:$E1120),16))</f>
        <v>1.1433338629848799</v>
      </c>
      <c r="G1121" s="78">
        <f t="shared" ca="1" si="343"/>
        <v>1.1280328341292101</v>
      </c>
      <c r="H1121" s="78">
        <f t="shared" ca="1" si="344"/>
        <v>1.01356435</v>
      </c>
      <c r="I1121" s="77">
        <f t="shared" si="341"/>
        <v>3.5000000000000003E-2</v>
      </c>
      <c r="J1121" s="79">
        <f t="shared" si="347"/>
        <v>44550</v>
      </c>
      <c r="K1121" s="80">
        <f t="shared" si="348"/>
        <v>38</v>
      </c>
      <c r="L1121" s="81">
        <f t="shared" si="349"/>
        <v>38</v>
      </c>
      <c r="M1121" s="82">
        <f t="shared" si="350"/>
        <v>1.005200995</v>
      </c>
      <c r="N1121" s="82">
        <f t="shared" ca="1" si="351"/>
        <v>1.0188358930000001</v>
      </c>
      <c r="O1121" s="81">
        <f t="shared" si="352"/>
        <v>0</v>
      </c>
      <c r="P1121" s="76">
        <f t="shared" ca="1" si="353"/>
        <v>1186.661259</v>
      </c>
      <c r="Q1121" s="76">
        <f t="shared" si="354"/>
        <v>0</v>
      </c>
      <c r="R1121" s="83" t="str">
        <f t="shared" si="355"/>
        <v>A+J=</v>
      </c>
      <c r="S1121" s="79">
        <f t="shared" si="356"/>
        <v>44641</v>
      </c>
      <c r="T1121" s="84" t="str">
        <f t="shared" si="357"/>
        <v>-</v>
      </c>
      <c r="U1121" s="7"/>
      <c r="V1121" s="7"/>
      <c r="W1121" s="7"/>
      <c r="X1121" s="8"/>
      <c r="Y1121" s="1"/>
      <c r="Z1121" s="7"/>
      <c r="AA1121" s="8"/>
      <c r="AB1121" s="8"/>
      <c r="AC1121" s="8"/>
      <c r="AD1121" s="7"/>
      <c r="AE1121" s="9"/>
      <c r="AF1121" s="7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</row>
    <row r="1122" spans="1:173" x14ac:dyDescent="0.15">
      <c r="A1122" s="74">
        <f t="shared" si="340"/>
        <v>44603</v>
      </c>
      <c r="B1122" s="75">
        <f t="shared" ca="1" si="345"/>
        <v>64221.210333000003</v>
      </c>
      <c r="C1122" s="78">
        <f t="shared" si="346"/>
        <v>63000</v>
      </c>
      <c r="D1122" s="77">
        <f ca="1">IF(A1122&lt;$B$1,VLOOKUP(A1122,[1]DI!$A$4:$B$15000,2),0)</f>
        <v>0.1065</v>
      </c>
      <c r="E1122" s="78">
        <f t="shared" ca="1" si="342"/>
        <v>1.00040168</v>
      </c>
      <c r="F1122" s="78">
        <f ca="1">(TRUNC(PRODUCT($E$12:$E1121),16))</f>
        <v>1.1437931173309701</v>
      </c>
      <c r="G1122" s="78">
        <f t="shared" ca="1" si="343"/>
        <v>1.1280328341292101</v>
      </c>
      <c r="H1122" s="78">
        <f t="shared" ca="1" si="344"/>
        <v>1.0139714799999999</v>
      </c>
      <c r="I1122" s="77">
        <f t="shared" si="341"/>
        <v>3.5000000000000003E-2</v>
      </c>
      <c r="J1122" s="79">
        <f t="shared" si="347"/>
        <v>44550</v>
      </c>
      <c r="K1122" s="80">
        <f t="shared" si="348"/>
        <v>39</v>
      </c>
      <c r="L1122" s="81">
        <f t="shared" si="349"/>
        <v>39</v>
      </c>
      <c r="M1122" s="82">
        <f t="shared" si="350"/>
        <v>1.0053382280000001</v>
      </c>
      <c r="N1122" s="82">
        <f t="shared" ca="1" si="351"/>
        <v>1.0193842909999999</v>
      </c>
      <c r="O1122" s="81">
        <f t="shared" si="352"/>
        <v>0</v>
      </c>
      <c r="P1122" s="76">
        <f t="shared" ca="1" si="353"/>
        <v>1221.210333</v>
      </c>
      <c r="Q1122" s="76">
        <f t="shared" si="354"/>
        <v>0</v>
      </c>
      <c r="R1122" s="83" t="str">
        <f t="shared" si="355"/>
        <v>A+J=</v>
      </c>
      <c r="S1122" s="79">
        <f t="shared" si="356"/>
        <v>44641</v>
      </c>
      <c r="T1122" s="84" t="str">
        <f t="shared" si="357"/>
        <v>-</v>
      </c>
      <c r="U1122" s="7"/>
      <c r="V1122" s="7"/>
      <c r="W1122" s="7"/>
      <c r="X1122" s="8"/>
      <c r="Y1122" s="1"/>
      <c r="Z1122" s="7"/>
      <c r="AA1122" s="8"/>
      <c r="AB1122" s="8"/>
      <c r="AC1122" s="8"/>
      <c r="AD1122" s="7"/>
      <c r="AE1122" s="9"/>
      <c r="AF1122" s="7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</row>
    <row r="1123" spans="1:173" x14ac:dyDescent="0.15">
      <c r="A1123" s="74">
        <f t="shared" si="340"/>
        <v>44604</v>
      </c>
      <c r="B1123" s="75">
        <f t="shared" ca="1" si="345"/>
        <v>64255.777802999997</v>
      </c>
      <c r="C1123" s="78">
        <f t="shared" si="346"/>
        <v>63000</v>
      </c>
      <c r="D1123" s="77">
        <f ca="1">IF(A1123&lt;$B$1,VLOOKUP(A1123,[1]DI!$A$4:$B$15000,2),0)</f>
        <v>0</v>
      </c>
      <c r="E1123" s="78">
        <f t="shared" ca="1" si="342"/>
        <v>1</v>
      </c>
      <c r="F1123" s="78">
        <f ca="1">(TRUNC(PRODUCT($E$12:$E1122),16))</f>
        <v>1.14425255615034</v>
      </c>
      <c r="G1123" s="78">
        <f t="shared" ca="1" si="343"/>
        <v>1.1280328341292101</v>
      </c>
      <c r="H1123" s="78">
        <f t="shared" ca="1" si="344"/>
        <v>1.01437877</v>
      </c>
      <c r="I1123" s="77">
        <f t="shared" si="341"/>
        <v>3.5000000000000003E-2</v>
      </c>
      <c r="J1123" s="79">
        <f t="shared" si="347"/>
        <v>44550</v>
      </c>
      <c r="K1123" s="80">
        <f t="shared" si="348"/>
        <v>39</v>
      </c>
      <c r="L1123" s="81">
        <f t="shared" si="349"/>
        <v>40</v>
      </c>
      <c r="M1123" s="82">
        <f t="shared" si="350"/>
        <v>1.0054754800000001</v>
      </c>
      <c r="N1123" s="82">
        <f t="shared" ca="1" si="351"/>
        <v>1.019932981</v>
      </c>
      <c r="O1123" s="81">
        <f t="shared" si="352"/>
        <v>0</v>
      </c>
      <c r="P1123" s="76">
        <f t="shared" ca="1" si="353"/>
        <v>1255.7778029999999</v>
      </c>
      <c r="Q1123" s="76">
        <f t="shared" si="354"/>
        <v>0</v>
      </c>
      <c r="R1123" s="83" t="str">
        <f t="shared" si="355"/>
        <v>A+J=</v>
      </c>
      <c r="S1123" s="79">
        <f t="shared" si="356"/>
        <v>44641</v>
      </c>
      <c r="T1123" s="84" t="str">
        <f t="shared" si="357"/>
        <v>-</v>
      </c>
      <c r="U1123" s="7"/>
      <c r="V1123" s="7"/>
      <c r="W1123" s="7"/>
      <c r="X1123" s="8"/>
      <c r="Y1123" s="1"/>
      <c r="Z1123" s="7"/>
      <c r="AA1123" s="8"/>
      <c r="AB1123" s="8"/>
      <c r="AC1123" s="8"/>
      <c r="AD1123" s="7"/>
      <c r="AE1123" s="9"/>
      <c r="AF1123" s="7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</row>
    <row r="1124" spans="1:173" x14ac:dyDescent="0.15">
      <c r="A1124" s="74">
        <f t="shared" si="340"/>
        <v>44605</v>
      </c>
      <c r="B1124" s="75">
        <f t="shared" ca="1" si="345"/>
        <v>64255.777802999997</v>
      </c>
      <c r="C1124" s="78">
        <f t="shared" si="346"/>
        <v>63000</v>
      </c>
      <c r="D1124" s="77">
        <f ca="1">IF(A1124&lt;$B$1,VLOOKUP(A1124,[1]DI!$A$4:$B$15000,2),0)</f>
        <v>0</v>
      </c>
      <c r="E1124" s="78">
        <f t="shared" ca="1" si="342"/>
        <v>1</v>
      </c>
      <c r="F1124" s="78">
        <f ca="1">(TRUNC(PRODUCT($E$12:$E1123),16))</f>
        <v>1.14425255615034</v>
      </c>
      <c r="G1124" s="78">
        <f t="shared" ca="1" si="343"/>
        <v>1.1280328341292101</v>
      </c>
      <c r="H1124" s="78">
        <f t="shared" ca="1" si="344"/>
        <v>1.01437877</v>
      </c>
      <c r="I1124" s="77">
        <f t="shared" si="341"/>
        <v>3.5000000000000003E-2</v>
      </c>
      <c r="J1124" s="79">
        <f t="shared" si="347"/>
        <v>44550</v>
      </c>
      <c r="K1124" s="80">
        <f t="shared" si="348"/>
        <v>39</v>
      </c>
      <c r="L1124" s="81">
        <f t="shared" si="349"/>
        <v>40</v>
      </c>
      <c r="M1124" s="82">
        <f t="shared" si="350"/>
        <v>1.0054754800000001</v>
      </c>
      <c r="N1124" s="82">
        <f t="shared" ca="1" si="351"/>
        <v>1.019932981</v>
      </c>
      <c r="O1124" s="81">
        <f t="shared" si="352"/>
        <v>0</v>
      </c>
      <c r="P1124" s="76">
        <f t="shared" ca="1" si="353"/>
        <v>1255.7778029999999</v>
      </c>
      <c r="Q1124" s="76">
        <f t="shared" si="354"/>
        <v>0</v>
      </c>
      <c r="R1124" s="83" t="str">
        <f t="shared" si="355"/>
        <v>A+J=</v>
      </c>
      <c r="S1124" s="79">
        <f t="shared" si="356"/>
        <v>44641</v>
      </c>
      <c r="T1124" s="84" t="str">
        <f t="shared" si="357"/>
        <v>-</v>
      </c>
      <c r="U1124" s="7"/>
      <c r="V1124" s="7"/>
      <c r="W1124" s="7"/>
      <c r="X1124" s="8"/>
      <c r="Y1124" s="1"/>
      <c r="Z1124" s="7"/>
      <c r="AA1124" s="8"/>
      <c r="AB1124" s="8"/>
      <c r="AC1124" s="8"/>
      <c r="AD1124" s="7"/>
      <c r="AE1124" s="9"/>
      <c r="AF1124" s="7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</row>
    <row r="1125" spans="1:173" x14ac:dyDescent="0.15">
      <c r="A1125" s="74">
        <f t="shared" si="340"/>
        <v>44606</v>
      </c>
      <c r="B1125" s="75">
        <f t="shared" ca="1" si="345"/>
        <v>64255.777802999997</v>
      </c>
      <c r="C1125" s="78">
        <f t="shared" si="346"/>
        <v>63000</v>
      </c>
      <c r="D1125" s="77">
        <f ca="1">IF(A1125&lt;$B$1,VLOOKUP(A1125,[1]DI!$A$4:$B$15000,2),0)</f>
        <v>0.1065</v>
      </c>
      <c r="E1125" s="78">
        <f t="shared" ca="1" si="342"/>
        <v>1.00040168</v>
      </c>
      <c r="F1125" s="78">
        <f ca="1">(TRUNC(PRODUCT($E$12:$E1124),16))</f>
        <v>1.14425255615034</v>
      </c>
      <c r="G1125" s="78">
        <f t="shared" ca="1" si="343"/>
        <v>1.1280328341292101</v>
      </c>
      <c r="H1125" s="78">
        <f t="shared" ca="1" si="344"/>
        <v>1.01437877</v>
      </c>
      <c r="I1125" s="77">
        <f t="shared" si="341"/>
        <v>3.5000000000000003E-2</v>
      </c>
      <c r="J1125" s="79">
        <f t="shared" si="347"/>
        <v>44550</v>
      </c>
      <c r="K1125" s="80">
        <f t="shared" si="348"/>
        <v>40</v>
      </c>
      <c r="L1125" s="81">
        <f t="shared" si="349"/>
        <v>40</v>
      </c>
      <c r="M1125" s="82">
        <f t="shared" si="350"/>
        <v>1.0054754800000001</v>
      </c>
      <c r="N1125" s="82">
        <f t="shared" ca="1" si="351"/>
        <v>1.019932981</v>
      </c>
      <c r="O1125" s="81">
        <f t="shared" si="352"/>
        <v>0</v>
      </c>
      <c r="P1125" s="76">
        <f t="shared" ca="1" si="353"/>
        <v>1255.7778029999999</v>
      </c>
      <c r="Q1125" s="76">
        <f t="shared" si="354"/>
        <v>0</v>
      </c>
      <c r="R1125" s="83" t="str">
        <f t="shared" si="355"/>
        <v>A+J=</v>
      </c>
      <c r="S1125" s="79">
        <f t="shared" si="356"/>
        <v>44641</v>
      </c>
      <c r="T1125" s="84" t="str">
        <f t="shared" si="357"/>
        <v>-</v>
      </c>
      <c r="U1125" s="7"/>
      <c r="V1125" s="7"/>
      <c r="W1125" s="7"/>
      <c r="X1125" s="8"/>
      <c r="Y1125" s="1"/>
      <c r="Z1125" s="7"/>
      <c r="AA1125" s="8"/>
      <c r="AB1125" s="8"/>
      <c r="AC1125" s="8"/>
      <c r="AD1125" s="7"/>
      <c r="AE1125" s="9"/>
      <c r="AF1125" s="7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</row>
    <row r="1126" spans="1:173" x14ac:dyDescent="0.15">
      <c r="A1126" s="74">
        <f t="shared" si="340"/>
        <v>44607</v>
      </c>
      <c r="B1126" s="75">
        <f t="shared" ca="1" si="345"/>
        <v>64290.363542999999</v>
      </c>
      <c r="C1126" s="78">
        <f t="shared" si="346"/>
        <v>63000</v>
      </c>
      <c r="D1126" s="77">
        <f ca="1">IF(A1126&lt;$B$1,VLOOKUP(A1126,[1]DI!$A$4:$B$15000,2),0)</f>
        <v>0.1065</v>
      </c>
      <c r="E1126" s="78">
        <f t="shared" ca="1" si="342"/>
        <v>1.00040168</v>
      </c>
      <c r="F1126" s="78">
        <f ca="1">(TRUNC(PRODUCT($E$12:$E1125),16))</f>
        <v>1.14471217951709</v>
      </c>
      <c r="G1126" s="78">
        <f t="shared" ca="1" si="343"/>
        <v>1.1280328341292101</v>
      </c>
      <c r="H1126" s="78">
        <f t="shared" ca="1" si="344"/>
        <v>1.01478622</v>
      </c>
      <c r="I1126" s="77">
        <f t="shared" si="341"/>
        <v>3.5000000000000003E-2</v>
      </c>
      <c r="J1126" s="79">
        <f t="shared" si="347"/>
        <v>44550</v>
      </c>
      <c r="K1126" s="80">
        <f t="shared" si="348"/>
        <v>41</v>
      </c>
      <c r="L1126" s="81">
        <f t="shared" si="349"/>
        <v>41</v>
      </c>
      <c r="M1126" s="82">
        <f t="shared" si="350"/>
        <v>1.0056127500000001</v>
      </c>
      <c r="N1126" s="82">
        <f t="shared" ca="1" si="351"/>
        <v>1.020481961</v>
      </c>
      <c r="O1126" s="81">
        <f t="shared" si="352"/>
        <v>0</v>
      </c>
      <c r="P1126" s="76">
        <f t="shared" ca="1" si="353"/>
        <v>1290.3635429999999</v>
      </c>
      <c r="Q1126" s="76">
        <f t="shared" si="354"/>
        <v>0</v>
      </c>
      <c r="R1126" s="83" t="str">
        <f t="shared" si="355"/>
        <v>A+J=</v>
      </c>
      <c r="S1126" s="79">
        <f t="shared" si="356"/>
        <v>44641</v>
      </c>
      <c r="T1126" s="84" t="str">
        <f t="shared" si="357"/>
        <v>-</v>
      </c>
      <c r="U1126" s="7"/>
      <c r="V1126" s="7"/>
      <c r="W1126" s="7"/>
      <c r="X1126" s="8"/>
      <c r="Y1126" s="1"/>
      <c r="Z1126" s="7"/>
      <c r="AA1126" s="8"/>
      <c r="AB1126" s="8"/>
      <c r="AC1126" s="8"/>
      <c r="AD1126" s="7"/>
      <c r="AE1126" s="9"/>
      <c r="AF1126" s="7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</row>
    <row r="1127" spans="1:173" x14ac:dyDescent="0.15">
      <c r="A1127" s="74">
        <f t="shared" si="340"/>
        <v>44608</v>
      </c>
      <c r="B1127" s="75">
        <f t="shared" ca="1" si="345"/>
        <v>64324.968372000003</v>
      </c>
      <c r="C1127" s="78">
        <f t="shared" si="346"/>
        <v>63000</v>
      </c>
      <c r="D1127" s="77">
        <f ca="1">IF(A1127&lt;$B$1,VLOOKUP(A1127,[1]DI!$A$4:$B$15000,2),0)</f>
        <v>0.1065</v>
      </c>
      <c r="E1127" s="78">
        <f t="shared" ca="1" si="342"/>
        <v>1.00040168</v>
      </c>
      <c r="F1127" s="78">
        <f ca="1">(TRUNC(PRODUCT($E$12:$E1126),16))</f>
        <v>1.1451719875053601</v>
      </c>
      <c r="G1127" s="78">
        <f t="shared" ca="1" si="343"/>
        <v>1.1280328341292101</v>
      </c>
      <c r="H1127" s="78">
        <f t="shared" ca="1" si="344"/>
        <v>1.01519384</v>
      </c>
      <c r="I1127" s="77">
        <f t="shared" si="341"/>
        <v>3.5000000000000003E-2</v>
      </c>
      <c r="J1127" s="79">
        <f t="shared" si="347"/>
        <v>44550</v>
      </c>
      <c r="K1127" s="80">
        <f t="shared" si="348"/>
        <v>42</v>
      </c>
      <c r="L1127" s="81">
        <f t="shared" si="349"/>
        <v>42</v>
      </c>
      <c r="M1127" s="82">
        <f t="shared" si="350"/>
        <v>1.005750039</v>
      </c>
      <c r="N1127" s="82">
        <f t="shared" ca="1" si="351"/>
        <v>1.021031244</v>
      </c>
      <c r="O1127" s="81">
        <f t="shared" si="352"/>
        <v>0</v>
      </c>
      <c r="P1127" s="76">
        <f t="shared" ca="1" si="353"/>
        <v>1324.968372</v>
      </c>
      <c r="Q1127" s="76">
        <f t="shared" si="354"/>
        <v>0</v>
      </c>
      <c r="R1127" s="83" t="str">
        <f t="shared" si="355"/>
        <v>A+J=</v>
      </c>
      <c r="S1127" s="79">
        <f t="shared" si="356"/>
        <v>44641</v>
      </c>
      <c r="T1127" s="84" t="str">
        <f t="shared" si="357"/>
        <v>-</v>
      </c>
      <c r="U1127" s="7"/>
      <c r="V1127" s="7"/>
      <c r="W1127" s="7"/>
      <c r="X1127" s="8"/>
      <c r="Y1127" s="1"/>
      <c r="Z1127" s="7"/>
      <c r="AA1127" s="8"/>
      <c r="AB1127" s="8"/>
      <c r="AC1127" s="8"/>
      <c r="AD1127" s="7"/>
      <c r="AE1127" s="9"/>
      <c r="AF1127" s="7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</row>
    <row r="1128" spans="1:173" x14ac:dyDescent="0.15">
      <c r="A1128" s="74">
        <f t="shared" si="340"/>
        <v>44609</v>
      </c>
      <c r="B1128" s="75">
        <f t="shared" ca="1" si="345"/>
        <v>64359.592226000001</v>
      </c>
      <c r="C1128" s="78">
        <f t="shared" si="346"/>
        <v>63000</v>
      </c>
      <c r="D1128" s="77">
        <f ca="1">IF(A1128&lt;$B$1,VLOOKUP(A1128,[1]DI!$A$4:$B$15000,2),0)</f>
        <v>0.1065</v>
      </c>
      <c r="E1128" s="78">
        <f t="shared" ca="1" si="342"/>
        <v>1.00040168</v>
      </c>
      <c r="F1128" s="78">
        <f ca="1">(TRUNC(PRODUCT($E$12:$E1127),16))</f>
        <v>1.1456319801893</v>
      </c>
      <c r="G1128" s="78">
        <f t="shared" ca="1" si="343"/>
        <v>1.1280328341292101</v>
      </c>
      <c r="H1128" s="78">
        <f t="shared" ca="1" si="344"/>
        <v>1.0156016299999999</v>
      </c>
      <c r="I1128" s="77">
        <f t="shared" si="341"/>
        <v>3.5000000000000003E-2</v>
      </c>
      <c r="J1128" s="79">
        <f t="shared" si="347"/>
        <v>44550</v>
      </c>
      <c r="K1128" s="80">
        <f t="shared" si="348"/>
        <v>43</v>
      </c>
      <c r="L1128" s="81">
        <f t="shared" si="349"/>
        <v>43</v>
      </c>
      <c r="M1128" s="82">
        <f t="shared" si="350"/>
        <v>1.005887347</v>
      </c>
      <c r="N1128" s="82">
        <f t="shared" ca="1" si="351"/>
        <v>1.0215808289999999</v>
      </c>
      <c r="O1128" s="81">
        <f t="shared" si="352"/>
        <v>0</v>
      </c>
      <c r="P1128" s="76">
        <f t="shared" ca="1" si="353"/>
        <v>1359.592226</v>
      </c>
      <c r="Q1128" s="76">
        <f t="shared" si="354"/>
        <v>0</v>
      </c>
      <c r="R1128" s="83" t="str">
        <f t="shared" si="355"/>
        <v>A+J=</v>
      </c>
      <c r="S1128" s="79">
        <f t="shared" si="356"/>
        <v>44641</v>
      </c>
      <c r="T1128" s="84" t="str">
        <f t="shared" si="357"/>
        <v>-</v>
      </c>
      <c r="U1128" s="7"/>
      <c r="V1128" s="7"/>
      <c r="W1128" s="7"/>
      <c r="X1128" s="8"/>
      <c r="Y1128" s="1"/>
      <c r="Z1128" s="7"/>
      <c r="AA1128" s="8"/>
      <c r="AB1128" s="8"/>
      <c r="AC1128" s="8"/>
      <c r="AD1128" s="7"/>
      <c r="AE1128" s="9"/>
      <c r="AF1128" s="7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</row>
    <row r="1129" spans="1:173" x14ac:dyDescent="0.15">
      <c r="A1129" s="74">
        <f t="shared" si="340"/>
        <v>44610</v>
      </c>
      <c r="B1129" s="75">
        <f t="shared" ca="1" si="345"/>
        <v>64394.233848000003</v>
      </c>
      <c r="C1129" s="78">
        <f t="shared" si="346"/>
        <v>63000</v>
      </c>
      <c r="D1129" s="77">
        <f ca="1">IF(A1129&lt;$B$1,VLOOKUP(A1129,[1]DI!$A$4:$B$15000,2),0)</f>
        <v>0.1065</v>
      </c>
      <c r="E1129" s="78">
        <f t="shared" ca="1" si="342"/>
        <v>1.00040168</v>
      </c>
      <c r="F1129" s="78">
        <f ca="1">(TRUNC(PRODUCT($E$12:$E1128),16))</f>
        <v>1.1460921576431</v>
      </c>
      <c r="G1129" s="78">
        <f t="shared" ca="1" si="343"/>
        <v>1.1280328341292101</v>
      </c>
      <c r="H1129" s="78">
        <f t="shared" ca="1" si="344"/>
        <v>1.01600957</v>
      </c>
      <c r="I1129" s="77">
        <f t="shared" si="341"/>
        <v>3.5000000000000003E-2</v>
      </c>
      <c r="J1129" s="79">
        <f t="shared" si="347"/>
        <v>44550</v>
      </c>
      <c r="K1129" s="80">
        <f t="shared" si="348"/>
        <v>44</v>
      </c>
      <c r="L1129" s="81">
        <f t="shared" si="349"/>
        <v>44</v>
      </c>
      <c r="M1129" s="82">
        <f t="shared" si="350"/>
        <v>1.0060246740000001</v>
      </c>
      <c r="N1129" s="82">
        <f t="shared" ca="1" si="351"/>
        <v>1.0221306960000001</v>
      </c>
      <c r="O1129" s="81">
        <f t="shared" si="352"/>
        <v>0</v>
      </c>
      <c r="P1129" s="76">
        <f t="shared" ca="1" si="353"/>
        <v>1394.2338480000001</v>
      </c>
      <c r="Q1129" s="76">
        <f t="shared" si="354"/>
        <v>0</v>
      </c>
      <c r="R1129" s="83" t="str">
        <f t="shared" si="355"/>
        <v>A+J=</v>
      </c>
      <c r="S1129" s="79">
        <f t="shared" si="356"/>
        <v>44641</v>
      </c>
      <c r="T1129" s="84" t="str">
        <f t="shared" si="357"/>
        <v>-</v>
      </c>
      <c r="U1129" s="7"/>
      <c r="V1129" s="7"/>
      <c r="W1129" s="7"/>
      <c r="X1129" s="8"/>
      <c r="Y1129" s="1"/>
      <c r="Z1129" s="7"/>
      <c r="AA1129" s="8"/>
      <c r="AB1129" s="8"/>
      <c r="AC1129" s="8"/>
      <c r="AD1129" s="7"/>
      <c r="AE1129" s="9"/>
      <c r="AF1129" s="7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</row>
    <row r="1130" spans="1:173" x14ac:dyDescent="0.15">
      <c r="A1130" s="74">
        <f t="shared" si="340"/>
        <v>44611</v>
      </c>
      <c r="B1130" s="75">
        <f t="shared" ca="1" si="345"/>
        <v>64428.894558</v>
      </c>
      <c r="C1130" s="78">
        <f t="shared" si="346"/>
        <v>63000</v>
      </c>
      <c r="D1130" s="77">
        <f ca="1">IF(A1130&lt;$B$1,VLOOKUP(A1130,[1]DI!$A$4:$B$15000,2),0)</f>
        <v>0</v>
      </c>
      <c r="E1130" s="78">
        <f t="shared" ca="1" si="342"/>
        <v>1</v>
      </c>
      <c r="F1130" s="78">
        <f ca="1">(TRUNC(PRODUCT($E$12:$E1129),16))</f>
        <v>1.1465525199409801</v>
      </c>
      <c r="G1130" s="78">
        <f t="shared" ca="1" si="343"/>
        <v>1.1280328341292101</v>
      </c>
      <c r="H1130" s="78">
        <f t="shared" ca="1" si="344"/>
        <v>1.01641768</v>
      </c>
      <c r="I1130" s="77">
        <f t="shared" si="341"/>
        <v>3.5000000000000003E-2</v>
      </c>
      <c r="J1130" s="79">
        <f t="shared" si="347"/>
        <v>44550</v>
      </c>
      <c r="K1130" s="80">
        <f t="shared" si="348"/>
        <v>44</v>
      </c>
      <c r="L1130" s="81">
        <f t="shared" si="349"/>
        <v>45</v>
      </c>
      <c r="M1130" s="82">
        <f t="shared" si="350"/>
        <v>1.0061620200000001</v>
      </c>
      <c r="N1130" s="82">
        <f t="shared" ca="1" si="351"/>
        <v>1.022680866</v>
      </c>
      <c r="O1130" s="81">
        <f t="shared" si="352"/>
        <v>0</v>
      </c>
      <c r="P1130" s="76">
        <f t="shared" ca="1" si="353"/>
        <v>1428.894558</v>
      </c>
      <c r="Q1130" s="76">
        <f t="shared" si="354"/>
        <v>0</v>
      </c>
      <c r="R1130" s="83" t="str">
        <f t="shared" si="355"/>
        <v>A+J=</v>
      </c>
      <c r="S1130" s="79">
        <f t="shared" si="356"/>
        <v>44641</v>
      </c>
      <c r="T1130" s="84" t="str">
        <f t="shared" si="357"/>
        <v>-</v>
      </c>
      <c r="U1130" s="7"/>
      <c r="V1130" s="7"/>
      <c r="W1130" s="7"/>
      <c r="X1130" s="8"/>
      <c r="Y1130" s="1"/>
      <c r="Z1130" s="7"/>
      <c r="AA1130" s="8"/>
      <c r="AB1130" s="8"/>
      <c r="AC1130" s="8"/>
      <c r="AD1130" s="7"/>
      <c r="AE1130" s="9"/>
      <c r="AF1130" s="7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</row>
    <row r="1131" spans="1:173" x14ac:dyDescent="0.15">
      <c r="A1131" s="74">
        <f t="shared" si="340"/>
        <v>44612</v>
      </c>
      <c r="B1131" s="75">
        <f t="shared" ca="1" si="345"/>
        <v>64428.894558</v>
      </c>
      <c r="C1131" s="78">
        <f t="shared" si="346"/>
        <v>63000</v>
      </c>
      <c r="D1131" s="77">
        <f ca="1">IF(A1131&lt;$B$1,VLOOKUP(A1131,[1]DI!$A$4:$B$15000,2),0)</f>
        <v>0</v>
      </c>
      <c r="E1131" s="78">
        <f t="shared" ca="1" si="342"/>
        <v>1</v>
      </c>
      <c r="F1131" s="78">
        <f ca="1">(TRUNC(PRODUCT($E$12:$E1130),16))</f>
        <v>1.1465525199409801</v>
      </c>
      <c r="G1131" s="78">
        <f t="shared" ca="1" si="343"/>
        <v>1.1280328341292101</v>
      </c>
      <c r="H1131" s="78">
        <f t="shared" ca="1" si="344"/>
        <v>1.01641768</v>
      </c>
      <c r="I1131" s="77">
        <f t="shared" si="341"/>
        <v>3.5000000000000003E-2</v>
      </c>
      <c r="J1131" s="79">
        <f t="shared" si="347"/>
        <v>44550</v>
      </c>
      <c r="K1131" s="80">
        <f t="shared" si="348"/>
        <v>44</v>
      </c>
      <c r="L1131" s="81">
        <f t="shared" si="349"/>
        <v>45</v>
      </c>
      <c r="M1131" s="82">
        <f t="shared" si="350"/>
        <v>1.0061620200000001</v>
      </c>
      <c r="N1131" s="82">
        <f t="shared" ca="1" si="351"/>
        <v>1.022680866</v>
      </c>
      <c r="O1131" s="81">
        <f t="shared" si="352"/>
        <v>0</v>
      </c>
      <c r="P1131" s="76">
        <f t="shared" ca="1" si="353"/>
        <v>1428.894558</v>
      </c>
      <c r="Q1131" s="76">
        <f t="shared" si="354"/>
        <v>0</v>
      </c>
      <c r="R1131" s="83" t="str">
        <f t="shared" si="355"/>
        <v>A+J=</v>
      </c>
      <c r="S1131" s="79">
        <f t="shared" si="356"/>
        <v>44641</v>
      </c>
      <c r="T1131" s="84" t="str">
        <f t="shared" si="357"/>
        <v>-</v>
      </c>
      <c r="U1131" s="7"/>
      <c r="V1131" s="7"/>
      <c r="W1131" s="7"/>
      <c r="X1131" s="8"/>
      <c r="Y1131" s="1"/>
      <c r="Z1131" s="7"/>
      <c r="AA1131" s="8"/>
      <c r="AB1131" s="8"/>
      <c r="AC1131" s="8"/>
      <c r="AD1131" s="7"/>
      <c r="AE1131" s="9"/>
      <c r="AF1131" s="7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</row>
    <row r="1132" spans="1:173" x14ac:dyDescent="0.15">
      <c r="A1132" s="74">
        <f t="shared" si="340"/>
        <v>44613</v>
      </c>
      <c r="B1132" s="75">
        <f t="shared" ca="1" si="345"/>
        <v>64428.894558</v>
      </c>
      <c r="C1132" s="78">
        <f t="shared" si="346"/>
        <v>63000</v>
      </c>
      <c r="D1132" s="77">
        <f ca="1">IF(A1132&lt;$B$1,VLOOKUP(A1132,[1]DI!$A$4:$B$15000,2),0)</f>
        <v>0.1065</v>
      </c>
      <c r="E1132" s="78">
        <f t="shared" ca="1" si="342"/>
        <v>1.00040168</v>
      </c>
      <c r="F1132" s="78">
        <f ca="1">(TRUNC(PRODUCT($E$12:$E1131),16))</f>
        <v>1.1465525199409801</v>
      </c>
      <c r="G1132" s="78">
        <f t="shared" ca="1" si="343"/>
        <v>1.1280328341292101</v>
      </c>
      <c r="H1132" s="78">
        <f t="shared" ca="1" si="344"/>
        <v>1.01641768</v>
      </c>
      <c r="I1132" s="77">
        <f t="shared" si="341"/>
        <v>3.5000000000000003E-2</v>
      </c>
      <c r="J1132" s="79">
        <f t="shared" si="347"/>
        <v>44550</v>
      </c>
      <c r="K1132" s="80">
        <f t="shared" si="348"/>
        <v>45</v>
      </c>
      <c r="L1132" s="81">
        <f t="shared" si="349"/>
        <v>45</v>
      </c>
      <c r="M1132" s="82">
        <f t="shared" si="350"/>
        <v>1.0061620200000001</v>
      </c>
      <c r="N1132" s="82">
        <f t="shared" ca="1" si="351"/>
        <v>1.022680866</v>
      </c>
      <c r="O1132" s="81">
        <f t="shared" si="352"/>
        <v>0</v>
      </c>
      <c r="P1132" s="76">
        <f t="shared" ca="1" si="353"/>
        <v>1428.894558</v>
      </c>
      <c r="Q1132" s="76">
        <f t="shared" si="354"/>
        <v>0</v>
      </c>
      <c r="R1132" s="83" t="str">
        <f t="shared" si="355"/>
        <v>A+J=</v>
      </c>
      <c r="S1132" s="79">
        <f t="shared" si="356"/>
        <v>44641</v>
      </c>
      <c r="T1132" s="84" t="str">
        <f t="shared" si="357"/>
        <v>-</v>
      </c>
      <c r="U1132" s="7"/>
      <c r="V1132" s="7"/>
      <c r="W1132" s="7"/>
      <c r="X1132" s="8"/>
      <c r="Y1132" s="1"/>
      <c r="Z1132" s="7"/>
      <c r="AA1132" s="8"/>
      <c r="AB1132" s="8"/>
      <c r="AC1132" s="8"/>
      <c r="AD1132" s="7"/>
      <c r="AE1132" s="9"/>
      <c r="AF1132" s="7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</row>
    <row r="1133" spans="1:173" x14ac:dyDescent="0.15">
      <c r="A1133" s="74">
        <f t="shared" si="340"/>
        <v>44614</v>
      </c>
      <c r="B1133" s="75">
        <f t="shared" ca="1" si="345"/>
        <v>64463.574229999998</v>
      </c>
      <c r="C1133" s="78">
        <f t="shared" si="346"/>
        <v>63000</v>
      </c>
      <c r="D1133" s="77">
        <f ca="1">IF(A1133&lt;$B$1,VLOOKUP(A1133,[1]DI!$A$4:$B$15000,2),0)</f>
        <v>0.1065</v>
      </c>
      <c r="E1133" s="78">
        <f t="shared" ca="1" si="342"/>
        <v>1.00040168</v>
      </c>
      <c r="F1133" s="78">
        <f ca="1">(TRUNC(PRODUCT($E$12:$E1132),16))</f>
        <v>1.1470130671571901</v>
      </c>
      <c r="G1133" s="78">
        <f t="shared" ca="1" si="343"/>
        <v>1.1280328341292101</v>
      </c>
      <c r="H1133" s="78">
        <f t="shared" ca="1" si="344"/>
        <v>1.01682596</v>
      </c>
      <c r="I1133" s="77">
        <f t="shared" si="341"/>
        <v>3.5000000000000003E-2</v>
      </c>
      <c r="J1133" s="79">
        <f t="shared" si="347"/>
        <v>44550</v>
      </c>
      <c r="K1133" s="80">
        <f t="shared" si="348"/>
        <v>46</v>
      </c>
      <c r="L1133" s="81">
        <f t="shared" si="349"/>
        <v>46</v>
      </c>
      <c r="M1133" s="82">
        <f t="shared" si="350"/>
        <v>1.0062993840000001</v>
      </c>
      <c r="N1133" s="82">
        <f t="shared" ca="1" si="351"/>
        <v>1.0232313369999999</v>
      </c>
      <c r="O1133" s="81">
        <f t="shared" si="352"/>
        <v>0</v>
      </c>
      <c r="P1133" s="76">
        <f t="shared" ca="1" si="353"/>
        <v>1463.5742299999999</v>
      </c>
      <c r="Q1133" s="76">
        <f t="shared" si="354"/>
        <v>0</v>
      </c>
      <c r="R1133" s="83" t="str">
        <f t="shared" si="355"/>
        <v>A+J=</v>
      </c>
      <c r="S1133" s="79">
        <f t="shared" si="356"/>
        <v>44641</v>
      </c>
      <c r="T1133" s="84" t="str">
        <f t="shared" si="357"/>
        <v>-</v>
      </c>
      <c r="U1133" s="7"/>
      <c r="V1133" s="7"/>
      <c r="W1133" s="7"/>
      <c r="X1133" s="8"/>
      <c r="Y1133" s="1"/>
      <c r="Z1133" s="7"/>
      <c r="AA1133" s="8"/>
      <c r="AB1133" s="8"/>
      <c r="AC1133" s="8"/>
      <c r="AD1133" s="7"/>
      <c r="AE1133" s="9"/>
      <c r="AF1133" s="7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</row>
    <row r="1134" spans="1:173" x14ac:dyDescent="0.15">
      <c r="A1134" s="74">
        <f t="shared" si="340"/>
        <v>44615</v>
      </c>
      <c r="B1134" s="75">
        <f t="shared" ca="1" si="345"/>
        <v>64498.272362999996</v>
      </c>
      <c r="C1134" s="78">
        <f t="shared" si="346"/>
        <v>63000</v>
      </c>
      <c r="D1134" s="77">
        <f ca="1">IF(A1134&lt;$B$1,VLOOKUP(A1134,[1]DI!$A$4:$B$15000,2),0)</f>
        <v>0.1065</v>
      </c>
      <c r="E1134" s="78">
        <f t="shared" ca="1" si="342"/>
        <v>1.00040168</v>
      </c>
      <c r="F1134" s="78">
        <f ca="1">(TRUNC(PRODUCT($E$12:$E1133),16))</f>
        <v>1.14747379936601</v>
      </c>
      <c r="G1134" s="78">
        <f t="shared" ca="1" si="343"/>
        <v>1.1280328341292101</v>
      </c>
      <c r="H1134" s="78">
        <f t="shared" ca="1" si="344"/>
        <v>1.0172344</v>
      </c>
      <c r="I1134" s="77">
        <f t="shared" si="341"/>
        <v>3.5000000000000003E-2</v>
      </c>
      <c r="J1134" s="79">
        <f t="shared" si="347"/>
        <v>44550</v>
      </c>
      <c r="K1134" s="80">
        <f t="shared" si="348"/>
        <v>47</v>
      </c>
      <c r="L1134" s="81">
        <f t="shared" si="349"/>
        <v>47</v>
      </c>
      <c r="M1134" s="82">
        <f t="shared" si="350"/>
        <v>1.0064367670000001</v>
      </c>
      <c r="N1134" s="82">
        <f t="shared" ca="1" si="351"/>
        <v>1.0237821010000001</v>
      </c>
      <c r="O1134" s="81">
        <f t="shared" si="352"/>
        <v>0</v>
      </c>
      <c r="P1134" s="76">
        <f t="shared" ca="1" si="353"/>
        <v>1498.272363</v>
      </c>
      <c r="Q1134" s="76">
        <f t="shared" si="354"/>
        <v>0</v>
      </c>
      <c r="R1134" s="83" t="str">
        <f t="shared" si="355"/>
        <v>A+J=</v>
      </c>
      <c r="S1134" s="79">
        <f t="shared" si="356"/>
        <v>44641</v>
      </c>
      <c r="T1134" s="84" t="str">
        <f t="shared" si="357"/>
        <v>-</v>
      </c>
      <c r="U1134" s="7"/>
      <c r="V1134" s="7"/>
      <c r="W1134" s="7"/>
      <c r="X1134" s="8"/>
      <c r="Y1134" s="1"/>
      <c r="Z1134" s="7"/>
      <c r="AA1134" s="8"/>
      <c r="AB1134" s="8"/>
      <c r="AC1134" s="8"/>
      <c r="AD1134" s="7"/>
      <c r="AE1134" s="9"/>
      <c r="AF1134" s="7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</row>
    <row r="1135" spans="1:173" x14ac:dyDescent="0.15">
      <c r="A1135" s="74">
        <f t="shared" si="340"/>
        <v>44616</v>
      </c>
      <c r="B1135" s="75">
        <f t="shared" ca="1" si="345"/>
        <v>64532.988828000001</v>
      </c>
      <c r="C1135" s="78">
        <f t="shared" si="346"/>
        <v>63000</v>
      </c>
      <c r="D1135" s="77">
        <f ca="1">IF(A1135&lt;$B$1,VLOOKUP(A1135,[1]DI!$A$4:$B$15000,2),0)</f>
        <v>0.1065</v>
      </c>
      <c r="E1135" s="78">
        <f t="shared" ca="1" si="342"/>
        <v>1.00040168</v>
      </c>
      <c r="F1135" s="78">
        <f ca="1">(TRUNC(PRODUCT($E$12:$E1134),16))</f>
        <v>1.14793471664174</v>
      </c>
      <c r="G1135" s="78">
        <f t="shared" ca="1" si="343"/>
        <v>1.1280328341292101</v>
      </c>
      <c r="H1135" s="78">
        <f t="shared" ca="1" si="344"/>
        <v>1.0176430000000001</v>
      </c>
      <c r="I1135" s="77">
        <f t="shared" si="341"/>
        <v>3.5000000000000003E-2</v>
      </c>
      <c r="J1135" s="79">
        <f t="shared" si="347"/>
        <v>44550</v>
      </c>
      <c r="K1135" s="80">
        <f t="shared" si="348"/>
        <v>48</v>
      </c>
      <c r="L1135" s="81">
        <f t="shared" si="349"/>
        <v>48</v>
      </c>
      <c r="M1135" s="82">
        <f t="shared" si="350"/>
        <v>1.006574168</v>
      </c>
      <c r="N1135" s="82">
        <f t="shared" ca="1" si="351"/>
        <v>1.024333156</v>
      </c>
      <c r="O1135" s="81">
        <f t="shared" si="352"/>
        <v>0</v>
      </c>
      <c r="P1135" s="76">
        <f t="shared" ca="1" si="353"/>
        <v>1532.988828</v>
      </c>
      <c r="Q1135" s="76">
        <f t="shared" si="354"/>
        <v>0</v>
      </c>
      <c r="R1135" s="83" t="str">
        <f t="shared" si="355"/>
        <v>A+J=</v>
      </c>
      <c r="S1135" s="79">
        <f t="shared" si="356"/>
        <v>44641</v>
      </c>
      <c r="T1135" s="84" t="str">
        <f t="shared" si="357"/>
        <v>-</v>
      </c>
      <c r="U1135" s="7"/>
      <c r="V1135" s="7"/>
      <c r="W1135" s="7"/>
      <c r="X1135" s="8"/>
      <c r="Y1135" s="1"/>
      <c r="Z1135" s="7"/>
      <c r="AA1135" s="8"/>
      <c r="AB1135" s="8"/>
      <c r="AC1135" s="8"/>
      <c r="AD1135" s="7"/>
      <c r="AE1135" s="9"/>
      <c r="AF1135" s="7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</row>
    <row r="1136" spans="1:173" x14ac:dyDescent="0.15">
      <c r="A1136" s="74">
        <f t="shared" si="340"/>
        <v>44617</v>
      </c>
      <c r="B1136" s="75">
        <f t="shared" ca="1" si="345"/>
        <v>64567.724445</v>
      </c>
      <c r="C1136" s="78">
        <f t="shared" si="346"/>
        <v>63000</v>
      </c>
      <c r="D1136" s="77">
        <f ca="1">IF(A1136&lt;$B$1,VLOOKUP(A1136,[1]DI!$A$4:$B$15000,2),0)</f>
        <v>0.1065</v>
      </c>
      <c r="E1136" s="78">
        <f t="shared" ca="1" si="342"/>
        <v>1.00040168</v>
      </c>
      <c r="F1136" s="78">
        <f ca="1">(TRUNC(PRODUCT($E$12:$E1135),16))</f>
        <v>1.14839581905872</v>
      </c>
      <c r="G1136" s="78">
        <f t="shared" ca="1" si="343"/>
        <v>1.1280328341292101</v>
      </c>
      <c r="H1136" s="78">
        <f t="shared" ca="1" si="344"/>
        <v>1.01805177</v>
      </c>
      <c r="I1136" s="77">
        <f t="shared" si="341"/>
        <v>3.5000000000000003E-2</v>
      </c>
      <c r="J1136" s="79">
        <f t="shared" si="347"/>
        <v>44550</v>
      </c>
      <c r="K1136" s="80">
        <f t="shared" si="348"/>
        <v>49</v>
      </c>
      <c r="L1136" s="81">
        <f t="shared" si="349"/>
        <v>49</v>
      </c>
      <c r="M1136" s="82">
        <f t="shared" si="350"/>
        <v>1.006711589</v>
      </c>
      <c r="N1136" s="82">
        <f t="shared" ca="1" si="351"/>
        <v>1.0248845150000001</v>
      </c>
      <c r="O1136" s="81">
        <f t="shared" si="352"/>
        <v>0</v>
      </c>
      <c r="P1136" s="76">
        <f t="shared" ca="1" si="353"/>
        <v>1567.7244450000001</v>
      </c>
      <c r="Q1136" s="76">
        <f t="shared" si="354"/>
        <v>0</v>
      </c>
      <c r="R1136" s="83" t="str">
        <f t="shared" si="355"/>
        <v>A+J=</v>
      </c>
      <c r="S1136" s="79">
        <f t="shared" si="356"/>
        <v>44641</v>
      </c>
      <c r="T1136" s="84" t="str">
        <f t="shared" si="357"/>
        <v>-</v>
      </c>
      <c r="U1136" s="7"/>
      <c r="V1136" s="7"/>
      <c r="W1136" s="7"/>
      <c r="X1136" s="8"/>
      <c r="Y1136" s="1"/>
      <c r="Z1136" s="7"/>
      <c r="AA1136" s="8"/>
      <c r="AB1136" s="8"/>
      <c r="AC1136" s="8"/>
      <c r="AD1136" s="7"/>
      <c r="AE1136" s="9"/>
      <c r="AF1136" s="7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</row>
    <row r="1137" spans="1:173" x14ac:dyDescent="0.15">
      <c r="A1137" s="74">
        <f t="shared" si="340"/>
        <v>44618</v>
      </c>
      <c r="B1137" s="75">
        <f t="shared" ca="1" si="345"/>
        <v>64602.478457999998</v>
      </c>
      <c r="C1137" s="78">
        <f t="shared" si="346"/>
        <v>63000</v>
      </c>
      <c r="D1137" s="77">
        <f ca="1">IF(A1137&lt;$B$1,VLOOKUP(A1137,[1]DI!$A$4:$B$15000,2),0)</f>
        <v>0</v>
      </c>
      <c r="E1137" s="78">
        <f t="shared" ca="1" si="342"/>
        <v>1</v>
      </c>
      <c r="F1137" s="78">
        <f ca="1">(TRUNC(PRODUCT($E$12:$E1136),16))</f>
        <v>1.14885710669132</v>
      </c>
      <c r="G1137" s="78">
        <f t="shared" ca="1" si="343"/>
        <v>1.1280328341292101</v>
      </c>
      <c r="H1137" s="78">
        <f t="shared" ca="1" si="344"/>
        <v>1.0184607000000001</v>
      </c>
      <c r="I1137" s="77">
        <f t="shared" si="341"/>
        <v>3.5000000000000003E-2</v>
      </c>
      <c r="J1137" s="79">
        <f t="shared" si="347"/>
        <v>44550</v>
      </c>
      <c r="K1137" s="80">
        <f t="shared" si="348"/>
        <v>49</v>
      </c>
      <c r="L1137" s="81">
        <f t="shared" si="349"/>
        <v>50</v>
      </c>
      <c r="M1137" s="82">
        <f t="shared" si="350"/>
        <v>1.006849028</v>
      </c>
      <c r="N1137" s="82">
        <f t="shared" ca="1" si="351"/>
        <v>1.025436166</v>
      </c>
      <c r="O1137" s="81">
        <f t="shared" si="352"/>
        <v>0</v>
      </c>
      <c r="P1137" s="76">
        <f t="shared" ca="1" si="353"/>
        <v>1602.478458</v>
      </c>
      <c r="Q1137" s="76">
        <f t="shared" si="354"/>
        <v>0</v>
      </c>
      <c r="R1137" s="83" t="str">
        <f t="shared" si="355"/>
        <v>A+J=</v>
      </c>
      <c r="S1137" s="79">
        <f t="shared" si="356"/>
        <v>44641</v>
      </c>
      <c r="T1137" s="84" t="str">
        <f t="shared" si="357"/>
        <v>-</v>
      </c>
      <c r="U1137" s="7"/>
      <c r="V1137" s="7"/>
      <c r="W1137" s="7"/>
      <c r="X1137" s="8"/>
      <c r="Y1137" s="1"/>
      <c r="Z1137" s="7"/>
      <c r="AA1137" s="8"/>
      <c r="AB1137" s="8"/>
      <c r="AC1137" s="8"/>
      <c r="AD1137" s="7"/>
      <c r="AE1137" s="9"/>
      <c r="AF1137" s="7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</row>
    <row r="1138" spans="1:173" x14ac:dyDescent="0.15">
      <c r="A1138" s="74">
        <f t="shared" si="340"/>
        <v>44619</v>
      </c>
      <c r="B1138" s="75">
        <f t="shared" ca="1" si="345"/>
        <v>64602.478457999998</v>
      </c>
      <c r="C1138" s="78">
        <f t="shared" si="346"/>
        <v>63000</v>
      </c>
      <c r="D1138" s="77">
        <f ca="1">IF(A1138&lt;$B$1,VLOOKUP(A1138,[1]DI!$A$4:$B$15000,2),0)</f>
        <v>0</v>
      </c>
      <c r="E1138" s="78">
        <f t="shared" ca="1" si="342"/>
        <v>1</v>
      </c>
      <c r="F1138" s="78">
        <f ca="1">(TRUNC(PRODUCT($E$12:$E1137),16))</f>
        <v>1.14885710669132</v>
      </c>
      <c r="G1138" s="78">
        <f t="shared" ca="1" si="343"/>
        <v>1.1280328341292101</v>
      </c>
      <c r="H1138" s="78">
        <f t="shared" ca="1" si="344"/>
        <v>1.0184607000000001</v>
      </c>
      <c r="I1138" s="77">
        <f t="shared" si="341"/>
        <v>3.5000000000000003E-2</v>
      </c>
      <c r="J1138" s="79">
        <f t="shared" si="347"/>
        <v>44550</v>
      </c>
      <c r="K1138" s="80">
        <f t="shared" si="348"/>
        <v>49</v>
      </c>
      <c r="L1138" s="81">
        <f t="shared" si="349"/>
        <v>50</v>
      </c>
      <c r="M1138" s="82">
        <f t="shared" si="350"/>
        <v>1.006849028</v>
      </c>
      <c r="N1138" s="82">
        <f t="shared" ca="1" si="351"/>
        <v>1.025436166</v>
      </c>
      <c r="O1138" s="81">
        <f t="shared" si="352"/>
        <v>0</v>
      </c>
      <c r="P1138" s="76">
        <f t="shared" ca="1" si="353"/>
        <v>1602.478458</v>
      </c>
      <c r="Q1138" s="76">
        <f t="shared" si="354"/>
        <v>0</v>
      </c>
      <c r="R1138" s="83" t="str">
        <f t="shared" si="355"/>
        <v>A+J=</v>
      </c>
      <c r="S1138" s="79">
        <f t="shared" si="356"/>
        <v>44641</v>
      </c>
      <c r="T1138" s="84" t="str">
        <f t="shared" si="357"/>
        <v>-</v>
      </c>
      <c r="U1138" s="7"/>
      <c r="V1138" s="7"/>
      <c r="W1138" s="7"/>
      <c r="X1138" s="8"/>
      <c r="Y1138" s="1"/>
      <c r="Z1138" s="7"/>
      <c r="AA1138" s="8"/>
      <c r="AB1138" s="8"/>
      <c r="AC1138" s="8"/>
      <c r="AD1138" s="7"/>
      <c r="AE1138" s="9"/>
      <c r="AF1138" s="7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</row>
    <row r="1139" spans="1:173" x14ac:dyDescent="0.15">
      <c r="A1139" s="74">
        <f t="shared" si="340"/>
        <v>44620</v>
      </c>
      <c r="B1139" s="75">
        <f t="shared" ca="1" si="345"/>
        <v>64602.478457999998</v>
      </c>
      <c r="C1139" s="78">
        <f t="shared" si="346"/>
        <v>63000</v>
      </c>
      <c r="D1139" s="77">
        <f ca="1">IF(A1139&lt;$B$1,VLOOKUP(A1139,[1]DI!$A$4:$B$15000,2),0)</f>
        <v>0</v>
      </c>
      <c r="E1139" s="78">
        <f t="shared" ca="1" si="342"/>
        <v>1</v>
      </c>
      <c r="F1139" s="78">
        <f ca="1">(TRUNC(PRODUCT($E$12:$E1138),16))</f>
        <v>1.14885710669132</v>
      </c>
      <c r="G1139" s="78">
        <f t="shared" ca="1" si="343"/>
        <v>1.1280328341292101</v>
      </c>
      <c r="H1139" s="78">
        <f t="shared" ca="1" si="344"/>
        <v>1.0184607000000001</v>
      </c>
      <c r="I1139" s="77">
        <f t="shared" si="341"/>
        <v>3.5000000000000003E-2</v>
      </c>
      <c r="J1139" s="79">
        <f t="shared" si="347"/>
        <v>44550</v>
      </c>
      <c r="K1139" s="80">
        <f t="shared" si="348"/>
        <v>49</v>
      </c>
      <c r="L1139" s="81">
        <f t="shared" si="349"/>
        <v>50</v>
      </c>
      <c r="M1139" s="82">
        <f t="shared" si="350"/>
        <v>1.006849028</v>
      </c>
      <c r="N1139" s="82">
        <f t="shared" ca="1" si="351"/>
        <v>1.025436166</v>
      </c>
      <c r="O1139" s="81">
        <f t="shared" si="352"/>
        <v>0</v>
      </c>
      <c r="P1139" s="76">
        <f t="shared" ca="1" si="353"/>
        <v>1602.478458</v>
      </c>
      <c r="Q1139" s="76">
        <f t="shared" si="354"/>
        <v>0</v>
      </c>
      <c r="R1139" s="83" t="str">
        <f t="shared" si="355"/>
        <v>A+J=</v>
      </c>
      <c r="S1139" s="79">
        <f t="shared" si="356"/>
        <v>44641</v>
      </c>
      <c r="T1139" s="84" t="str">
        <f t="shared" si="357"/>
        <v>-</v>
      </c>
      <c r="U1139" s="7"/>
      <c r="V1139" s="7"/>
      <c r="W1139" s="7"/>
      <c r="X1139" s="8"/>
      <c r="Y1139" s="1"/>
      <c r="Z1139" s="7"/>
      <c r="AA1139" s="8"/>
      <c r="AB1139" s="8"/>
      <c r="AC1139" s="8"/>
      <c r="AD1139" s="7"/>
      <c r="AE1139" s="9"/>
      <c r="AF1139" s="7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</row>
    <row r="1140" spans="1:173" x14ac:dyDescent="0.15">
      <c r="A1140" s="74">
        <f t="shared" si="340"/>
        <v>44621</v>
      </c>
      <c r="B1140" s="75">
        <f t="shared" ca="1" si="345"/>
        <v>64602.478457999998</v>
      </c>
      <c r="C1140" s="78">
        <f t="shared" si="346"/>
        <v>63000</v>
      </c>
      <c r="D1140" s="77">
        <f ca="1">IF(A1140&lt;$B$1,VLOOKUP(A1140,[1]DI!$A$4:$B$15000,2),0)</f>
        <v>0</v>
      </c>
      <c r="E1140" s="78">
        <f t="shared" ca="1" si="342"/>
        <v>1</v>
      </c>
      <c r="F1140" s="78">
        <f ca="1">(TRUNC(PRODUCT($E$12:$E1139),16))</f>
        <v>1.14885710669132</v>
      </c>
      <c r="G1140" s="78">
        <f t="shared" ca="1" si="343"/>
        <v>1.1280328341292101</v>
      </c>
      <c r="H1140" s="78">
        <f t="shared" ca="1" si="344"/>
        <v>1.0184607000000001</v>
      </c>
      <c r="I1140" s="77">
        <f t="shared" si="341"/>
        <v>3.5000000000000003E-2</v>
      </c>
      <c r="J1140" s="79">
        <f t="shared" si="347"/>
        <v>44550</v>
      </c>
      <c r="K1140" s="80">
        <f t="shared" si="348"/>
        <v>49</v>
      </c>
      <c r="L1140" s="81">
        <f t="shared" si="349"/>
        <v>50</v>
      </c>
      <c r="M1140" s="82">
        <f t="shared" si="350"/>
        <v>1.006849028</v>
      </c>
      <c r="N1140" s="82">
        <f t="shared" ca="1" si="351"/>
        <v>1.025436166</v>
      </c>
      <c r="O1140" s="81">
        <f t="shared" si="352"/>
        <v>0</v>
      </c>
      <c r="P1140" s="76">
        <f t="shared" ca="1" si="353"/>
        <v>1602.478458</v>
      </c>
      <c r="Q1140" s="76">
        <f t="shared" si="354"/>
        <v>0</v>
      </c>
      <c r="R1140" s="83" t="str">
        <f t="shared" si="355"/>
        <v>A+J=</v>
      </c>
      <c r="S1140" s="79">
        <f t="shared" si="356"/>
        <v>44641</v>
      </c>
      <c r="T1140" s="84" t="str">
        <f t="shared" si="357"/>
        <v>-</v>
      </c>
      <c r="U1140" s="7"/>
      <c r="V1140" s="7"/>
      <c r="W1140" s="7"/>
      <c r="X1140" s="8"/>
      <c r="Y1140" s="1"/>
      <c r="Z1140" s="7"/>
      <c r="AA1140" s="8"/>
      <c r="AB1140" s="8"/>
      <c r="AC1140" s="8"/>
      <c r="AD1140" s="7"/>
      <c r="AE1140" s="9"/>
      <c r="AF1140" s="7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</row>
    <row r="1141" spans="1:173" x14ac:dyDescent="0.15">
      <c r="A1141" s="74">
        <f t="shared" si="340"/>
        <v>44622</v>
      </c>
      <c r="B1141" s="75">
        <f t="shared" ca="1" si="345"/>
        <v>64602.478457999998</v>
      </c>
      <c r="C1141" s="78">
        <f t="shared" si="346"/>
        <v>63000</v>
      </c>
      <c r="D1141" s="77">
        <f ca="1">IF(A1141&lt;$B$1,VLOOKUP(A1141,[1]DI!$A$4:$B$15000,2),0)</f>
        <v>0.1065</v>
      </c>
      <c r="E1141" s="78">
        <f t="shared" ca="1" si="342"/>
        <v>1.00040168</v>
      </c>
      <c r="F1141" s="78">
        <f ca="1">(TRUNC(PRODUCT($E$12:$E1140),16))</f>
        <v>1.14885710669132</v>
      </c>
      <c r="G1141" s="78">
        <f t="shared" ca="1" si="343"/>
        <v>1.1280328341292101</v>
      </c>
      <c r="H1141" s="78">
        <f t="shared" ca="1" si="344"/>
        <v>1.0184607000000001</v>
      </c>
      <c r="I1141" s="77">
        <f t="shared" si="341"/>
        <v>3.5000000000000003E-2</v>
      </c>
      <c r="J1141" s="79">
        <f t="shared" si="347"/>
        <v>44550</v>
      </c>
      <c r="K1141" s="80">
        <f t="shared" si="348"/>
        <v>50</v>
      </c>
      <c r="L1141" s="81">
        <f t="shared" si="349"/>
        <v>50</v>
      </c>
      <c r="M1141" s="82">
        <f t="shared" si="350"/>
        <v>1.006849028</v>
      </c>
      <c r="N1141" s="82">
        <f t="shared" ca="1" si="351"/>
        <v>1.025436166</v>
      </c>
      <c r="O1141" s="81">
        <f t="shared" si="352"/>
        <v>0</v>
      </c>
      <c r="P1141" s="76">
        <f t="shared" ca="1" si="353"/>
        <v>1602.478458</v>
      </c>
      <c r="Q1141" s="76">
        <f t="shared" si="354"/>
        <v>0</v>
      </c>
      <c r="R1141" s="83" t="str">
        <f t="shared" si="355"/>
        <v>A+J=</v>
      </c>
      <c r="S1141" s="79">
        <f t="shared" si="356"/>
        <v>44641</v>
      </c>
      <c r="T1141" s="84" t="str">
        <f t="shared" si="357"/>
        <v>-</v>
      </c>
      <c r="U1141" s="7"/>
      <c r="V1141" s="7"/>
      <c r="W1141" s="7"/>
      <c r="X1141" s="8"/>
      <c r="Y1141" s="1"/>
      <c r="Z1141" s="7"/>
      <c r="AA1141" s="8"/>
      <c r="AB1141" s="8"/>
      <c r="AC1141" s="8"/>
      <c r="AD1141" s="7"/>
      <c r="AE1141" s="9"/>
      <c r="AF1141" s="7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</row>
    <row r="1142" spans="1:173" x14ac:dyDescent="0.15">
      <c r="A1142" s="74">
        <f t="shared" si="340"/>
        <v>44623</v>
      </c>
      <c r="B1142" s="75">
        <f t="shared" ca="1" si="345"/>
        <v>64637.250929000002</v>
      </c>
      <c r="C1142" s="78">
        <f t="shared" si="346"/>
        <v>63000</v>
      </c>
      <c r="D1142" s="77">
        <f ca="1">IF(A1142&lt;$B$1,VLOOKUP(A1142,[1]DI!$A$4:$B$15000,2),0)</f>
        <v>0.1065</v>
      </c>
      <c r="E1142" s="78">
        <f t="shared" ca="1" si="342"/>
        <v>1.00040168</v>
      </c>
      <c r="F1142" s="78">
        <f ca="1">(TRUNC(PRODUCT($E$12:$E1141),16))</f>
        <v>1.14931857961393</v>
      </c>
      <c r="G1142" s="78">
        <f t="shared" ca="1" si="343"/>
        <v>1.1280328341292101</v>
      </c>
      <c r="H1142" s="78">
        <f t="shared" ca="1" si="344"/>
        <v>1.0188697900000001</v>
      </c>
      <c r="I1142" s="77">
        <f t="shared" si="341"/>
        <v>3.5000000000000003E-2</v>
      </c>
      <c r="J1142" s="79">
        <f t="shared" si="347"/>
        <v>44550</v>
      </c>
      <c r="K1142" s="80">
        <f t="shared" si="348"/>
        <v>51</v>
      </c>
      <c r="L1142" s="81">
        <f t="shared" si="349"/>
        <v>51</v>
      </c>
      <c r="M1142" s="82">
        <f t="shared" si="350"/>
        <v>1.006986486</v>
      </c>
      <c r="N1142" s="82">
        <f t="shared" ca="1" si="351"/>
        <v>1.0259881099999999</v>
      </c>
      <c r="O1142" s="81">
        <f t="shared" si="352"/>
        <v>0</v>
      </c>
      <c r="P1142" s="76">
        <f t="shared" ca="1" si="353"/>
        <v>1637.250929</v>
      </c>
      <c r="Q1142" s="76">
        <f t="shared" si="354"/>
        <v>0</v>
      </c>
      <c r="R1142" s="83" t="str">
        <f t="shared" si="355"/>
        <v>A+J=</v>
      </c>
      <c r="S1142" s="79">
        <f t="shared" si="356"/>
        <v>44641</v>
      </c>
      <c r="T1142" s="84" t="str">
        <f t="shared" si="357"/>
        <v>-</v>
      </c>
      <c r="U1142" s="7"/>
      <c r="V1142" s="7"/>
      <c r="W1142" s="7"/>
      <c r="X1142" s="8"/>
      <c r="Y1142" s="1"/>
      <c r="Z1142" s="7"/>
      <c r="AA1142" s="8"/>
      <c r="AB1142" s="8"/>
      <c r="AC1142" s="8"/>
      <c r="AD1142" s="7"/>
      <c r="AE1142" s="9"/>
      <c r="AF1142" s="7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</row>
    <row r="1143" spans="1:173" x14ac:dyDescent="0.15">
      <c r="A1143" s="74">
        <f t="shared" si="340"/>
        <v>44624</v>
      </c>
      <c r="B1143" s="75">
        <f t="shared" ca="1" si="345"/>
        <v>64672.042428000001</v>
      </c>
      <c r="C1143" s="78">
        <f t="shared" si="346"/>
        <v>63000</v>
      </c>
      <c r="D1143" s="77">
        <f ca="1">IF(A1143&lt;$B$1,VLOOKUP(A1143,[1]DI!$A$4:$B$15000,2),0)</f>
        <v>0.1065</v>
      </c>
      <c r="E1143" s="78">
        <f t="shared" ca="1" si="342"/>
        <v>1.00040168</v>
      </c>
      <c r="F1143" s="78">
        <f ca="1">(TRUNC(PRODUCT($E$12:$E1142),16))</f>
        <v>1.14978023790099</v>
      </c>
      <c r="G1143" s="78">
        <f t="shared" ca="1" si="343"/>
        <v>1.1280328341292101</v>
      </c>
      <c r="H1143" s="78">
        <f t="shared" ca="1" si="344"/>
        <v>1.01927905</v>
      </c>
      <c r="I1143" s="77">
        <f t="shared" si="341"/>
        <v>3.5000000000000003E-2</v>
      </c>
      <c r="J1143" s="79">
        <f t="shared" si="347"/>
        <v>44550</v>
      </c>
      <c r="K1143" s="80">
        <f t="shared" si="348"/>
        <v>52</v>
      </c>
      <c r="L1143" s="81">
        <f t="shared" si="349"/>
        <v>52</v>
      </c>
      <c r="M1143" s="82">
        <f t="shared" si="350"/>
        <v>1.007123963</v>
      </c>
      <c r="N1143" s="82">
        <f t="shared" ca="1" si="351"/>
        <v>1.0265403559999999</v>
      </c>
      <c r="O1143" s="81">
        <f t="shared" si="352"/>
        <v>0</v>
      </c>
      <c r="P1143" s="76">
        <f t="shared" ca="1" si="353"/>
        <v>1672.042428</v>
      </c>
      <c r="Q1143" s="76">
        <f t="shared" si="354"/>
        <v>0</v>
      </c>
      <c r="R1143" s="83" t="str">
        <f t="shared" si="355"/>
        <v>A+J=</v>
      </c>
      <c r="S1143" s="79">
        <f t="shared" si="356"/>
        <v>44641</v>
      </c>
      <c r="T1143" s="84" t="str">
        <f t="shared" si="357"/>
        <v>-</v>
      </c>
      <c r="U1143" s="7"/>
      <c r="V1143" s="7"/>
      <c r="W1143" s="7"/>
      <c r="X1143" s="8"/>
      <c r="Y1143" s="1"/>
      <c r="Z1143" s="7"/>
      <c r="AA1143" s="8"/>
      <c r="AB1143" s="8"/>
      <c r="AC1143" s="8"/>
      <c r="AD1143" s="7"/>
      <c r="AE1143" s="9"/>
      <c r="AF1143" s="7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</row>
    <row r="1144" spans="1:173" x14ac:dyDescent="0.15">
      <c r="A1144" s="74">
        <f t="shared" si="340"/>
        <v>44625</v>
      </c>
      <c r="B1144" s="75">
        <f t="shared" ca="1" si="345"/>
        <v>64706.853015000001</v>
      </c>
      <c r="C1144" s="78">
        <f t="shared" si="346"/>
        <v>63000</v>
      </c>
      <c r="D1144" s="77">
        <f ca="1">IF(A1144&lt;$B$1,VLOOKUP(A1144,[1]DI!$A$4:$B$15000,2),0)</f>
        <v>0</v>
      </c>
      <c r="E1144" s="78">
        <f t="shared" ca="1" si="342"/>
        <v>1</v>
      </c>
      <c r="F1144" s="78">
        <f ca="1">(TRUNC(PRODUCT($E$12:$E1143),16))</f>
        <v>1.1502420816269501</v>
      </c>
      <c r="G1144" s="78">
        <f t="shared" ca="1" si="343"/>
        <v>1.1280328341292101</v>
      </c>
      <c r="H1144" s="78">
        <f t="shared" ca="1" si="344"/>
        <v>1.0196884799999999</v>
      </c>
      <c r="I1144" s="77">
        <f t="shared" si="341"/>
        <v>3.5000000000000003E-2</v>
      </c>
      <c r="J1144" s="79">
        <f t="shared" si="347"/>
        <v>44550</v>
      </c>
      <c r="K1144" s="80">
        <f t="shared" si="348"/>
        <v>52</v>
      </c>
      <c r="L1144" s="81">
        <f t="shared" si="349"/>
        <v>53</v>
      </c>
      <c r="M1144" s="82">
        <f t="shared" si="350"/>
        <v>1.0072614580000001</v>
      </c>
      <c r="N1144" s="82">
        <f t="shared" ca="1" si="351"/>
        <v>1.0270929049999999</v>
      </c>
      <c r="O1144" s="81">
        <f t="shared" si="352"/>
        <v>0</v>
      </c>
      <c r="P1144" s="76">
        <f t="shared" ca="1" si="353"/>
        <v>1706.8530149999999</v>
      </c>
      <c r="Q1144" s="76">
        <f t="shared" si="354"/>
        <v>0</v>
      </c>
      <c r="R1144" s="83" t="str">
        <f t="shared" si="355"/>
        <v>A+J=</v>
      </c>
      <c r="S1144" s="79">
        <f t="shared" si="356"/>
        <v>44641</v>
      </c>
      <c r="T1144" s="84" t="str">
        <f t="shared" si="357"/>
        <v>-</v>
      </c>
      <c r="U1144" s="7"/>
      <c r="V1144" s="7"/>
      <c r="W1144" s="7"/>
      <c r="X1144" s="8"/>
      <c r="Y1144" s="1"/>
      <c r="Z1144" s="7"/>
      <c r="AA1144" s="8"/>
      <c r="AB1144" s="8"/>
      <c r="AC1144" s="8"/>
      <c r="AD1144" s="7"/>
      <c r="AE1144" s="9"/>
      <c r="AF1144" s="7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</row>
    <row r="1145" spans="1:173" x14ac:dyDescent="0.15">
      <c r="A1145" s="74">
        <f t="shared" si="340"/>
        <v>44626</v>
      </c>
      <c r="B1145" s="75">
        <f t="shared" ca="1" si="345"/>
        <v>64706.853015000001</v>
      </c>
      <c r="C1145" s="78">
        <f t="shared" si="346"/>
        <v>63000</v>
      </c>
      <c r="D1145" s="77">
        <f ca="1">IF(A1145&lt;$B$1,VLOOKUP(A1145,[1]DI!$A$4:$B$15000,2),0)</f>
        <v>0</v>
      </c>
      <c r="E1145" s="78">
        <f t="shared" ca="1" si="342"/>
        <v>1</v>
      </c>
      <c r="F1145" s="78">
        <f ca="1">(TRUNC(PRODUCT($E$12:$E1144),16))</f>
        <v>1.1502420816269501</v>
      </c>
      <c r="G1145" s="78">
        <f t="shared" ca="1" si="343"/>
        <v>1.1280328341292101</v>
      </c>
      <c r="H1145" s="78">
        <f t="shared" ca="1" si="344"/>
        <v>1.0196884799999999</v>
      </c>
      <c r="I1145" s="77">
        <f t="shared" si="341"/>
        <v>3.5000000000000003E-2</v>
      </c>
      <c r="J1145" s="79">
        <f t="shared" si="347"/>
        <v>44550</v>
      </c>
      <c r="K1145" s="80">
        <f t="shared" si="348"/>
        <v>52</v>
      </c>
      <c r="L1145" s="81">
        <f t="shared" si="349"/>
        <v>53</v>
      </c>
      <c r="M1145" s="82">
        <f t="shared" si="350"/>
        <v>1.0072614580000001</v>
      </c>
      <c r="N1145" s="82">
        <f t="shared" ca="1" si="351"/>
        <v>1.0270929049999999</v>
      </c>
      <c r="O1145" s="81">
        <f t="shared" si="352"/>
        <v>0</v>
      </c>
      <c r="P1145" s="76">
        <f t="shared" ca="1" si="353"/>
        <v>1706.8530149999999</v>
      </c>
      <c r="Q1145" s="76">
        <f t="shared" si="354"/>
        <v>0</v>
      </c>
      <c r="R1145" s="83" t="str">
        <f t="shared" si="355"/>
        <v>A+J=</v>
      </c>
      <c r="S1145" s="79">
        <f t="shared" si="356"/>
        <v>44641</v>
      </c>
      <c r="T1145" s="84" t="str">
        <f t="shared" si="357"/>
        <v>-</v>
      </c>
      <c r="U1145" s="7"/>
      <c r="V1145" s="7"/>
      <c r="W1145" s="7"/>
      <c r="X1145" s="8"/>
      <c r="Y1145" s="1"/>
      <c r="Z1145" s="7"/>
      <c r="AA1145" s="8"/>
      <c r="AB1145" s="8"/>
      <c r="AC1145" s="8"/>
      <c r="AD1145" s="7"/>
      <c r="AE1145" s="9"/>
      <c r="AF1145" s="7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</row>
    <row r="1146" spans="1:173" x14ac:dyDescent="0.15">
      <c r="A1146" s="74">
        <f t="shared" si="340"/>
        <v>44627</v>
      </c>
      <c r="B1146" s="75">
        <f t="shared" ca="1" si="345"/>
        <v>64706.853015000001</v>
      </c>
      <c r="C1146" s="78">
        <f t="shared" si="346"/>
        <v>63000</v>
      </c>
      <c r="D1146" s="77">
        <f ca="1">IF(A1146&lt;$B$1,VLOOKUP(A1146,[1]DI!$A$4:$B$15000,2),0)</f>
        <v>0.1065</v>
      </c>
      <c r="E1146" s="78">
        <f t="shared" ca="1" si="342"/>
        <v>1.00040168</v>
      </c>
      <c r="F1146" s="78">
        <f ca="1">(TRUNC(PRODUCT($E$12:$E1145),16))</f>
        <v>1.1502420816269501</v>
      </c>
      <c r="G1146" s="78">
        <f t="shared" ca="1" si="343"/>
        <v>1.1280328341292101</v>
      </c>
      <c r="H1146" s="78">
        <f t="shared" ca="1" si="344"/>
        <v>1.0196884799999999</v>
      </c>
      <c r="I1146" s="77">
        <f t="shared" si="341"/>
        <v>3.5000000000000003E-2</v>
      </c>
      <c r="J1146" s="79">
        <f t="shared" si="347"/>
        <v>44550</v>
      </c>
      <c r="K1146" s="80">
        <f t="shared" si="348"/>
        <v>53</v>
      </c>
      <c r="L1146" s="81">
        <f t="shared" si="349"/>
        <v>53</v>
      </c>
      <c r="M1146" s="82">
        <f t="shared" si="350"/>
        <v>1.0072614580000001</v>
      </c>
      <c r="N1146" s="82">
        <f t="shared" ca="1" si="351"/>
        <v>1.0270929049999999</v>
      </c>
      <c r="O1146" s="81">
        <f t="shared" si="352"/>
        <v>0</v>
      </c>
      <c r="P1146" s="76">
        <f t="shared" ca="1" si="353"/>
        <v>1706.8530149999999</v>
      </c>
      <c r="Q1146" s="76">
        <f t="shared" si="354"/>
        <v>0</v>
      </c>
      <c r="R1146" s="83" t="str">
        <f t="shared" si="355"/>
        <v>A+J=</v>
      </c>
      <c r="S1146" s="79">
        <f t="shared" si="356"/>
        <v>44641</v>
      </c>
      <c r="T1146" s="84" t="str">
        <f t="shared" si="357"/>
        <v>-</v>
      </c>
      <c r="U1146" s="7"/>
      <c r="V1146" s="7"/>
      <c r="W1146" s="7"/>
      <c r="X1146" s="8"/>
      <c r="Y1146" s="1"/>
      <c r="Z1146" s="7"/>
      <c r="AA1146" s="8"/>
      <c r="AB1146" s="8"/>
      <c r="AC1146" s="8"/>
      <c r="AD1146" s="7"/>
      <c r="AE1146" s="9"/>
      <c r="AF1146" s="7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</row>
    <row r="1147" spans="1:173" x14ac:dyDescent="0.15">
      <c r="A1147" s="74">
        <f t="shared" si="340"/>
        <v>44628</v>
      </c>
      <c r="B1147" s="75">
        <f t="shared" ca="1" si="345"/>
        <v>64741.681430999997</v>
      </c>
      <c r="C1147" s="78">
        <f t="shared" si="346"/>
        <v>63000</v>
      </c>
      <c r="D1147" s="77">
        <f ca="1">IF(A1147&lt;$B$1,VLOOKUP(A1147,[1]DI!$A$4:$B$15000,2),0)</f>
        <v>0.1065</v>
      </c>
      <c r="E1147" s="78">
        <f t="shared" ca="1" si="342"/>
        <v>1.00040168</v>
      </c>
      <c r="F1147" s="78">
        <f ca="1">(TRUNC(PRODUCT($E$12:$E1146),16))</f>
        <v>1.1507041108663001</v>
      </c>
      <c r="G1147" s="78">
        <f t="shared" ca="1" si="343"/>
        <v>1.1280328341292101</v>
      </c>
      <c r="H1147" s="78">
        <f t="shared" ca="1" si="344"/>
        <v>1.02009806</v>
      </c>
      <c r="I1147" s="77">
        <f t="shared" si="341"/>
        <v>3.5000000000000003E-2</v>
      </c>
      <c r="J1147" s="79">
        <f t="shared" si="347"/>
        <v>44550</v>
      </c>
      <c r="K1147" s="80">
        <f t="shared" si="348"/>
        <v>54</v>
      </c>
      <c r="L1147" s="81">
        <f t="shared" si="349"/>
        <v>54</v>
      </c>
      <c r="M1147" s="82">
        <f t="shared" si="350"/>
        <v>1.0073989720000001</v>
      </c>
      <c r="N1147" s="82">
        <f t="shared" ca="1" si="351"/>
        <v>1.0276457370000001</v>
      </c>
      <c r="O1147" s="81">
        <f t="shared" si="352"/>
        <v>0</v>
      </c>
      <c r="P1147" s="76">
        <f t="shared" ca="1" si="353"/>
        <v>1741.681431</v>
      </c>
      <c r="Q1147" s="76">
        <f t="shared" si="354"/>
        <v>0</v>
      </c>
      <c r="R1147" s="83" t="str">
        <f t="shared" si="355"/>
        <v>A+J=</v>
      </c>
      <c r="S1147" s="79">
        <f t="shared" si="356"/>
        <v>44641</v>
      </c>
      <c r="T1147" s="84" t="str">
        <f t="shared" si="357"/>
        <v>-</v>
      </c>
      <c r="U1147" s="7"/>
      <c r="V1147" s="7"/>
      <c r="W1147" s="7"/>
      <c r="X1147" s="8"/>
      <c r="Y1147" s="1"/>
      <c r="Z1147" s="7"/>
      <c r="AA1147" s="8"/>
      <c r="AB1147" s="8"/>
      <c r="AC1147" s="8"/>
      <c r="AD1147" s="7"/>
      <c r="AE1147" s="9"/>
      <c r="AF1147" s="7"/>
      <c r="AG1147" s="1"/>
      <c r="AH1147" s="1"/>
      <c r="AI1147" s="1"/>
      <c r="AJ1147" s="1"/>
      <c r="AK1147" s="1"/>
      <c r="AL1147" s="1"/>
      <c r="AM1147" s="1"/>
      <c r="AN1147" s="1"/>
      <c r="AO1147" s="1"/>
      <c r="AP1147" s="1"/>
      <c r="AQ1147" s="1"/>
      <c r="AR1147" s="1"/>
      <c r="AS1147" s="1"/>
      <c r="AT1147" s="1"/>
      <c r="AU1147" s="1"/>
      <c r="AV1147" s="1"/>
      <c r="AW1147" s="1"/>
      <c r="AX1147" s="1"/>
      <c r="AY1147" s="1"/>
      <c r="AZ1147" s="1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  <c r="BQ1147" s="1"/>
      <c r="BR1147" s="1"/>
      <c r="BS1147" s="1"/>
      <c r="BT1147" s="1"/>
      <c r="BU1147" s="1"/>
      <c r="BV1147" s="1"/>
      <c r="BW1147" s="1"/>
      <c r="BX1147" s="1"/>
      <c r="BY1147" s="1"/>
      <c r="BZ1147" s="1"/>
      <c r="CA1147" s="1"/>
      <c r="CB1147" s="1"/>
      <c r="CC1147" s="1"/>
      <c r="CD1147" s="1"/>
      <c r="CE1147" s="1"/>
      <c r="CF1147" s="1"/>
      <c r="CG1147" s="1"/>
      <c r="CH1147" s="1"/>
      <c r="CI1147" s="1"/>
      <c r="CJ1147" s="1"/>
      <c r="CK1147" s="1"/>
      <c r="CL1147" s="1"/>
      <c r="CM1147" s="1"/>
      <c r="CN1147" s="1"/>
      <c r="CO1147" s="1"/>
      <c r="CP1147" s="1"/>
      <c r="CQ1147" s="1"/>
      <c r="CR1147" s="1"/>
      <c r="CS1147" s="1"/>
      <c r="CT1147" s="1"/>
      <c r="CU1147" s="1"/>
      <c r="CV1147" s="1"/>
      <c r="CW1147" s="1"/>
      <c r="CX1147" s="1"/>
      <c r="CY1147" s="1"/>
      <c r="CZ1147" s="1"/>
      <c r="DA1147" s="1"/>
      <c r="DB1147" s="1"/>
      <c r="DC1147" s="1"/>
      <c r="DD1147" s="1"/>
      <c r="DE1147" s="1"/>
      <c r="DF1147" s="1"/>
      <c r="DG1147" s="1"/>
      <c r="DH1147" s="1"/>
      <c r="DI1147" s="1"/>
      <c r="DJ1147" s="1"/>
      <c r="DK1147" s="1"/>
      <c r="DL1147" s="1"/>
      <c r="DM1147" s="1"/>
      <c r="DN1147" s="1"/>
      <c r="DO1147" s="1"/>
      <c r="DP1147" s="1"/>
      <c r="DQ1147" s="1"/>
      <c r="DR1147" s="1"/>
      <c r="DS1147" s="1"/>
      <c r="DT1147" s="1"/>
      <c r="DU1147" s="1"/>
      <c r="DV1147" s="1"/>
      <c r="DW1147" s="1"/>
      <c r="DX1147" s="1"/>
      <c r="DY1147" s="1"/>
      <c r="DZ1147" s="1"/>
      <c r="EA1147" s="1"/>
      <c r="EB1147" s="1"/>
      <c r="EC1147" s="1"/>
      <c r="ED1147" s="1"/>
      <c r="EE1147" s="1"/>
      <c r="EF1147" s="1"/>
      <c r="EG1147" s="1"/>
      <c r="EH1147" s="1"/>
      <c r="EI1147" s="1"/>
      <c r="EJ1147" s="1"/>
      <c r="EK1147" s="1"/>
      <c r="EL1147" s="1"/>
      <c r="EM1147" s="1"/>
      <c r="EN1147" s="1"/>
      <c r="EO1147" s="1"/>
      <c r="EP1147" s="1"/>
      <c r="EQ1147" s="1"/>
      <c r="ER1147" s="1"/>
      <c r="ES1147" s="1"/>
      <c r="ET1147" s="1"/>
      <c r="EU1147" s="1"/>
      <c r="EV1147" s="1"/>
      <c r="EW1147" s="1"/>
      <c r="EX1147" s="1"/>
      <c r="EY1147" s="1"/>
      <c r="EZ1147" s="1"/>
      <c r="FA1147" s="1"/>
      <c r="FB1147" s="1"/>
      <c r="FC1147" s="1"/>
      <c r="FD1147" s="1"/>
      <c r="FE1147" s="1"/>
      <c r="FF1147" s="1"/>
      <c r="FG1147" s="1"/>
      <c r="FH1147" s="1"/>
      <c r="FI1147" s="1"/>
      <c r="FJ1147" s="1"/>
      <c r="FK1147" s="1"/>
      <c r="FL1147" s="1"/>
      <c r="FM1147" s="1"/>
      <c r="FN1147" s="1"/>
      <c r="FO1147" s="1"/>
      <c r="FP1147" s="1"/>
      <c r="FQ1147" s="1"/>
    </row>
    <row r="1148" spans="1:173" x14ac:dyDescent="0.15">
      <c r="A1148" s="74">
        <f t="shared" si="340"/>
        <v>44629</v>
      </c>
      <c r="B1148" s="75">
        <f t="shared" ca="1" si="345"/>
        <v>64776.529565999997</v>
      </c>
      <c r="C1148" s="78">
        <f t="shared" si="346"/>
        <v>63000</v>
      </c>
      <c r="D1148" s="77">
        <f ca="1">IF(A1148&lt;$B$1,VLOOKUP(A1148,[1]DI!$A$4:$B$15000,2),0)</f>
        <v>0.1065</v>
      </c>
      <c r="E1148" s="78">
        <f t="shared" ca="1" si="342"/>
        <v>1.00040168</v>
      </c>
      <c r="F1148" s="78">
        <f ca="1">(TRUNC(PRODUCT($E$12:$E1147),16))</f>
        <v>1.15116632569355</v>
      </c>
      <c r="G1148" s="78">
        <f t="shared" ca="1" si="343"/>
        <v>1.1280328341292101</v>
      </c>
      <c r="H1148" s="78">
        <f t="shared" ca="1" si="344"/>
        <v>1.02050782</v>
      </c>
      <c r="I1148" s="77">
        <f t="shared" si="341"/>
        <v>3.5000000000000003E-2</v>
      </c>
      <c r="J1148" s="79">
        <f t="shared" si="347"/>
        <v>44550</v>
      </c>
      <c r="K1148" s="80">
        <f t="shared" si="348"/>
        <v>55</v>
      </c>
      <c r="L1148" s="81">
        <f t="shared" si="349"/>
        <v>55</v>
      </c>
      <c r="M1148" s="82">
        <f t="shared" si="350"/>
        <v>1.007536505</v>
      </c>
      <c r="N1148" s="82">
        <f t="shared" ca="1" si="351"/>
        <v>1.0281988820000001</v>
      </c>
      <c r="O1148" s="81">
        <f t="shared" si="352"/>
        <v>0</v>
      </c>
      <c r="P1148" s="76">
        <f t="shared" ca="1" si="353"/>
        <v>1776.5295659999999</v>
      </c>
      <c r="Q1148" s="76">
        <f t="shared" si="354"/>
        <v>0</v>
      </c>
      <c r="R1148" s="83" t="str">
        <f t="shared" si="355"/>
        <v>A+J=</v>
      </c>
      <c r="S1148" s="79">
        <f t="shared" si="356"/>
        <v>44641</v>
      </c>
      <c r="T1148" s="84" t="str">
        <f t="shared" si="357"/>
        <v>-</v>
      </c>
      <c r="U1148" s="7"/>
      <c r="V1148" s="7"/>
      <c r="W1148" s="7"/>
      <c r="X1148" s="8"/>
      <c r="Y1148" s="1"/>
      <c r="Z1148" s="7"/>
      <c r="AA1148" s="8"/>
      <c r="AB1148" s="8"/>
      <c r="AC1148" s="8"/>
      <c r="AD1148" s="7"/>
      <c r="AE1148" s="9"/>
      <c r="AF1148" s="7"/>
      <c r="AG1148" s="1"/>
      <c r="AH1148" s="1"/>
      <c r="AI1148" s="1"/>
      <c r="AJ1148" s="1"/>
      <c r="AK1148" s="1"/>
      <c r="AL1148" s="1"/>
      <c r="AM1148" s="1"/>
      <c r="AN1148" s="1"/>
      <c r="AO1148" s="1"/>
      <c r="AP1148" s="1"/>
      <c r="AQ1148" s="1"/>
      <c r="AR1148" s="1"/>
      <c r="AS1148" s="1"/>
      <c r="AT1148" s="1"/>
      <c r="AU1148" s="1"/>
      <c r="AV1148" s="1"/>
      <c r="AW1148" s="1"/>
      <c r="AX1148" s="1"/>
      <c r="AY1148" s="1"/>
      <c r="AZ1148" s="1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  <c r="BQ1148" s="1"/>
      <c r="BR1148" s="1"/>
      <c r="BS1148" s="1"/>
      <c r="BT1148" s="1"/>
      <c r="BU1148" s="1"/>
      <c r="BV1148" s="1"/>
      <c r="BW1148" s="1"/>
      <c r="BX1148" s="1"/>
      <c r="BY1148" s="1"/>
      <c r="BZ1148" s="1"/>
      <c r="CA1148" s="1"/>
      <c r="CB1148" s="1"/>
      <c r="CC1148" s="1"/>
      <c r="CD1148" s="1"/>
      <c r="CE1148" s="1"/>
      <c r="CF1148" s="1"/>
      <c r="CG1148" s="1"/>
      <c r="CH1148" s="1"/>
      <c r="CI1148" s="1"/>
      <c r="CJ1148" s="1"/>
      <c r="CK1148" s="1"/>
      <c r="CL1148" s="1"/>
      <c r="CM1148" s="1"/>
      <c r="CN1148" s="1"/>
      <c r="CO1148" s="1"/>
      <c r="CP1148" s="1"/>
      <c r="CQ1148" s="1"/>
      <c r="CR1148" s="1"/>
      <c r="CS1148" s="1"/>
      <c r="CT1148" s="1"/>
      <c r="CU1148" s="1"/>
      <c r="CV1148" s="1"/>
      <c r="CW1148" s="1"/>
      <c r="CX1148" s="1"/>
      <c r="CY1148" s="1"/>
      <c r="CZ1148" s="1"/>
      <c r="DA1148" s="1"/>
      <c r="DB1148" s="1"/>
      <c r="DC1148" s="1"/>
      <c r="DD1148" s="1"/>
      <c r="DE1148" s="1"/>
      <c r="DF1148" s="1"/>
      <c r="DG1148" s="1"/>
      <c r="DH1148" s="1"/>
      <c r="DI1148" s="1"/>
      <c r="DJ1148" s="1"/>
      <c r="DK1148" s="1"/>
      <c r="DL1148" s="1"/>
      <c r="DM1148" s="1"/>
      <c r="DN1148" s="1"/>
      <c r="DO1148" s="1"/>
      <c r="DP1148" s="1"/>
      <c r="DQ1148" s="1"/>
      <c r="DR1148" s="1"/>
      <c r="DS1148" s="1"/>
      <c r="DT1148" s="1"/>
      <c r="DU1148" s="1"/>
      <c r="DV1148" s="1"/>
      <c r="DW1148" s="1"/>
      <c r="DX1148" s="1"/>
      <c r="DY1148" s="1"/>
      <c r="DZ1148" s="1"/>
      <c r="EA1148" s="1"/>
      <c r="EB1148" s="1"/>
      <c r="EC1148" s="1"/>
      <c r="ED1148" s="1"/>
      <c r="EE1148" s="1"/>
      <c r="EF1148" s="1"/>
      <c r="EG1148" s="1"/>
      <c r="EH1148" s="1"/>
      <c r="EI1148" s="1"/>
      <c r="EJ1148" s="1"/>
      <c r="EK1148" s="1"/>
      <c r="EL1148" s="1"/>
      <c r="EM1148" s="1"/>
      <c r="EN1148" s="1"/>
      <c r="EO1148" s="1"/>
      <c r="EP1148" s="1"/>
      <c r="EQ1148" s="1"/>
      <c r="ER1148" s="1"/>
      <c r="ES1148" s="1"/>
      <c r="ET1148" s="1"/>
      <c r="EU1148" s="1"/>
      <c r="EV1148" s="1"/>
      <c r="EW1148" s="1"/>
      <c r="EX1148" s="1"/>
      <c r="EY1148" s="1"/>
      <c r="EZ1148" s="1"/>
      <c r="FA1148" s="1"/>
      <c r="FB1148" s="1"/>
      <c r="FC1148" s="1"/>
      <c r="FD1148" s="1"/>
      <c r="FE1148" s="1"/>
      <c r="FF1148" s="1"/>
      <c r="FG1148" s="1"/>
      <c r="FH1148" s="1"/>
      <c r="FI1148" s="1"/>
      <c r="FJ1148" s="1"/>
      <c r="FK1148" s="1"/>
      <c r="FL1148" s="1"/>
      <c r="FM1148" s="1"/>
      <c r="FN1148" s="1"/>
      <c r="FO1148" s="1"/>
      <c r="FP1148" s="1"/>
      <c r="FQ1148" s="1"/>
    </row>
    <row r="1149" spans="1:173" x14ac:dyDescent="0.15">
      <c r="A1149" s="74">
        <f t="shared" si="340"/>
        <v>44630</v>
      </c>
      <c r="B1149" s="75">
        <f t="shared" ca="1" si="345"/>
        <v>64811.396223000003</v>
      </c>
      <c r="C1149" s="78">
        <f t="shared" si="346"/>
        <v>63000</v>
      </c>
      <c r="D1149" s="77">
        <f ca="1">IF(A1149&lt;$B$1,VLOOKUP(A1149,[1]DI!$A$4:$B$15000,2),0)</f>
        <v>0.1065</v>
      </c>
      <c r="E1149" s="78">
        <f t="shared" ca="1" si="342"/>
        <v>1.00040168</v>
      </c>
      <c r="F1149" s="78">
        <f ca="1">(TRUNC(PRODUCT($E$12:$E1148),16))</f>
        <v>1.1516287261832601</v>
      </c>
      <c r="G1149" s="78">
        <f t="shared" ca="1" si="343"/>
        <v>1.1280328341292101</v>
      </c>
      <c r="H1149" s="78">
        <f t="shared" ca="1" si="344"/>
        <v>1.02091774</v>
      </c>
      <c r="I1149" s="77">
        <f t="shared" si="341"/>
        <v>3.5000000000000003E-2</v>
      </c>
      <c r="J1149" s="79">
        <f t="shared" si="347"/>
        <v>44550</v>
      </c>
      <c r="K1149" s="80">
        <f t="shared" si="348"/>
        <v>56</v>
      </c>
      <c r="L1149" s="81">
        <f t="shared" si="349"/>
        <v>56</v>
      </c>
      <c r="M1149" s="82">
        <f t="shared" si="350"/>
        <v>1.007674057</v>
      </c>
      <c r="N1149" s="82">
        <f t="shared" ca="1" si="351"/>
        <v>1.028752321</v>
      </c>
      <c r="O1149" s="81">
        <f t="shared" si="352"/>
        <v>0</v>
      </c>
      <c r="P1149" s="76">
        <f t="shared" ca="1" si="353"/>
        <v>1811.396223</v>
      </c>
      <c r="Q1149" s="76">
        <f t="shared" si="354"/>
        <v>0</v>
      </c>
      <c r="R1149" s="83" t="str">
        <f t="shared" si="355"/>
        <v>A+J=</v>
      </c>
      <c r="S1149" s="79">
        <f t="shared" si="356"/>
        <v>44641</v>
      </c>
      <c r="T1149" s="84" t="str">
        <f t="shared" si="357"/>
        <v>-</v>
      </c>
      <c r="U1149" s="7"/>
      <c r="V1149" s="7"/>
      <c r="W1149" s="7"/>
      <c r="X1149" s="8"/>
      <c r="Y1149" s="1"/>
      <c r="Z1149" s="7"/>
      <c r="AA1149" s="8"/>
      <c r="AB1149" s="8"/>
      <c r="AC1149" s="8"/>
      <c r="AD1149" s="7"/>
      <c r="AE1149" s="9"/>
      <c r="AF1149" s="7"/>
      <c r="AG1149" s="1"/>
      <c r="AH1149" s="1"/>
      <c r="AI1149" s="1"/>
      <c r="AJ1149" s="1"/>
      <c r="AK1149" s="1"/>
      <c r="AL1149" s="1"/>
      <c r="AM1149" s="1"/>
      <c r="AN1149" s="1"/>
      <c r="AO1149" s="1"/>
      <c r="AP1149" s="1"/>
      <c r="AQ1149" s="1"/>
      <c r="AR1149" s="1"/>
      <c r="AS1149" s="1"/>
      <c r="AT1149" s="1"/>
      <c r="AU1149" s="1"/>
      <c r="AV1149" s="1"/>
      <c r="AW1149" s="1"/>
      <c r="AX1149" s="1"/>
      <c r="AY1149" s="1"/>
      <c r="AZ1149" s="1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  <c r="BQ1149" s="1"/>
      <c r="BR1149" s="1"/>
      <c r="BS1149" s="1"/>
      <c r="BT1149" s="1"/>
      <c r="BU1149" s="1"/>
      <c r="BV1149" s="1"/>
      <c r="BW1149" s="1"/>
      <c r="BX1149" s="1"/>
      <c r="BY1149" s="1"/>
      <c r="BZ1149" s="1"/>
      <c r="CA1149" s="1"/>
      <c r="CB1149" s="1"/>
      <c r="CC1149" s="1"/>
      <c r="CD1149" s="1"/>
      <c r="CE1149" s="1"/>
      <c r="CF1149" s="1"/>
      <c r="CG1149" s="1"/>
      <c r="CH1149" s="1"/>
      <c r="CI1149" s="1"/>
      <c r="CJ1149" s="1"/>
      <c r="CK1149" s="1"/>
      <c r="CL1149" s="1"/>
      <c r="CM1149" s="1"/>
      <c r="CN1149" s="1"/>
      <c r="CO1149" s="1"/>
      <c r="CP1149" s="1"/>
      <c r="CQ1149" s="1"/>
      <c r="CR1149" s="1"/>
      <c r="CS1149" s="1"/>
      <c r="CT1149" s="1"/>
      <c r="CU1149" s="1"/>
      <c r="CV1149" s="1"/>
      <c r="CW1149" s="1"/>
      <c r="CX1149" s="1"/>
      <c r="CY1149" s="1"/>
      <c r="CZ1149" s="1"/>
      <c r="DA1149" s="1"/>
      <c r="DB1149" s="1"/>
      <c r="DC1149" s="1"/>
      <c r="DD1149" s="1"/>
      <c r="DE1149" s="1"/>
      <c r="DF1149" s="1"/>
      <c r="DG1149" s="1"/>
      <c r="DH1149" s="1"/>
      <c r="DI1149" s="1"/>
      <c r="DJ1149" s="1"/>
      <c r="DK1149" s="1"/>
      <c r="DL1149" s="1"/>
      <c r="DM1149" s="1"/>
      <c r="DN1149" s="1"/>
      <c r="DO1149" s="1"/>
      <c r="DP1149" s="1"/>
      <c r="DQ1149" s="1"/>
      <c r="DR1149" s="1"/>
      <c r="DS1149" s="1"/>
      <c r="DT1149" s="1"/>
      <c r="DU1149" s="1"/>
      <c r="DV1149" s="1"/>
      <c r="DW1149" s="1"/>
      <c r="DX1149" s="1"/>
      <c r="DY1149" s="1"/>
      <c r="DZ1149" s="1"/>
      <c r="EA1149" s="1"/>
      <c r="EB1149" s="1"/>
      <c r="EC1149" s="1"/>
      <c r="ED1149" s="1"/>
      <c r="EE1149" s="1"/>
      <c r="EF1149" s="1"/>
      <c r="EG1149" s="1"/>
      <c r="EH1149" s="1"/>
      <c r="EI1149" s="1"/>
      <c r="EJ1149" s="1"/>
      <c r="EK1149" s="1"/>
      <c r="EL1149" s="1"/>
      <c r="EM1149" s="1"/>
      <c r="EN1149" s="1"/>
      <c r="EO1149" s="1"/>
      <c r="EP1149" s="1"/>
      <c r="EQ1149" s="1"/>
      <c r="ER1149" s="1"/>
      <c r="ES1149" s="1"/>
      <c r="ET1149" s="1"/>
      <c r="EU1149" s="1"/>
      <c r="EV1149" s="1"/>
      <c r="EW1149" s="1"/>
      <c r="EX1149" s="1"/>
      <c r="EY1149" s="1"/>
      <c r="EZ1149" s="1"/>
      <c r="FA1149" s="1"/>
      <c r="FB1149" s="1"/>
      <c r="FC1149" s="1"/>
      <c r="FD1149" s="1"/>
      <c r="FE1149" s="1"/>
      <c r="FF1149" s="1"/>
      <c r="FG1149" s="1"/>
      <c r="FH1149" s="1"/>
      <c r="FI1149" s="1"/>
      <c r="FJ1149" s="1"/>
      <c r="FK1149" s="1"/>
      <c r="FL1149" s="1"/>
      <c r="FM1149" s="1"/>
      <c r="FN1149" s="1"/>
      <c r="FO1149" s="1"/>
      <c r="FP1149" s="1"/>
      <c r="FQ1149" s="1"/>
    </row>
    <row r="1150" spans="1:173" x14ac:dyDescent="0.15">
      <c r="A1150" s="74">
        <f t="shared" si="340"/>
        <v>44631</v>
      </c>
      <c r="B1150" s="75">
        <f t="shared" ca="1" si="345"/>
        <v>64846.281339000001</v>
      </c>
      <c r="C1150" s="78">
        <f t="shared" si="346"/>
        <v>63000</v>
      </c>
      <c r="D1150" s="77">
        <f ca="1">IF(A1150&lt;$B$1,VLOOKUP(A1150,[1]DI!$A$4:$B$15000,2),0)</f>
        <v>0.1065</v>
      </c>
      <c r="E1150" s="78">
        <f t="shared" ca="1" si="342"/>
        <v>1.00040168</v>
      </c>
      <c r="F1150" s="78">
        <f ca="1">(TRUNC(PRODUCT($E$12:$E1149),16))</f>
        <v>1.1520913124099901</v>
      </c>
      <c r="G1150" s="78">
        <f t="shared" ca="1" si="343"/>
        <v>1.1280328341292101</v>
      </c>
      <c r="H1150" s="78">
        <f t="shared" ca="1" si="344"/>
        <v>1.02132782</v>
      </c>
      <c r="I1150" s="77">
        <f t="shared" si="341"/>
        <v>3.5000000000000003E-2</v>
      </c>
      <c r="J1150" s="79">
        <f t="shared" si="347"/>
        <v>44550</v>
      </c>
      <c r="K1150" s="80">
        <f t="shared" si="348"/>
        <v>57</v>
      </c>
      <c r="L1150" s="81">
        <f t="shared" si="349"/>
        <v>57</v>
      </c>
      <c r="M1150" s="82">
        <f t="shared" si="350"/>
        <v>1.007811628</v>
      </c>
      <c r="N1150" s="82">
        <f t="shared" ca="1" si="351"/>
        <v>1.029306053</v>
      </c>
      <c r="O1150" s="81">
        <f t="shared" si="352"/>
        <v>0</v>
      </c>
      <c r="P1150" s="76">
        <f t="shared" ca="1" si="353"/>
        <v>1846.2813389999999</v>
      </c>
      <c r="Q1150" s="76">
        <f t="shared" si="354"/>
        <v>0</v>
      </c>
      <c r="R1150" s="83" t="str">
        <f t="shared" si="355"/>
        <v>A+J=</v>
      </c>
      <c r="S1150" s="79">
        <f t="shared" si="356"/>
        <v>44641</v>
      </c>
      <c r="T1150" s="84" t="str">
        <f t="shared" si="357"/>
        <v>-</v>
      </c>
      <c r="U1150" s="7"/>
      <c r="V1150" s="7"/>
      <c r="W1150" s="7"/>
      <c r="X1150" s="8"/>
      <c r="Y1150" s="1"/>
      <c r="Z1150" s="7"/>
      <c r="AA1150" s="8"/>
      <c r="AB1150" s="8"/>
      <c r="AC1150" s="8"/>
      <c r="AD1150" s="7"/>
      <c r="AE1150" s="9"/>
      <c r="AF1150" s="7"/>
      <c r="AG1150" s="1"/>
      <c r="AH1150" s="1"/>
      <c r="AI1150" s="1"/>
      <c r="AJ1150" s="1"/>
      <c r="AK1150" s="1"/>
      <c r="AL1150" s="1"/>
      <c r="AM1150" s="1"/>
      <c r="AN1150" s="1"/>
      <c r="AO1150" s="1"/>
      <c r="AP1150" s="1"/>
      <c r="AQ1150" s="1"/>
      <c r="AR1150" s="1"/>
      <c r="AS1150" s="1"/>
      <c r="AT1150" s="1"/>
      <c r="AU1150" s="1"/>
      <c r="AV1150" s="1"/>
      <c r="AW1150" s="1"/>
      <c r="AX1150" s="1"/>
      <c r="AY1150" s="1"/>
      <c r="AZ1150" s="1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  <c r="BQ1150" s="1"/>
      <c r="BR1150" s="1"/>
      <c r="BS1150" s="1"/>
      <c r="BT1150" s="1"/>
      <c r="BU1150" s="1"/>
      <c r="BV1150" s="1"/>
      <c r="BW1150" s="1"/>
      <c r="BX1150" s="1"/>
      <c r="BY1150" s="1"/>
      <c r="BZ1150" s="1"/>
      <c r="CA1150" s="1"/>
      <c r="CB1150" s="1"/>
      <c r="CC1150" s="1"/>
      <c r="CD1150" s="1"/>
      <c r="CE1150" s="1"/>
      <c r="CF1150" s="1"/>
      <c r="CG1150" s="1"/>
      <c r="CH1150" s="1"/>
      <c r="CI1150" s="1"/>
      <c r="CJ1150" s="1"/>
      <c r="CK1150" s="1"/>
      <c r="CL1150" s="1"/>
      <c r="CM1150" s="1"/>
      <c r="CN1150" s="1"/>
      <c r="CO1150" s="1"/>
      <c r="CP1150" s="1"/>
      <c r="CQ1150" s="1"/>
      <c r="CR1150" s="1"/>
      <c r="CS1150" s="1"/>
      <c r="CT1150" s="1"/>
      <c r="CU1150" s="1"/>
      <c r="CV1150" s="1"/>
      <c r="CW1150" s="1"/>
      <c r="CX1150" s="1"/>
      <c r="CY1150" s="1"/>
      <c r="CZ1150" s="1"/>
      <c r="DA1150" s="1"/>
      <c r="DB1150" s="1"/>
      <c r="DC1150" s="1"/>
      <c r="DD1150" s="1"/>
      <c r="DE1150" s="1"/>
      <c r="DF1150" s="1"/>
      <c r="DG1150" s="1"/>
      <c r="DH1150" s="1"/>
      <c r="DI1150" s="1"/>
      <c r="DJ1150" s="1"/>
      <c r="DK1150" s="1"/>
      <c r="DL1150" s="1"/>
      <c r="DM1150" s="1"/>
      <c r="DN1150" s="1"/>
      <c r="DO1150" s="1"/>
      <c r="DP1150" s="1"/>
      <c r="DQ1150" s="1"/>
      <c r="DR1150" s="1"/>
      <c r="DS1150" s="1"/>
      <c r="DT1150" s="1"/>
      <c r="DU1150" s="1"/>
      <c r="DV1150" s="1"/>
      <c r="DW1150" s="1"/>
      <c r="DX1150" s="1"/>
      <c r="DY1150" s="1"/>
      <c r="DZ1150" s="1"/>
      <c r="EA1150" s="1"/>
      <c r="EB1150" s="1"/>
      <c r="EC1150" s="1"/>
      <c r="ED1150" s="1"/>
      <c r="EE1150" s="1"/>
      <c r="EF1150" s="1"/>
      <c r="EG1150" s="1"/>
      <c r="EH1150" s="1"/>
      <c r="EI1150" s="1"/>
      <c r="EJ1150" s="1"/>
      <c r="EK1150" s="1"/>
      <c r="EL1150" s="1"/>
      <c r="EM1150" s="1"/>
      <c r="EN1150" s="1"/>
      <c r="EO1150" s="1"/>
      <c r="EP1150" s="1"/>
      <c r="EQ1150" s="1"/>
      <c r="ER1150" s="1"/>
      <c r="ES1150" s="1"/>
      <c r="ET1150" s="1"/>
      <c r="EU1150" s="1"/>
      <c r="EV1150" s="1"/>
      <c r="EW1150" s="1"/>
      <c r="EX1150" s="1"/>
      <c r="EY1150" s="1"/>
      <c r="EZ1150" s="1"/>
      <c r="FA1150" s="1"/>
      <c r="FB1150" s="1"/>
      <c r="FC1150" s="1"/>
      <c r="FD1150" s="1"/>
      <c r="FE1150" s="1"/>
      <c r="FF1150" s="1"/>
      <c r="FG1150" s="1"/>
      <c r="FH1150" s="1"/>
      <c r="FI1150" s="1"/>
      <c r="FJ1150" s="1"/>
      <c r="FK1150" s="1"/>
      <c r="FL1150" s="1"/>
      <c r="FM1150" s="1"/>
      <c r="FN1150" s="1"/>
      <c r="FO1150" s="1"/>
      <c r="FP1150" s="1"/>
      <c r="FQ1150" s="1"/>
    </row>
    <row r="1151" spans="1:173" x14ac:dyDescent="0.15">
      <c r="A1151" s="74">
        <f t="shared" si="340"/>
        <v>44632</v>
      </c>
      <c r="B1151" s="75">
        <f t="shared" ca="1" si="345"/>
        <v>64881.184913999998</v>
      </c>
      <c r="C1151" s="78">
        <f t="shared" si="346"/>
        <v>63000</v>
      </c>
      <c r="D1151" s="77">
        <f ca="1">IF(A1151&lt;$B$1,VLOOKUP(A1151,[1]DI!$A$4:$B$15000,2),0)</f>
        <v>0</v>
      </c>
      <c r="E1151" s="78">
        <f t="shared" ca="1" si="342"/>
        <v>1</v>
      </c>
      <c r="F1151" s="78">
        <f ca="1">(TRUNC(PRODUCT($E$12:$E1150),16))</f>
        <v>1.1525540844483599</v>
      </c>
      <c r="G1151" s="78">
        <f t="shared" ca="1" si="343"/>
        <v>1.1280328341292101</v>
      </c>
      <c r="H1151" s="78">
        <f t="shared" ca="1" si="344"/>
        <v>1.0217380599999999</v>
      </c>
      <c r="I1151" s="77">
        <f t="shared" si="341"/>
        <v>3.5000000000000003E-2</v>
      </c>
      <c r="J1151" s="79">
        <f t="shared" si="347"/>
        <v>44550</v>
      </c>
      <c r="K1151" s="80">
        <f t="shared" si="348"/>
        <v>57</v>
      </c>
      <c r="L1151" s="81">
        <f t="shared" si="349"/>
        <v>58</v>
      </c>
      <c r="M1151" s="82">
        <f t="shared" si="350"/>
        <v>1.007949217</v>
      </c>
      <c r="N1151" s="82">
        <f t="shared" ca="1" si="351"/>
        <v>1.029860078</v>
      </c>
      <c r="O1151" s="81">
        <f t="shared" si="352"/>
        <v>0</v>
      </c>
      <c r="P1151" s="76">
        <f t="shared" ca="1" si="353"/>
        <v>1881.1849139999999</v>
      </c>
      <c r="Q1151" s="76">
        <f t="shared" si="354"/>
        <v>0</v>
      </c>
      <c r="R1151" s="83" t="str">
        <f t="shared" si="355"/>
        <v>A+J=</v>
      </c>
      <c r="S1151" s="79">
        <f t="shared" si="356"/>
        <v>44641</v>
      </c>
      <c r="T1151" s="84" t="str">
        <f t="shared" si="357"/>
        <v>-</v>
      </c>
    </row>
    <row r="1152" spans="1:173" x14ac:dyDescent="0.15">
      <c r="A1152" s="74">
        <f t="shared" si="340"/>
        <v>44633</v>
      </c>
      <c r="B1152" s="75">
        <f t="shared" ca="1" si="345"/>
        <v>64881.184913999998</v>
      </c>
      <c r="C1152" s="78">
        <f t="shared" si="346"/>
        <v>63000</v>
      </c>
      <c r="D1152" s="77">
        <f ca="1">IF(A1152&lt;$B$1,VLOOKUP(A1152,[1]DI!$A$4:$B$15000,2),0)</f>
        <v>0</v>
      </c>
      <c r="E1152" s="78">
        <f t="shared" ca="1" si="342"/>
        <v>1</v>
      </c>
      <c r="F1152" s="78">
        <f ca="1">(TRUNC(PRODUCT($E$12:$E1151),16))</f>
        <v>1.1525540844483599</v>
      </c>
      <c r="G1152" s="78">
        <f t="shared" ca="1" si="343"/>
        <v>1.1280328341292101</v>
      </c>
      <c r="H1152" s="78">
        <f t="shared" ca="1" si="344"/>
        <v>1.0217380599999999</v>
      </c>
      <c r="I1152" s="77">
        <f t="shared" si="341"/>
        <v>3.5000000000000003E-2</v>
      </c>
      <c r="J1152" s="79">
        <f t="shared" si="347"/>
        <v>44550</v>
      </c>
      <c r="K1152" s="80">
        <f t="shared" si="348"/>
        <v>57</v>
      </c>
      <c r="L1152" s="81">
        <f t="shared" si="349"/>
        <v>58</v>
      </c>
      <c r="M1152" s="82">
        <f t="shared" si="350"/>
        <v>1.007949217</v>
      </c>
      <c r="N1152" s="82">
        <f t="shared" ca="1" si="351"/>
        <v>1.029860078</v>
      </c>
      <c r="O1152" s="81">
        <f t="shared" si="352"/>
        <v>0</v>
      </c>
      <c r="P1152" s="76">
        <f t="shared" ca="1" si="353"/>
        <v>1881.1849139999999</v>
      </c>
      <c r="Q1152" s="76">
        <f t="shared" si="354"/>
        <v>0</v>
      </c>
      <c r="R1152" s="83" t="str">
        <f t="shared" si="355"/>
        <v>A+J=</v>
      </c>
      <c r="S1152" s="79">
        <f t="shared" si="356"/>
        <v>44641</v>
      </c>
      <c r="T1152" s="84" t="str">
        <f t="shared" si="357"/>
        <v>-</v>
      </c>
    </row>
    <row r="1153" spans="1:20" x14ac:dyDescent="0.15">
      <c r="A1153" s="74">
        <f t="shared" si="340"/>
        <v>44634</v>
      </c>
      <c r="B1153" s="75">
        <f t="shared" ca="1" si="345"/>
        <v>64881.184913999998</v>
      </c>
      <c r="C1153" s="78">
        <f t="shared" si="346"/>
        <v>63000</v>
      </c>
      <c r="D1153" s="77">
        <f ca="1">IF(A1153&lt;$B$1,VLOOKUP(A1153,[1]DI!$A$4:$B$15000,2),0)</f>
        <v>0.1065</v>
      </c>
      <c r="E1153" s="78">
        <f t="shared" ca="1" si="342"/>
        <v>1.00040168</v>
      </c>
      <c r="F1153" s="78">
        <f ca="1">(TRUNC(PRODUCT($E$12:$E1152),16))</f>
        <v>1.1525540844483599</v>
      </c>
      <c r="G1153" s="78">
        <f t="shared" ca="1" si="343"/>
        <v>1.1280328341292101</v>
      </c>
      <c r="H1153" s="78">
        <f t="shared" ca="1" si="344"/>
        <v>1.0217380599999999</v>
      </c>
      <c r="I1153" s="77">
        <f t="shared" si="341"/>
        <v>3.5000000000000003E-2</v>
      </c>
      <c r="J1153" s="79">
        <f t="shared" si="347"/>
        <v>44550</v>
      </c>
      <c r="K1153" s="80">
        <f t="shared" si="348"/>
        <v>58</v>
      </c>
      <c r="L1153" s="81">
        <f t="shared" si="349"/>
        <v>58</v>
      </c>
      <c r="M1153" s="82">
        <f t="shared" si="350"/>
        <v>1.007949217</v>
      </c>
      <c r="N1153" s="82">
        <f t="shared" ca="1" si="351"/>
        <v>1.029860078</v>
      </c>
      <c r="O1153" s="81">
        <f t="shared" si="352"/>
        <v>0</v>
      </c>
      <c r="P1153" s="76">
        <f t="shared" ca="1" si="353"/>
        <v>1881.1849139999999</v>
      </c>
      <c r="Q1153" s="76">
        <f t="shared" si="354"/>
        <v>0</v>
      </c>
      <c r="R1153" s="83" t="str">
        <f t="shared" si="355"/>
        <v>A+J=</v>
      </c>
      <c r="S1153" s="79">
        <f t="shared" si="356"/>
        <v>44641</v>
      </c>
      <c r="T1153" s="84" t="str">
        <f t="shared" si="357"/>
        <v>-</v>
      </c>
    </row>
    <row r="1154" spans="1:20" x14ac:dyDescent="0.15">
      <c r="A1154" s="74">
        <f t="shared" si="340"/>
        <v>44635</v>
      </c>
      <c r="B1154" s="75">
        <f t="shared" ca="1" si="345"/>
        <v>64916.108207999998</v>
      </c>
      <c r="C1154" s="78">
        <f t="shared" si="346"/>
        <v>63000</v>
      </c>
      <c r="D1154" s="77">
        <f ca="1">IF(A1154&lt;$B$1,VLOOKUP(A1154,[1]DI!$A$4:$B$15000,2),0)</f>
        <v>0.1065</v>
      </c>
      <c r="E1154" s="78">
        <f t="shared" ca="1" si="342"/>
        <v>1.00040168</v>
      </c>
      <c r="F1154" s="78">
        <f ca="1">(TRUNC(PRODUCT($E$12:$E1153),16))</f>
        <v>1.153017042373</v>
      </c>
      <c r="G1154" s="78">
        <f t="shared" ca="1" si="343"/>
        <v>1.1280328341292101</v>
      </c>
      <c r="H1154" s="78">
        <f t="shared" ca="1" si="344"/>
        <v>1.02214848</v>
      </c>
      <c r="I1154" s="77">
        <f t="shared" si="341"/>
        <v>3.5000000000000003E-2</v>
      </c>
      <c r="J1154" s="79">
        <f t="shared" si="347"/>
        <v>44550</v>
      </c>
      <c r="K1154" s="80">
        <f t="shared" si="348"/>
        <v>59</v>
      </c>
      <c r="L1154" s="81">
        <f t="shared" si="349"/>
        <v>59</v>
      </c>
      <c r="M1154" s="82">
        <f t="shared" si="350"/>
        <v>1.0080868249999999</v>
      </c>
      <c r="N1154" s="82">
        <f t="shared" ca="1" si="351"/>
        <v>1.0304144159999999</v>
      </c>
      <c r="O1154" s="81">
        <f t="shared" si="352"/>
        <v>0</v>
      </c>
      <c r="P1154" s="76">
        <f t="shared" ca="1" si="353"/>
        <v>1916.1082080000001</v>
      </c>
      <c r="Q1154" s="76">
        <f t="shared" si="354"/>
        <v>0</v>
      </c>
      <c r="R1154" s="83" t="str">
        <f t="shared" si="355"/>
        <v>A+J=</v>
      </c>
      <c r="S1154" s="79">
        <f t="shared" si="356"/>
        <v>44641</v>
      </c>
      <c r="T1154" s="84" t="str">
        <f t="shared" si="357"/>
        <v>-</v>
      </c>
    </row>
    <row r="1155" spans="1:20" x14ac:dyDescent="0.15">
      <c r="A1155" s="74">
        <f t="shared" si="340"/>
        <v>44636</v>
      </c>
      <c r="B1155" s="75">
        <f t="shared" ca="1" si="345"/>
        <v>64951.049394000001</v>
      </c>
      <c r="C1155" s="78">
        <f t="shared" si="346"/>
        <v>63000</v>
      </c>
      <c r="D1155" s="77">
        <f ca="1">IF(A1155&lt;$B$1,VLOOKUP(A1155,[1]DI!$A$4:$B$15000,2),0)</f>
        <v>0.1065</v>
      </c>
      <c r="E1155" s="78">
        <f t="shared" ca="1" si="342"/>
        <v>1.00040168</v>
      </c>
      <c r="F1155" s="78">
        <f ca="1">(TRUNC(PRODUCT($E$12:$E1154),16))</f>
        <v>1.15348018625858</v>
      </c>
      <c r="G1155" s="78">
        <f t="shared" ca="1" si="343"/>
        <v>1.1280328341292101</v>
      </c>
      <c r="H1155" s="78">
        <f t="shared" ca="1" si="344"/>
        <v>1.0225590499999999</v>
      </c>
      <c r="I1155" s="77">
        <f t="shared" si="341"/>
        <v>3.5000000000000003E-2</v>
      </c>
      <c r="J1155" s="79">
        <f t="shared" si="347"/>
        <v>44550</v>
      </c>
      <c r="K1155" s="80">
        <f t="shared" si="348"/>
        <v>60</v>
      </c>
      <c r="L1155" s="81">
        <f t="shared" si="349"/>
        <v>60</v>
      </c>
      <c r="M1155" s="82">
        <f t="shared" si="350"/>
        <v>1.0082244520000001</v>
      </c>
      <c r="N1155" s="82">
        <f t="shared" ca="1" si="351"/>
        <v>1.0309690380000001</v>
      </c>
      <c r="O1155" s="81">
        <f t="shared" si="352"/>
        <v>0</v>
      </c>
      <c r="P1155" s="76">
        <f t="shared" ca="1" si="353"/>
        <v>1951.0493939999999</v>
      </c>
      <c r="Q1155" s="76">
        <f t="shared" si="354"/>
        <v>0</v>
      </c>
      <c r="R1155" s="83" t="str">
        <f t="shared" si="355"/>
        <v>A+J=</v>
      </c>
      <c r="S1155" s="79">
        <f t="shared" si="356"/>
        <v>44641</v>
      </c>
      <c r="T1155" s="84" t="str">
        <f t="shared" si="357"/>
        <v>-</v>
      </c>
    </row>
    <row r="1156" spans="1:20" x14ac:dyDescent="0.15">
      <c r="A1156" s="74">
        <f t="shared" si="340"/>
        <v>44637</v>
      </c>
      <c r="B1156" s="75">
        <f t="shared" ca="1" si="345"/>
        <v>64986.009731999999</v>
      </c>
      <c r="C1156" s="78">
        <f t="shared" si="346"/>
        <v>63000</v>
      </c>
      <c r="D1156" s="77">
        <f ca="1">IF(A1156&lt;$B$1,VLOOKUP(A1156,[1]DI!$A$4:$B$15000,2),0)</f>
        <v>0.11649999999999999</v>
      </c>
      <c r="E1156" s="78">
        <f t="shared" ca="1" si="342"/>
        <v>1.0004373900000001</v>
      </c>
      <c r="F1156" s="78">
        <f ca="1">(TRUNC(PRODUCT($E$12:$E1155),16))</f>
        <v>1.1539435161798</v>
      </c>
      <c r="G1156" s="78">
        <f t="shared" ca="1" si="343"/>
        <v>1.1280328341292101</v>
      </c>
      <c r="H1156" s="78">
        <f t="shared" ca="1" si="344"/>
        <v>1.0229697900000001</v>
      </c>
      <c r="I1156" s="77">
        <f t="shared" si="341"/>
        <v>3.5000000000000003E-2</v>
      </c>
      <c r="J1156" s="79">
        <f t="shared" si="347"/>
        <v>44550</v>
      </c>
      <c r="K1156" s="80">
        <f t="shared" si="348"/>
        <v>61</v>
      </c>
      <c r="L1156" s="81">
        <f t="shared" si="349"/>
        <v>61</v>
      </c>
      <c r="M1156" s="82">
        <f t="shared" si="350"/>
        <v>1.0083620980000001</v>
      </c>
      <c r="N1156" s="82">
        <f t="shared" ca="1" si="351"/>
        <v>1.031523964</v>
      </c>
      <c r="O1156" s="81">
        <f t="shared" si="352"/>
        <v>0</v>
      </c>
      <c r="P1156" s="76">
        <f t="shared" ca="1" si="353"/>
        <v>1986.009732</v>
      </c>
      <c r="Q1156" s="76">
        <f t="shared" si="354"/>
        <v>0</v>
      </c>
      <c r="R1156" s="83" t="str">
        <f t="shared" si="355"/>
        <v>A+J=</v>
      </c>
      <c r="S1156" s="79">
        <f t="shared" si="356"/>
        <v>44641</v>
      </c>
      <c r="T1156" s="84" t="str">
        <f t="shared" si="357"/>
        <v>-</v>
      </c>
    </row>
    <row r="1157" spans="1:20" x14ac:dyDescent="0.15">
      <c r="A1157" s="74">
        <f t="shared" si="340"/>
        <v>44638</v>
      </c>
      <c r="B1157" s="75">
        <f t="shared" ca="1" si="345"/>
        <v>65023.310142000002</v>
      </c>
      <c r="C1157" s="78">
        <f t="shared" si="346"/>
        <v>63000</v>
      </c>
      <c r="D1157" s="77">
        <f ca="1">IF(A1157&lt;$B$1,VLOOKUP(A1157,[1]DI!$A$4:$B$15000,2),0)</f>
        <v>0.11649999999999999</v>
      </c>
      <c r="E1157" s="78">
        <f t="shared" ca="1" si="342"/>
        <v>1.0004373900000001</v>
      </c>
      <c r="F1157" s="78">
        <f ca="1">(TRUNC(PRODUCT($E$12:$E1156),16))</f>
        <v>1.1544482395343401</v>
      </c>
      <c r="G1157" s="78">
        <f t="shared" ca="1" si="343"/>
        <v>1.1280328341292101</v>
      </c>
      <c r="H1157" s="78">
        <f t="shared" ca="1" si="344"/>
        <v>1.02341723</v>
      </c>
      <c r="I1157" s="77">
        <f t="shared" si="341"/>
        <v>3.5000000000000003E-2</v>
      </c>
      <c r="J1157" s="79">
        <f t="shared" si="347"/>
        <v>44550</v>
      </c>
      <c r="K1157" s="80">
        <f t="shared" si="348"/>
        <v>62</v>
      </c>
      <c r="L1157" s="81">
        <f t="shared" si="349"/>
        <v>62</v>
      </c>
      <c r="M1157" s="82">
        <f t="shared" si="350"/>
        <v>1.0084997630000001</v>
      </c>
      <c r="N1157" s="82">
        <f t="shared" ca="1" si="351"/>
        <v>1.032116034</v>
      </c>
      <c r="O1157" s="81">
        <f t="shared" si="352"/>
        <v>0</v>
      </c>
      <c r="P1157" s="76">
        <f t="shared" ca="1" si="353"/>
        <v>2023.310142</v>
      </c>
      <c r="Q1157" s="76">
        <f t="shared" si="354"/>
        <v>0</v>
      </c>
      <c r="R1157" s="83" t="str">
        <f t="shared" si="355"/>
        <v>A+J=</v>
      </c>
      <c r="S1157" s="79">
        <f t="shared" si="356"/>
        <v>44641</v>
      </c>
      <c r="T1157" s="84" t="str">
        <f t="shared" si="357"/>
        <v>-</v>
      </c>
    </row>
    <row r="1158" spans="1:20" x14ac:dyDescent="0.15">
      <c r="A1158" s="74">
        <f t="shared" si="340"/>
        <v>44639</v>
      </c>
      <c r="B1158" s="75">
        <f t="shared" ca="1" si="345"/>
        <v>65060.631529999999</v>
      </c>
      <c r="C1158" s="78">
        <f t="shared" si="346"/>
        <v>63000</v>
      </c>
      <c r="D1158" s="77">
        <f ca="1">IF(A1158&lt;$B$1,VLOOKUP(A1158,[1]DI!$A$4:$B$15000,2),0)</f>
        <v>0</v>
      </c>
      <c r="E1158" s="78">
        <f t="shared" ca="1" si="342"/>
        <v>1</v>
      </c>
      <c r="F1158" s="78">
        <f ca="1">(TRUNC(PRODUCT($E$12:$E1157),16))</f>
        <v>1.1549531836498299</v>
      </c>
      <c r="G1158" s="78">
        <f t="shared" ca="1" si="343"/>
        <v>1.1280328341292101</v>
      </c>
      <c r="H1158" s="78">
        <f t="shared" ca="1" si="344"/>
        <v>1.02386486</v>
      </c>
      <c r="I1158" s="77">
        <f t="shared" si="341"/>
        <v>3.5000000000000003E-2</v>
      </c>
      <c r="J1158" s="79">
        <f t="shared" si="347"/>
        <v>44550</v>
      </c>
      <c r="K1158" s="80">
        <f t="shared" si="348"/>
        <v>62</v>
      </c>
      <c r="L1158" s="81">
        <f t="shared" si="349"/>
        <v>63</v>
      </c>
      <c r="M1158" s="82">
        <f t="shared" si="350"/>
        <v>1.008637446</v>
      </c>
      <c r="N1158" s="82">
        <f t="shared" ca="1" si="351"/>
        <v>1.0327084369999999</v>
      </c>
      <c r="O1158" s="81">
        <f t="shared" si="352"/>
        <v>0</v>
      </c>
      <c r="P1158" s="76">
        <f t="shared" ca="1" si="353"/>
        <v>2060.6315300000001</v>
      </c>
      <c r="Q1158" s="76">
        <f t="shared" si="354"/>
        <v>0</v>
      </c>
      <c r="R1158" s="83" t="str">
        <f t="shared" si="355"/>
        <v>A+J=</v>
      </c>
      <c r="S1158" s="79">
        <f t="shared" si="356"/>
        <v>44641</v>
      </c>
      <c r="T1158" s="84" t="str">
        <f t="shared" si="357"/>
        <v>-</v>
      </c>
    </row>
    <row r="1159" spans="1:20" x14ac:dyDescent="0.15">
      <c r="A1159" s="74">
        <f t="shared" si="340"/>
        <v>44640</v>
      </c>
      <c r="B1159" s="75">
        <f t="shared" ca="1" si="345"/>
        <v>65060.631529999999</v>
      </c>
      <c r="C1159" s="78">
        <f t="shared" si="346"/>
        <v>63000</v>
      </c>
      <c r="D1159" s="77">
        <f ca="1">IF(A1159&lt;$B$1,VLOOKUP(A1159,[1]DI!$A$4:$B$15000,2),0)</f>
        <v>0</v>
      </c>
      <c r="E1159" s="78">
        <f t="shared" ca="1" si="342"/>
        <v>1</v>
      </c>
      <c r="F1159" s="78">
        <f ca="1">(TRUNC(PRODUCT($E$12:$E1158),16))</f>
        <v>1.1549531836498299</v>
      </c>
      <c r="G1159" s="78">
        <f t="shared" ca="1" si="343"/>
        <v>1.1280328341292101</v>
      </c>
      <c r="H1159" s="78">
        <f t="shared" ca="1" si="344"/>
        <v>1.02386486</v>
      </c>
      <c r="I1159" s="77">
        <f t="shared" si="341"/>
        <v>3.5000000000000003E-2</v>
      </c>
      <c r="J1159" s="79">
        <f t="shared" si="347"/>
        <v>44550</v>
      </c>
      <c r="K1159" s="80">
        <f t="shared" si="348"/>
        <v>62</v>
      </c>
      <c r="L1159" s="81">
        <f t="shared" si="349"/>
        <v>63</v>
      </c>
      <c r="M1159" s="82">
        <f t="shared" si="350"/>
        <v>1.008637446</v>
      </c>
      <c r="N1159" s="82">
        <f t="shared" ca="1" si="351"/>
        <v>1.0327084369999999</v>
      </c>
      <c r="O1159" s="81">
        <f t="shared" si="352"/>
        <v>0</v>
      </c>
      <c r="P1159" s="76">
        <f t="shared" ca="1" si="353"/>
        <v>2060.6315300000001</v>
      </c>
      <c r="Q1159" s="76">
        <f t="shared" si="354"/>
        <v>0</v>
      </c>
      <c r="R1159" s="83" t="str">
        <f t="shared" si="355"/>
        <v>A+J=</v>
      </c>
      <c r="S1159" s="79">
        <f t="shared" si="356"/>
        <v>44641</v>
      </c>
      <c r="T1159" s="84" t="str">
        <f t="shared" si="357"/>
        <v>-</v>
      </c>
    </row>
    <row r="1160" spans="1:20" x14ac:dyDescent="0.15">
      <c r="A1160" s="74">
        <f t="shared" si="340"/>
        <v>44641</v>
      </c>
      <c r="B1160" s="75">
        <f t="shared" ca="1" si="345"/>
        <v>65060.631529999999</v>
      </c>
      <c r="C1160" s="78">
        <f t="shared" si="346"/>
        <v>63000</v>
      </c>
      <c r="D1160" s="77">
        <f ca="1">IF(A1160&lt;$B$1,VLOOKUP(A1160,[1]DI!$A$4:$B$15000,2),0)</f>
        <v>0.11649999999999999</v>
      </c>
      <c r="E1160" s="78">
        <f t="shared" ca="1" si="342"/>
        <v>1.0004373900000001</v>
      </c>
      <c r="F1160" s="78">
        <f ca="1">(TRUNC(PRODUCT($E$12:$E1159),16))</f>
        <v>1.1549531836498299</v>
      </c>
      <c r="G1160" s="78">
        <f t="shared" ca="1" si="343"/>
        <v>1.1280328341292101</v>
      </c>
      <c r="H1160" s="78">
        <f t="shared" ca="1" si="344"/>
        <v>1.02386486</v>
      </c>
      <c r="I1160" s="77">
        <f t="shared" si="341"/>
        <v>3.5000000000000003E-2</v>
      </c>
      <c r="J1160" s="79">
        <f t="shared" si="347"/>
        <v>44550</v>
      </c>
      <c r="K1160" s="80">
        <f t="shared" si="348"/>
        <v>63</v>
      </c>
      <c r="L1160" s="81">
        <f t="shared" si="349"/>
        <v>63</v>
      </c>
      <c r="M1160" s="82">
        <f t="shared" si="350"/>
        <v>1.008637446</v>
      </c>
      <c r="N1160" s="82">
        <f t="shared" ca="1" si="351"/>
        <v>1.0327084369999999</v>
      </c>
      <c r="O1160" s="81">
        <f t="shared" si="352"/>
        <v>13</v>
      </c>
      <c r="P1160" s="76">
        <f t="shared" ca="1" si="353"/>
        <v>2060.6315300000001</v>
      </c>
      <c r="Q1160" s="76">
        <f t="shared" si="354"/>
        <v>7000</v>
      </c>
      <c r="R1160" s="83" t="str">
        <f t="shared" si="355"/>
        <v>A+J=</v>
      </c>
      <c r="S1160" s="79">
        <f t="shared" si="356"/>
        <v>44641</v>
      </c>
      <c r="T1160" s="84">
        <f t="shared" ca="1" si="357"/>
        <v>9060631.5300000012</v>
      </c>
    </row>
    <row r="1161" spans="1:20" x14ac:dyDescent="0.15">
      <c r="A1161" s="74">
        <f t="shared" si="340"/>
        <v>44642</v>
      </c>
      <c r="B1161" s="75">
        <f t="shared" ca="1" si="345"/>
        <v>56032.142487999998</v>
      </c>
      <c r="C1161" s="78">
        <f t="shared" si="346"/>
        <v>56000</v>
      </c>
      <c r="D1161" s="77">
        <f ca="1">IF(A1161&lt;$B$1,VLOOKUP(A1161,[1]DI!$A$4:$B$15000,2),0)</f>
        <v>0.11649999999999999</v>
      </c>
      <c r="E1161" s="78">
        <f t="shared" ca="1" si="342"/>
        <v>1.0004373900000001</v>
      </c>
      <c r="F1161" s="78">
        <f ca="1">(TRUNC(PRODUCT($E$12:$E1160),16))</f>
        <v>1.15545834862283</v>
      </c>
      <c r="G1161" s="78">
        <f t="shared" ca="1" si="343"/>
        <v>1.1549531836498299</v>
      </c>
      <c r="H1161" s="78">
        <f t="shared" ca="1" si="344"/>
        <v>1.0004373900000001</v>
      </c>
      <c r="I1161" s="77">
        <f t="shared" si="341"/>
        <v>3.5000000000000003E-2</v>
      </c>
      <c r="J1161" s="79">
        <f t="shared" si="347"/>
        <v>44641</v>
      </c>
      <c r="K1161" s="80">
        <f t="shared" si="348"/>
        <v>1</v>
      </c>
      <c r="L1161" s="81">
        <f t="shared" si="349"/>
        <v>1</v>
      </c>
      <c r="M1161" s="82">
        <f t="shared" si="350"/>
        <v>1.0001365230000001</v>
      </c>
      <c r="N1161" s="82">
        <f t="shared" ca="1" si="351"/>
        <v>1.0005739730000001</v>
      </c>
      <c r="O1161" s="81">
        <f t="shared" si="352"/>
        <v>0</v>
      </c>
      <c r="P1161" s="76">
        <f t="shared" ca="1" si="353"/>
        <v>32.142488</v>
      </c>
      <c r="Q1161" s="76">
        <f t="shared" si="354"/>
        <v>0</v>
      </c>
      <c r="R1161" s="83" t="str">
        <f t="shared" si="355"/>
        <v>A+J=</v>
      </c>
      <c r="S1161" s="79">
        <f t="shared" si="356"/>
        <v>44671</v>
      </c>
      <c r="T1161" s="84" t="str">
        <f t="shared" si="357"/>
        <v>-</v>
      </c>
    </row>
    <row r="1162" spans="1:20" x14ac:dyDescent="0.15">
      <c r="A1162" s="74">
        <f t="shared" si="340"/>
        <v>44643</v>
      </c>
      <c r="B1162" s="75">
        <f t="shared" ca="1" si="345"/>
        <v>56064.303288000003</v>
      </c>
      <c r="C1162" s="78">
        <f t="shared" si="346"/>
        <v>56000</v>
      </c>
      <c r="D1162" s="77">
        <f ca="1">IF(A1162&lt;$B$1,VLOOKUP(A1162,[1]DI!$A$4:$B$15000,2),0)</f>
        <v>0.11649999999999999</v>
      </c>
      <c r="E1162" s="78">
        <f t="shared" ca="1" si="342"/>
        <v>1.0004373900000001</v>
      </c>
      <c r="F1162" s="78">
        <f ca="1">(TRUNC(PRODUCT($E$12:$E1161),16))</f>
        <v>1.1559637345499301</v>
      </c>
      <c r="G1162" s="78">
        <f t="shared" ca="1" si="343"/>
        <v>1.1549531836498299</v>
      </c>
      <c r="H1162" s="78">
        <f t="shared" ca="1" si="344"/>
        <v>1.0008749699999999</v>
      </c>
      <c r="I1162" s="77">
        <f t="shared" si="341"/>
        <v>3.5000000000000003E-2</v>
      </c>
      <c r="J1162" s="79">
        <f t="shared" si="347"/>
        <v>44641</v>
      </c>
      <c r="K1162" s="80">
        <f t="shared" si="348"/>
        <v>2</v>
      </c>
      <c r="L1162" s="81">
        <f t="shared" si="349"/>
        <v>2</v>
      </c>
      <c r="M1162" s="82">
        <f t="shared" si="350"/>
        <v>1.0002730639999999</v>
      </c>
      <c r="N1162" s="82">
        <f t="shared" ca="1" si="351"/>
        <v>1.0011482730000001</v>
      </c>
      <c r="O1162" s="81">
        <f t="shared" si="352"/>
        <v>0</v>
      </c>
      <c r="P1162" s="76">
        <f t="shared" ca="1" si="353"/>
        <v>64.303287999999995</v>
      </c>
      <c r="Q1162" s="76">
        <f t="shared" si="354"/>
        <v>0</v>
      </c>
      <c r="R1162" s="83" t="str">
        <f t="shared" si="355"/>
        <v>A+J=</v>
      </c>
      <c r="S1162" s="79">
        <f t="shared" si="356"/>
        <v>44671</v>
      </c>
      <c r="T1162" s="84" t="str">
        <f t="shared" si="357"/>
        <v>-</v>
      </c>
    </row>
    <row r="1163" spans="1:20" x14ac:dyDescent="0.15">
      <c r="A1163" s="74">
        <f t="shared" si="340"/>
        <v>44644</v>
      </c>
      <c r="B1163" s="75">
        <f t="shared" ca="1" si="345"/>
        <v>56096.482567999999</v>
      </c>
      <c r="C1163" s="78">
        <f t="shared" si="346"/>
        <v>56000</v>
      </c>
      <c r="D1163" s="77">
        <f ca="1">IF(A1163&lt;$B$1,VLOOKUP(A1163,[1]DI!$A$4:$B$15000,2),0)</f>
        <v>0.11649999999999999</v>
      </c>
      <c r="E1163" s="78">
        <f t="shared" ca="1" si="342"/>
        <v>1.0004373900000001</v>
      </c>
      <c r="F1163" s="78">
        <f ca="1">(TRUNC(PRODUCT($E$12:$E1162),16))</f>
        <v>1.15646934152779</v>
      </c>
      <c r="G1163" s="78">
        <f t="shared" ca="1" si="343"/>
        <v>1.1549531836498299</v>
      </c>
      <c r="H1163" s="78">
        <f t="shared" ca="1" si="344"/>
        <v>1.0013127399999999</v>
      </c>
      <c r="I1163" s="77">
        <f t="shared" si="341"/>
        <v>3.5000000000000003E-2</v>
      </c>
      <c r="J1163" s="79">
        <f t="shared" si="347"/>
        <v>44641</v>
      </c>
      <c r="K1163" s="80">
        <f t="shared" si="348"/>
        <v>3</v>
      </c>
      <c r="L1163" s="81">
        <f t="shared" si="349"/>
        <v>3</v>
      </c>
      <c r="M1163" s="82">
        <f t="shared" si="350"/>
        <v>1.0004096250000001</v>
      </c>
      <c r="N1163" s="82">
        <f t="shared" ca="1" si="351"/>
        <v>1.0017229030000001</v>
      </c>
      <c r="O1163" s="81">
        <f t="shared" si="352"/>
        <v>0</v>
      </c>
      <c r="P1163" s="76">
        <f t="shared" ca="1" si="353"/>
        <v>96.482568000000001</v>
      </c>
      <c r="Q1163" s="76">
        <f t="shared" si="354"/>
        <v>0</v>
      </c>
      <c r="R1163" s="83" t="str">
        <f t="shared" si="355"/>
        <v>A+J=</v>
      </c>
      <c r="S1163" s="79">
        <f t="shared" si="356"/>
        <v>44671</v>
      </c>
      <c r="T1163" s="84" t="str">
        <f t="shared" si="357"/>
        <v>-</v>
      </c>
    </row>
    <row r="1164" spans="1:20" x14ac:dyDescent="0.15">
      <c r="A1164" s="74">
        <f t="shared" si="340"/>
        <v>44645</v>
      </c>
      <c r="B1164" s="75">
        <f t="shared" ca="1" si="345"/>
        <v>56128.680719999997</v>
      </c>
      <c r="C1164" s="78">
        <f t="shared" si="346"/>
        <v>56000</v>
      </c>
      <c r="D1164" s="77">
        <f ca="1">IF(A1164&lt;$B$1,VLOOKUP(A1164,[1]DI!$A$4:$B$15000,2),0)</f>
        <v>0.11649999999999999</v>
      </c>
      <c r="E1164" s="78">
        <f t="shared" ca="1" si="342"/>
        <v>1.0004373900000001</v>
      </c>
      <c r="F1164" s="78">
        <f ca="1">(TRUNC(PRODUCT($E$12:$E1163),16))</f>
        <v>1.1569751696530799</v>
      </c>
      <c r="G1164" s="78">
        <f t="shared" ca="1" si="343"/>
        <v>1.1549531836498299</v>
      </c>
      <c r="H1164" s="78">
        <f t="shared" ca="1" si="344"/>
        <v>1.00175071</v>
      </c>
      <c r="I1164" s="77">
        <f t="shared" si="341"/>
        <v>3.5000000000000003E-2</v>
      </c>
      <c r="J1164" s="79">
        <f t="shared" si="347"/>
        <v>44641</v>
      </c>
      <c r="K1164" s="80">
        <f t="shared" si="348"/>
        <v>4</v>
      </c>
      <c r="L1164" s="81">
        <f t="shared" si="349"/>
        <v>4</v>
      </c>
      <c r="M1164" s="82">
        <f t="shared" si="350"/>
        <v>1.0005462039999999</v>
      </c>
      <c r="N1164" s="82">
        <f t="shared" ca="1" si="351"/>
        <v>1.00229787</v>
      </c>
      <c r="O1164" s="81">
        <f t="shared" si="352"/>
        <v>0</v>
      </c>
      <c r="P1164" s="76">
        <f t="shared" ca="1" si="353"/>
        <v>128.68072000000001</v>
      </c>
      <c r="Q1164" s="76">
        <f t="shared" si="354"/>
        <v>0</v>
      </c>
      <c r="R1164" s="83" t="str">
        <f t="shared" si="355"/>
        <v>A+J=</v>
      </c>
      <c r="S1164" s="79">
        <f t="shared" si="356"/>
        <v>44671</v>
      </c>
      <c r="T1164" s="84" t="str">
        <f t="shared" si="357"/>
        <v>-</v>
      </c>
    </row>
    <row r="1165" spans="1:20" x14ac:dyDescent="0.15">
      <c r="A1165" s="74">
        <f t="shared" ref="A1165:A1190" si="358">(A1164+1)</f>
        <v>44646</v>
      </c>
      <c r="B1165" s="75">
        <f t="shared" ca="1" si="345"/>
        <v>56160.896735000002</v>
      </c>
      <c r="C1165" s="78">
        <f t="shared" si="346"/>
        <v>56000</v>
      </c>
      <c r="D1165" s="77">
        <f ca="1">IF(A1165&lt;$B$1,VLOOKUP(A1165,[1]DI!$A$4:$B$15000,2),0)</f>
        <v>0</v>
      </c>
      <c r="E1165" s="78">
        <f t="shared" ca="1" si="342"/>
        <v>1</v>
      </c>
      <c r="F1165" s="78">
        <f ca="1">(TRUNC(PRODUCT($E$12:$E1164),16))</f>
        <v>1.1574812190225301</v>
      </c>
      <c r="G1165" s="78">
        <f t="shared" ca="1" si="343"/>
        <v>1.1549531836498299</v>
      </c>
      <c r="H1165" s="78">
        <f t="shared" ca="1" si="344"/>
        <v>1.00218886</v>
      </c>
      <c r="I1165" s="77">
        <f t="shared" ref="I1165:I1190" si="359">I1164</f>
        <v>3.5000000000000003E-2</v>
      </c>
      <c r="J1165" s="79">
        <f t="shared" si="347"/>
        <v>44641</v>
      </c>
      <c r="K1165" s="80">
        <f t="shared" si="348"/>
        <v>4</v>
      </c>
      <c r="L1165" s="81">
        <f t="shared" si="349"/>
        <v>5</v>
      </c>
      <c r="M1165" s="82">
        <f t="shared" si="350"/>
        <v>1.000682801</v>
      </c>
      <c r="N1165" s="82">
        <f t="shared" ca="1" si="351"/>
        <v>1.0028731559999999</v>
      </c>
      <c r="O1165" s="81">
        <f t="shared" si="352"/>
        <v>0</v>
      </c>
      <c r="P1165" s="76">
        <f t="shared" ca="1" si="353"/>
        <v>160.89673500000001</v>
      </c>
      <c r="Q1165" s="76">
        <f t="shared" si="354"/>
        <v>0</v>
      </c>
      <c r="R1165" s="83" t="str">
        <f t="shared" si="355"/>
        <v>A+J=</v>
      </c>
      <c r="S1165" s="79">
        <f t="shared" si="356"/>
        <v>44671</v>
      </c>
      <c r="T1165" s="84" t="str">
        <f t="shared" si="357"/>
        <v>-</v>
      </c>
    </row>
    <row r="1166" spans="1:20" x14ac:dyDescent="0.15">
      <c r="A1166" s="74">
        <f t="shared" si="358"/>
        <v>44647</v>
      </c>
      <c r="B1166" s="75">
        <f t="shared" ca="1" si="345"/>
        <v>56160.896735000002</v>
      </c>
      <c r="C1166" s="78">
        <f t="shared" si="346"/>
        <v>56000</v>
      </c>
      <c r="D1166" s="77">
        <f ca="1">IF(A1166&lt;$B$1,VLOOKUP(A1166,[1]DI!$A$4:$B$15000,2),0)</f>
        <v>0</v>
      </c>
      <c r="E1166" s="78">
        <f t="shared" ref="E1166:E1190" ca="1" si="360">IF(A1166&lt;A$10,1,ROUND(((1+D1166)^(1/252)),8))</f>
        <v>1</v>
      </c>
      <c r="F1166" s="78">
        <f ca="1">(TRUNC(PRODUCT($E$12:$E1165),16))</f>
        <v>1.1574812190225301</v>
      </c>
      <c r="G1166" s="78">
        <f t="shared" ref="G1166:G1190" ca="1" si="361">IF(O1165&gt;0,F1165,G1165)</f>
        <v>1.1549531836498299</v>
      </c>
      <c r="H1166" s="78">
        <f t="shared" ref="H1166:H1190" ca="1" si="362">ROUND(F1166/G1166,8)</f>
        <v>1.00218886</v>
      </c>
      <c r="I1166" s="77">
        <f t="shared" si="359"/>
        <v>3.5000000000000003E-2</v>
      </c>
      <c r="J1166" s="79">
        <f t="shared" si="347"/>
        <v>44641</v>
      </c>
      <c r="K1166" s="80">
        <f t="shared" si="348"/>
        <v>4</v>
      </c>
      <c r="L1166" s="81">
        <f t="shared" si="349"/>
        <v>5</v>
      </c>
      <c r="M1166" s="82">
        <f t="shared" si="350"/>
        <v>1.000682801</v>
      </c>
      <c r="N1166" s="82">
        <f t="shared" ca="1" si="351"/>
        <v>1.0028731559999999</v>
      </c>
      <c r="O1166" s="81">
        <f t="shared" si="352"/>
        <v>0</v>
      </c>
      <c r="P1166" s="76">
        <f t="shared" ca="1" si="353"/>
        <v>160.89673500000001</v>
      </c>
      <c r="Q1166" s="76">
        <f t="shared" si="354"/>
        <v>0</v>
      </c>
      <c r="R1166" s="83" t="str">
        <f t="shared" si="355"/>
        <v>A+J=</v>
      </c>
      <c r="S1166" s="79">
        <f t="shared" si="356"/>
        <v>44671</v>
      </c>
      <c r="T1166" s="84" t="str">
        <f t="shared" si="357"/>
        <v>-</v>
      </c>
    </row>
    <row r="1167" spans="1:20" x14ac:dyDescent="0.15">
      <c r="A1167" s="74">
        <f t="shared" si="358"/>
        <v>44648</v>
      </c>
      <c r="B1167" s="75">
        <f t="shared" ca="1" si="345"/>
        <v>56160.896735000002</v>
      </c>
      <c r="C1167" s="78">
        <f t="shared" si="346"/>
        <v>56000</v>
      </c>
      <c r="D1167" s="77">
        <f ca="1">IF(A1167&lt;$B$1,VLOOKUP(A1167,[1]DI!$A$4:$B$15000,2),0)</f>
        <v>0.11649999999999999</v>
      </c>
      <c r="E1167" s="78">
        <f t="shared" ca="1" si="360"/>
        <v>1.0004373900000001</v>
      </c>
      <c r="F1167" s="78">
        <f ca="1">(TRUNC(PRODUCT($E$12:$E1166),16))</f>
        <v>1.1574812190225301</v>
      </c>
      <c r="G1167" s="78">
        <f t="shared" ca="1" si="361"/>
        <v>1.1549531836498299</v>
      </c>
      <c r="H1167" s="78">
        <f t="shared" ca="1" si="362"/>
        <v>1.00218886</v>
      </c>
      <c r="I1167" s="77">
        <f t="shared" si="359"/>
        <v>3.5000000000000003E-2</v>
      </c>
      <c r="J1167" s="79">
        <f t="shared" si="347"/>
        <v>44641</v>
      </c>
      <c r="K1167" s="80">
        <f t="shared" si="348"/>
        <v>5</v>
      </c>
      <c r="L1167" s="81">
        <f t="shared" si="349"/>
        <v>5</v>
      </c>
      <c r="M1167" s="82">
        <f t="shared" si="350"/>
        <v>1.000682801</v>
      </c>
      <c r="N1167" s="82">
        <f t="shared" ca="1" si="351"/>
        <v>1.0028731559999999</v>
      </c>
      <c r="O1167" s="81">
        <f t="shared" si="352"/>
        <v>0</v>
      </c>
      <c r="P1167" s="76">
        <f t="shared" ca="1" si="353"/>
        <v>160.89673500000001</v>
      </c>
      <c r="Q1167" s="76">
        <f t="shared" si="354"/>
        <v>0</v>
      </c>
      <c r="R1167" s="83" t="str">
        <f t="shared" si="355"/>
        <v>A+J=</v>
      </c>
      <c r="S1167" s="79">
        <f t="shared" si="356"/>
        <v>44671</v>
      </c>
      <c r="T1167" s="84" t="str">
        <f t="shared" si="357"/>
        <v>-</v>
      </c>
    </row>
    <row r="1168" spans="1:20" x14ac:dyDescent="0.15">
      <c r="A1168" s="74">
        <f t="shared" si="358"/>
        <v>44649</v>
      </c>
      <c r="B1168" s="75">
        <f t="shared" ca="1" si="345"/>
        <v>56193.131679999999</v>
      </c>
      <c r="C1168" s="78">
        <f t="shared" si="346"/>
        <v>56000</v>
      </c>
      <c r="D1168" s="77">
        <f ca="1">IF(A1168&lt;$B$1,VLOOKUP(A1168,[1]DI!$A$4:$B$15000,2),0)</f>
        <v>0.11649999999999999</v>
      </c>
      <c r="E1168" s="78">
        <f t="shared" ca="1" si="360"/>
        <v>1.0004373900000001</v>
      </c>
      <c r="F1168" s="78">
        <f ca="1">(TRUNC(PRODUCT($E$12:$E1167),16))</f>
        <v>1.1579874897329201</v>
      </c>
      <c r="G1168" s="78">
        <f t="shared" ca="1" si="361"/>
        <v>1.1549531836498299</v>
      </c>
      <c r="H1168" s="78">
        <f t="shared" ca="1" si="362"/>
        <v>1.00262721</v>
      </c>
      <c r="I1168" s="77">
        <f t="shared" si="359"/>
        <v>3.5000000000000003E-2</v>
      </c>
      <c r="J1168" s="79">
        <f t="shared" si="347"/>
        <v>44641</v>
      </c>
      <c r="K1168" s="80">
        <f t="shared" si="348"/>
        <v>6</v>
      </c>
      <c r="L1168" s="81">
        <f t="shared" si="349"/>
        <v>6</v>
      </c>
      <c r="M1168" s="82">
        <f t="shared" si="350"/>
        <v>1.000819417</v>
      </c>
      <c r="N1168" s="82">
        <f t="shared" ca="1" si="351"/>
        <v>1.00344878</v>
      </c>
      <c r="O1168" s="81">
        <f t="shared" si="352"/>
        <v>0</v>
      </c>
      <c r="P1168" s="76">
        <f t="shared" ca="1" si="353"/>
        <v>193.13167999999999</v>
      </c>
      <c r="Q1168" s="76">
        <f t="shared" si="354"/>
        <v>0</v>
      </c>
      <c r="R1168" s="83" t="str">
        <f t="shared" si="355"/>
        <v>A+J=</v>
      </c>
      <c r="S1168" s="79">
        <f t="shared" si="356"/>
        <v>44671</v>
      </c>
      <c r="T1168" s="84" t="str">
        <f t="shared" si="357"/>
        <v>-</v>
      </c>
    </row>
    <row r="1169" spans="1:20" x14ac:dyDescent="0.15">
      <c r="A1169" s="74">
        <f t="shared" si="358"/>
        <v>44650</v>
      </c>
      <c r="B1169" s="75">
        <f t="shared" ca="1" si="345"/>
        <v>56225.385047999996</v>
      </c>
      <c r="C1169" s="78">
        <f t="shared" si="346"/>
        <v>56000</v>
      </c>
      <c r="D1169" s="77">
        <f ca="1">IF(A1169&lt;$B$1,VLOOKUP(A1169,[1]DI!$A$4:$B$15000,2),0)</f>
        <v>0.11649999999999999</v>
      </c>
      <c r="E1169" s="78">
        <f t="shared" ca="1" si="360"/>
        <v>1.0004373900000001</v>
      </c>
      <c r="F1169" s="78">
        <f ca="1">(TRUNC(PRODUCT($E$12:$E1168),16))</f>
        <v>1.15849398188106</v>
      </c>
      <c r="G1169" s="78">
        <f t="shared" ca="1" si="361"/>
        <v>1.1549531836498299</v>
      </c>
      <c r="H1169" s="78">
        <f t="shared" ca="1" si="362"/>
        <v>1.00306575</v>
      </c>
      <c r="I1169" s="77">
        <f t="shared" si="359"/>
        <v>3.5000000000000003E-2</v>
      </c>
      <c r="J1169" s="79">
        <f t="shared" si="347"/>
        <v>44641</v>
      </c>
      <c r="K1169" s="80">
        <f t="shared" si="348"/>
        <v>7</v>
      </c>
      <c r="L1169" s="81">
        <f t="shared" si="349"/>
        <v>7</v>
      </c>
      <c r="M1169" s="82">
        <f t="shared" si="350"/>
        <v>1.000956052</v>
      </c>
      <c r="N1169" s="82">
        <f t="shared" ca="1" si="351"/>
        <v>1.0040247330000001</v>
      </c>
      <c r="O1169" s="81">
        <f t="shared" si="352"/>
        <v>0</v>
      </c>
      <c r="P1169" s="76">
        <f t="shared" ca="1" si="353"/>
        <v>225.38504800000001</v>
      </c>
      <c r="Q1169" s="76">
        <f t="shared" si="354"/>
        <v>0</v>
      </c>
      <c r="R1169" s="83" t="str">
        <f t="shared" si="355"/>
        <v>A+J=</v>
      </c>
      <c r="S1169" s="79">
        <f t="shared" si="356"/>
        <v>44671</v>
      </c>
      <c r="T1169" s="84" t="str">
        <f t="shared" si="357"/>
        <v>-</v>
      </c>
    </row>
    <row r="1170" spans="1:20" x14ac:dyDescent="0.15">
      <c r="A1170" s="74">
        <f t="shared" si="358"/>
        <v>44651</v>
      </c>
      <c r="B1170" s="75">
        <f t="shared" ca="1" si="345"/>
        <v>56257.656782999999</v>
      </c>
      <c r="C1170" s="78">
        <f t="shared" si="346"/>
        <v>56000</v>
      </c>
      <c r="D1170" s="77">
        <f ca="1">IF(A1170&lt;$B$1,VLOOKUP(A1170,[1]DI!$A$4:$B$15000,2),0)</f>
        <v>0.11649999999999999</v>
      </c>
      <c r="E1170" s="78">
        <f t="shared" ca="1" si="360"/>
        <v>1.0004373900000001</v>
      </c>
      <c r="F1170" s="78">
        <f ca="1">(TRUNC(PRODUCT($E$12:$E1169),16))</f>
        <v>1.1590006955637899</v>
      </c>
      <c r="G1170" s="78">
        <f t="shared" ca="1" si="361"/>
        <v>1.1549531836498299</v>
      </c>
      <c r="H1170" s="78">
        <f t="shared" ca="1" si="362"/>
        <v>1.0035044799999999</v>
      </c>
      <c r="I1170" s="77">
        <f t="shared" si="359"/>
        <v>3.5000000000000003E-2</v>
      </c>
      <c r="J1170" s="79">
        <f t="shared" si="347"/>
        <v>44641</v>
      </c>
      <c r="K1170" s="80">
        <f t="shared" si="348"/>
        <v>8</v>
      </c>
      <c r="L1170" s="81">
        <f t="shared" si="349"/>
        <v>8</v>
      </c>
      <c r="M1170" s="82">
        <f t="shared" si="350"/>
        <v>1.001092705</v>
      </c>
      <c r="N1170" s="82">
        <f t="shared" ca="1" si="351"/>
        <v>1.0046010139999999</v>
      </c>
      <c r="O1170" s="81">
        <f t="shared" si="352"/>
        <v>0</v>
      </c>
      <c r="P1170" s="76">
        <f t="shared" ca="1" si="353"/>
        <v>257.65678300000002</v>
      </c>
      <c r="Q1170" s="76">
        <f t="shared" si="354"/>
        <v>0</v>
      </c>
      <c r="R1170" s="83" t="str">
        <f t="shared" si="355"/>
        <v>A+J=</v>
      </c>
      <c r="S1170" s="79">
        <f t="shared" si="356"/>
        <v>44671</v>
      </c>
      <c r="T1170" s="84" t="str">
        <f t="shared" si="357"/>
        <v>-</v>
      </c>
    </row>
    <row r="1171" spans="1:20" x14ac:dyDescent="0.15">
      <c r="A1171" s="74">
        <f t="shared" si="358"/>
        <v>44652</v>
      </c>
      <c r="B1171" s="75">
        <f t="shared" ca="1" si="345"/>
        <v>56289.946999</v>
      </c>
      <c r="C1171" s="78">
        <f t="shared" si="346"/>
        <v>56000</v>
      </c>
      <c r="D1171" s="77">
        <f ca="1">IF(A1171&lt;$B$1,VLOOKUP(A1171,[1]DI!$A$4:$B$15000,2),0)</f>
        <v>0.11649999999999999</v>
      </c>
      <c r="E1171" s="78">
        <f t="shared" ca="1" si="360"/>
        <v>1.0004373900000001</v>
      </c>
      <c r="F1171" s="78">
        <f ca="1">(TRUNC(PRODUCT($E$12:$E1170),16))</f>
        <v>1.1595076308780199</v>
      </c>
      <c r="G1171" s="78">
        <f t="shared" ca="1" si="361"/>
        <v>1.1549531836498299</v>
      </c>
      <c r="H1171" s="78">
        <f t="shared" ca="1" si="362"/>
        <v>1.0039434</v>
      </c>
      <c r="I1171" s="77">
        <f t="shared" si="359"/>
        <v>3.5000000000000003E-2</v>
      </c>
      <c r="J1171" s="79">
        <f t="shared" si="347"/>
        <v>44641</v>
      </c>
      <c r="K1171" s="80">
        <f t="shared" si="348"/>
        <v>9</v>
      </c>
      <c r="L1171" s="81">
        <f t="shared" si="349"/>
        <v>9</v>
      </c>
      <c r="M1171" s="82">
        <f t="shared" si="350"/>
        <v>1.001229377</v>
      </c>
      <c r="N1171" s="82">
        <f t="shared" ca="1" si="351"/>
        <v>1.005177625</v>
      </c>
      <c r="O1171" s="81">
        <f t="shared" si="352"/>
        <v>0</v>
      </c>
      <c r="P1171" s="76">
        <f t="shared" ca="1" si="353"/>
        <v>289.94699900000001</v>
      </c>
      <c r="Q1171" s="76">
        <f t="shared" si="354"/>
        <v>0</v>
      </c>
      <c r="R1171" s="83" t="str">
        <f t="shared" si="355"/>
        <v>A+J=</v>
      </c>
      <c r="S1171" s="79">
        <f t="shared" si="356"/>
        <v>44671</v>
      </c>
      <c r="T1171" s="84" t="str">
        <f t="shared" si="357"/>
        <v>-</v>
      </c>
    </row>
    <row r="1172" spans="1:20" x14ac:dyDescent="0.15">
      <c r="A1172" s="74">
        <f t="shared" si="358"/>
        <v>44653</v>
      </c>
      <c r="B1172" s="75">
        <f t="shared" ca="1" si="345"/>
        <v>56322.256200000003</v>
      </c>
      <c r="C1172" s="78">
        <f t="shared" si="346"/>
        <v>56000</v>
      </c>
      <c r="D1172" s="77">
        <f ca="1">IF(A1172&lt;$B$1,VLOOKUP(A1172,[1]DI!$A$4:$B$15000,2),0)</f>
        <v>0</v>
      </c>
      <c r="E1172" s="78">
        <f t="shared" ca="1" si="360"/>
        <v>1</v>
      </c>
      <c r="F1172" s="78">
        <f ca="1">(TRUNC(PRODUCT($E$12:$E1171),16))</f>
        <v>1.1600147879206899</v>
      </c>
      <c r="G1172" s="78">
        <f t="shared" ca="1" si="361"/>
        <v>1.1549531836498299</v>
      </c>
      <c r="H1172" s="78">
        <f t="shared" ca="1" si="362"/>
        <v>1.0043825200000001</v>
      </c>
      <c r="I1172" s="77">
        <f t="shared" si="359"/>
        <v>3.5000000000000003E-2</v>
      </c>
      <c r="J1172" s="79">
        <f t="shared" si="347"/>
        <v>44641</v>
      </c>
      <c r="K1172" s="80">
        <f t="shared" si="348"/>
        <v>9</v>
      </c>
      <c r="L1172" s="81">
        <f t="shared" si="349"/>
        <v>10</v>
      </c>
      <c r="M1172" s="82">
        <f t="shared" si="350"/>
        <v>1.0013660680000001</v>
      </c>
      <c r="N1172" s="82">
        <f t="shared" ca="1" si="351"/>
        <v>1.0057545750000001</v>
      </c>
      <c r="O1172" s="81">
        <f t="shared" si="352"/>
        <v>0</v>
      </c>
      <c r="P1172" s="76">
        <f t="shared" ca="1" si="353"/>
        <v>322.25619999999998</v>
      </c>
      <c r="Q1172" s="76">
        <f t="shared" si="354"/>
        <v>0</v>
      </c>
      <c r="R1172" s="83" t="str">
        <f t="shared" si="355"/>
        <v>A+J=</v>
      </c>
      <c r="S1172" s="79">
        <f t="shared" si="356"/>
        <v>44671</v>
      </c>
      <c r="T1172" s="84" t="str">
        <f t="shared" si="357"/>
        <v>-</v>
      </c>
    </row>
    <row r="1173" spans="1:20" x14ac:dyDescent="0.15">
      <c r="A1173" s="74">
        <f t="shared" si="358"/>
        <v>44654</v>
      </c>
      <c r="B1173" s="75">
        <f t="shared" ref="B1173:B1190" ca="1" si="363">IF(A1173&lt;=TODAY(),C1173+P1173,IF(AND(A1173&gt;TODAY(),A1173&lt;=$B$1),IF(VLOOKUP(TODAY(),$A$10:$D$10000,4,FALSE)=0,"n.d",C1173+P1173),"n.d"))</f>
        <v>56322.256200000003</v>
      </c>
      <c r="C1173" s="78">
        <f t="shared" ref="C1173:C1190" si="364">(C1172-Q1172)</f>
        <v>56000</v>
      </c>
      <c r="D1173" s="77">
        <f ca="1">IF(A1173&lt;$B$1,VLOOKUP(A1173,[1]DI!$A$4:$B$15000,2),0)</f>
        <v>0</v>
      </c>
      <c r="E1173" s="78">
        <f t="shared" ca="1" si="360"/>
        <v>1</v>
      </c>
      <c r="F1173" s="78">
        <f ca="1">(TRUNC(PRODUCT($E$12:$E1172),16))</f>
        <v>1.1600147879206899</v>
      </c>
      <c r="G1173" s="78">
        <f t="shared" ca="1" si="361"/>
        <v>1.1549531836498299</v>
      </c>
      <c r="H1173" s="78">
        <f t="shared" ca="1" si="362"/>
        <v>1.0043825200000001</v>
      </c>
      <c r="I1173" s="77">
        <f t="shared" si="359"/>
        <v>3.5000000000000003E-2</v>
      </c>
      <c r="J1173" s="79">
        <f t="shared" ref="J1173:J1190" si="365">IF(O1172&gt;0,VLOOKUP(O1172,V$12:AF$48,2),J1172)</f>
        <v>44641</v>
      </c>
      <c r="K1173" s="80">
        <f t="shared" ref="K1173:K1190" si="366">IF(A1173&gt;J1173,IF(NETWORKDAYS(J1173,A1173,$V$52:$V$436)-1=0,1,NETWORKDAYS(J1173,A1173,$V$52:$V$436)-1),0)</f>
        <v>9</v>
      </c>
      <c r="L1173" s="81">
        <f t="shared" ref="L1173:L1190" si="367">IF(AND(K1173=1,K1172=1),1,IF(K1173&gt;0,IF(K1173=K1172,K1173+1,K1173),0))</f>
        <v>10</v>
      </c>
      <c r="M1173" s="82">
        <f t="shared" ref="M1173:M1190" si="368">ROUND((I1173+1)^(L1173/252),9)</f>
        <v>1.0013660680000001</v>
      </c>
      <c r="N1173" s="82">
        <f t="shared" ref="N1173:N1190" ca="1" si="369">ROUND(H1173*M1173,9)</f>
        <v>1.0057545750000001</v>
      </c>
      <c r="O1173" s="81">
        <f t="shared" ref="O1173:O1190" si="370">IF(VLOOKUP(A1173,W$12:AD$48,8)=VLOOKUP(A1172,W$12:AD$48,8),0,VLOOKUP(A1173,W$12:AD$48,8))</f>
        <v>0</v>
      </c>
      <c r="P1173" s="76">
        <f t="shared" ref="P1173:P1190" ca="1" si="371">TRUNC(((N1173-1)*C1173),6)</f>
        <v>322.25619999999998</v>
      </c>
      <c r="Q1173" s="76">
        <f t="shared" ref="Q1173:Q1190" si="372">IF(O1173&gt;0,VLOOKUP(O1173,$V$12:$AA$48,6),0)</f>
        <v>0</v>
      </c>
      <c r="R1173" s="83" t="str">
        <f t="shared" ref="R1173:R1190" si="373">IF(O1172&gt;0,VLOOKUP(O1172,V$12:AF$48,10),R1172)</f>
        <v>A+J=</v>
      </c>
      <c r="S1173" s="79">
        <f t="shared" ref="S1173:S1190" si="374">IF(O1172&gt;0,VLOOKUP(O1172,V$12:AF$48,11),S1172)</f>
        <v>44671</v>
      </c>
      <c r="T1173" s="84" t="str">
        <f t="shared" ref="T1173:T1190" si="375">IF(O1173&gt;0,(P1173+Q1173)*T$9,"-")</f>
        <v>-</v>
      </c>
    </row>
    <row r="1174" spans="1:20" x14ac:dyDescent="0.15">
      <c r="A1174" s="74">
        <f t="shared" si="358"/>
        <v>44655</v>
      </c>
      <c r="B1174" s="75">
        <f t="shared" ca="1" si="363"/>
        <v>56322.256200000003</v>
      </c>
      <c r="C1174" s="78">
        <f t="shared" si="364"/>
        <v>56000</v>
      </c>
      <c r="D1174" s="77">
        <f ca="1">IF(A1174&lt;$B$1,VLOOKUP(A1174,[1]DI!$A$4:$B$15000,2),0)</f>
        <v>0.11649999999999999</v>
      </c>
      <c r="E1174" s="78">
        <f t="shared" ca="1" si="360"/>
        <v>1.0004373900000001</v>
      </c>
      <c r="F1174" s="78">
        <f ca="1">(TRUNC(PRODUCT($E$12:$E1173),16))</f>
        <v>1.1600147879206899</v>
      </c>
      <c r="G1174" s="78">
        <f t="shared" ca="1" si="361"/>
        <v>1.1549531836498299</v>
      </c>
      <c r="H1174" s="78">
        <f t="shared" ca="1" si="362"/>
        <v>1.0043825200000001</v>
      </c>
      <c r="I1174" s="77">
        <f t="shared" si="359"/>
        <v>3.5000000000000003E-2</v>
      </c>
      <c r="J1174" s="79">
        <f t="shared" si="365"/>
        <v>44641</v>
      </c>
      <c r="K1174" s="80">
        <f t="shared" si="366"/>
        <v>10</v>
      </c>
      <c r="L1174" s="81">
        <f t="shared" si="367"/>
        <v>10</v>
      </c>
      <c r="M1174" s="82">
        <f t="shared" si="368"/>
        <v>1.0013660680000001</v>
      </c>
      <c r="N1174" s="82">
        <f t="shared" ca="1" si="369"/>
        <v>1.0057545750000001</v>
      </c>
      <c r="O1174" s="81">
        <f t="shared" si="370"/>
        <v>0</v>
      </c>
      <c r="P1174" s="76">
        <f t="shared" ca="1" si="371"/>
        <v>322.25619999999998</v>
      </c>
      <c r="Q1174" s="76">
        <f t="shared" si="372"/>
        <v>0</v>
      </c>
      <c r="R1174" s="83" t="str">
        <f t="shared" si="373"/>
        <v>A+J=</v>
      </c>
      <c r="S1174" s="79">
        <f t="shared" si="374"/>
        <v>44671</v>
      </c>
      <c r="T1174" s="84" t="str">
        <f t="shared" si="375"/>
        <v>-</v>
      </c>
    </row>
    <row r="1175" spans="1:20" x14ac:dyDescent="0.15">
      <c r="A1175" s="74">
        <f t="shared" si="358"/>
        <v>44656</v>
      </c>
      <c r="B1175" s="75">
        <f t="shared" ca="1" si="363"/>
        <v>56354.583823000001</v>
      </c>
      <c r="C1175" s="78">
        <f t="shared" si="364"/>
        <v>56000</v>
      </c>
      <c r="D1175" s="77">
        <f ca="1">IF(A1175&lt;$B$1,VLOOKUP(A1175,[1]DI!$A$4:$B$15000,2),0)</f>
        <v>0.11649999999999999</v>
      </c>
      <c r="E1175" s="78">
        <f t="shared" ca="1" si="360"/>
        <v>1.0004373900000001</v>
      </c>
      <c r="F1175" s="78">
        <f ca="1">(TRUNC(PRODUCT($E$12:$E1174),16))</f>
        <v>1.16052216678878</v>
      </c>
      <c r="G1175" s="78">
        <f t="shared" ca="1" si="361"/>
        <v>1.1549531836498299</v>
      </c>
      <c r="H1175" s="78">
        <f t="shared" ca="1" si="362"/>
        <v>1.00482183</v>
      </c>
      <c r="I1175" s="77">
        <f t="shared" si="359"/>
        <v>3.5000000000000003E-2</v>
      </c>
      <c r="J1175" s="79">
        <f t="shared" si="365"/>
        <v>44641</v>
      </c>
      <c r="K1175" s="80">
        <f t="shared" si="366"/>
        <v>11</v>
      </c>
      <c r="L1175" s="81">
        <f t="shared" si="367"/>
        <v>11</v>
      </c>
      <c r="M1175" s="82">
        <f t="shared" si="368"/>
        <v>1.0015027780000001</v>
      </c>
      <c r="N1175" s="82">
        <f t="shared" ca="1" si="369"/>
        <v>1.0063318539999999</v>
      </c>
      <c r="O1175" s="81">
        <f t="shared" si="370"/>
        <v>0</v>
      </c>
      <c r="P1175" s="76">
        <f t="shared" ca="1" si="371"/>
        <v>354.583823</v>
      </c>
      <c r="Q1175" s="76">
        <f t="shared" si="372"/>
        <v>0</v>
      </c>
      <c r="R1175" s="83" t="str">
        <f t="shared" si="373"/>
        <v>A+J=</v>
      </c>
      <c r="S1175" s="79">
        <f t="shared" si="374"/>
        <v>44671</v>
      </c>
      <c r="T1175" s="84" t="str">
        <f t="shared" si="375"/>
        <v>-</v>
      </c>
    </row>
    <row r="1176" spans="1:20" x14ac:dyDescent="0.15">
      <c r="A1176" s="74">
        <f t="shared" si="358"/>
        <v>44657</v>
      </c>
      <c r="B1176" s="75">
        <f t="shared" ca="1" si="363"/>
        <v>56386.929311</v>
      </c>
      <c r="C1176" s="78">
        <f t="shared" si="364"/>
        <v>56000</v>
      </c>
      <c r="D1176" s="77">
        <f ca="1">IF(A1176&lt;$B$1,VLOOKUP(A1176,[1]DI!$A$4:$B$15000,2),0)</f>
        <v>0.11649999999999999</v>
      </c>
      <c r="E1176" s="78">
        <f t="shared" ca="1" si="360"/>
        <v>1.0004373900000001</v>
      </c>
      <c r="F1176" s="78">
        <f ca="1">(TRUNC(PRODUCT($E$12:$E1175),16))</f>
        <v>1.16102976757931</v>
      </c>
      <c r="G1176" s="78">
        <f t="shared" ca="1" si="361"/>
        <v>1.1549531836498299</v>
      </c>
      <c r="H1176" s="78">
        <f t="shared" ca="1" si="362"/>
        <v>1.00526132</v>
      </c>
      <c r="I1176" s="77">
        <f t="shared" si="359"/>
        <v>3.5000000000000003E-2</v>
      </c>
      <c r="J1176" s="79">
        <f t="shared" si="365"/>
        <v>44641</v>
      </c>
      <c r="K1176" s="80">
        <f t="shared" si="366"/>
        <v>12</v>
      </c>
      <c r="L1176" s="81">
        <f t="shared" si="367"/>
        <v>12</v>
      </c>
      <c r="M1176" s="82">
        <f t="shared" si="368"/>
        <v>1.0016395060000001</v>
      </c>
      <c r="N1176" s="82">
        <f t="shared" ca="1" si="369"/>
        <v>1.0069094519999999</v>
      </c>
      <c r="O1176" s="81">
        <f t="shared" si="370"/>
        <v>0</v>
      </c>
      <c r="P1176" s="76">
        <f t="shared" ca="1" si="371"/>
        <v>386.92931099999998</v>
      </c>
      <c r="Q1176" s="76">
        <f t="shared" si="372"/>
        <v>0</v>
      </c>
      <c r="R1176" s="83" t="str">
        <f t="shared" si="373"/>
        <v>A+J=</v>
      </c>
      <c r="S1176" s="79">
        <f t="shared" si="374"/>
        <v>44671</v>
      </c>
      <c r="T1176" s="84" t="str">
        <f t="shared" si="375"/>
        <v>-</v>
      </c>
    </row>
    <row r="1177" spans="1:20" x14ac:dyDescent="0.15">
      <c r="A1177" s="74">
        <f t="shared" si="358"/>
        <v>44658</v>
      </c>
      <c r="B1177" s="75">
        <f t="shared" ca="1" si="363"/>
        <v>56419.294287999997</v>
      </c>
      <c r="C1177" s="78">
        <f t="shared" si="364"/>
        <v>56000</v>
      </c>
      <c r="D1177" s="77">
        <f ca="1">IF(A1177&lt;$B$1,VLOOKUP(A1177,[1]DI!$A$4:$B$15000,2),0)</f>
        <v>0.11649999999999999</v>
      </c>
      <c r="E1177" s="78">
        <f t="shared" ca="1" si="360"/>
        <v>1.0004373900000001</v>
      </c>
      <c r="F1177" s="78">
        <f ca="1">(TRUNC(PRODUCT($E$12:$E1176),16))</f>
        <v>1.1615375903893601</v>
      </c>
      <c r="G1177" s="78">
        <f t="shared" ca="1" si="361"/>
        <v>1.1549531836498299</v>
      </c>
      <c r="H1177" s="78">
        <f t="shared" ca="1" si="362"/>
        <v>1.0057010200000001</v>
      </c>
      <c r="I1177" s="77">
        <f t="shared" si="359"/>
        <v>3.5000000000000003E-2</v>
      </c>
      <c r="J1177" s="79">
        <f t="shared" si="365"/>
        <v>44641</v>
      </c>
      <c r="K1177" s="80">
        <f t="shared" si="366"/>
        <v>13</v>
      </c>
      <c r="L1177" s="81">
        <f t="shared" si="367"/>
        <v>13</v>
      </c>
      <c r="M1177" s="82">
        <f t="shared" si="368"/>
        <v>1.001776252</v>
      </c>
      <c r="N1177" s="82">
        <f t="shared" ca="1" si="369"/>
        <v>1.0074873980000001</v>
      </c>
      <c r="O1177" s="81">
        <f t="shared" si="370"/>
        <v>0</v>
      </c>
      <c r="P1177" s="76">
        <f t="shared" ca="1" si="371"/>
        <v>419.29428799999999</v>
      </c>
      <c r="Q1177" s="76">
        <f t="shared" si="372"/>
        <v>0</v>
      </c>
      <c r="R1177" s="83" t="str">
        <f t="shared" si="373"/>
        <v>A+J=</v>
      </c>
      <c r="S1177" s="79">
        <f t="shared" si="374"/>
        <v>44671</v>
      </c>
      <c r="T1177" s="84" t="str">
        <f t="shared" si="375"/>
        <v>-</v>
      </c>
    </row>
    <row r="1178" spans="1:20" x14ac:dyDescent="0.15">
      <c r="A1178" s="74">
        <f t="shared" si="358"/>
        <v>44659</v>
      </c>
      <c r="B1178" s="75">
        <f t="shared" ca="1" si="363"/>
        <v>56451.677296000002</v>
      </c>
      <c r="C1178" s="78">
        <f t="shared" si="364"/>
        <v>56000</v>
      </c>
      <c r="D1178" s="77">
        <f ca="1">IF(A1178&lt;$B$1,VLOOKUP(A1178,[1]DI!$A$4:$B$15000,2),0)</f>
        <v>0.11649999999999999</v>
      </c>
      <c r="E1178" s="78">
        <f t="shared" ca="1" si="360"/>
        <v>1.0004373900000001</v>
      </c>
      <c r="F1178" s="78">
        <f ca="1">(TRUNC(PRODUCT($E$12:$E1177),16))</f>
        <v>1.16204563531602</v>
      </c>
      <c r="G1178" s="78">
        <f t="shared" ca="1" si="361"/>
        <v>1.1549531836498299</v>
      </c>
      <c r="H1178" s="78">
        <f t="shared" ca="1" si="362"/>
        <v>1.0061408999999999</v>
      </c>
      <c r="I1178" s="77">
        <f t="shared" si="359"/>
        <v>3.5000000000000003E-2</v>
      </c>
      <c r="J1178" s="79">
        <f t="shared" si="365"/>
        <v>44641</v>
      </c>
      <c r="K1178" s="80">
        <f t="shared" si="366"/>
        <v>14</v>
      </c>
      <c r="L1178" s="81">
        <f t="shared" si="367"/>
        <v>14</v>
      </c>
      <c r="M1178" s="82">
        <f t="shared" si="368"/>
        <v>1.001913018</v>
      </c>
      <c r="N1178" s="82">
        <f t="shared" ca="1" si="369"/>
        <v>1.008065666</v>
      </c>
      <c r="O1178" s="81">
        <f t="shared" si="370"/>
        <v>0</v>
      </c>
      <c r="P1178" s="76">
        <f t="shared" ca="1" si="371"/>
        <v>451.67729600000001</v>
      </c>
      <c r="Q1178" s="76">
        <f t="shared" si="372"/>
        <v>0</v>
      </c>
      <c r="R1178" s="83" t="str">
        <f t="shared" si="373"/>
        <v>A+J=</v>
      </c>
      <c r="S1178" s="79">
        <f t="shared" si="374"/>
        <v>44671</v>
      </c>
      <c r="T1178" s="84" t="str">
        <f t="shared" si="375"/>
        <v>-</v>
      </c>
    </row>
    <row r="1179" spans="1:20" x14ac:dyDescent="0.15">
      <c r="A1179" s="74">
        <f t="shared" si="358"/>
        <v>44660</v>
      </c>
      <c r="B1179" s="75">
        <f t="shared" ca="1" si="363"/>
        <v>56484.079231000003</v>
      </c>
      <c r="C1179" s="78">
        <f t="shared" si="364"/>
        <v>56000</v>
      </c>
      <c r="D1179" s="77">
        <f ca="1">IF(A1179&lt;$B$1,VLOOKUP(A1179,[1]DI!$A$4:$B$15000,2),0)</f>
        <v>0</v>
      </c>
      <c r="E1179" s="78">
        <f t="shared" ca="1" si="360"/>
        <v>1</v>
      </c>
      <c r="F1179" s="78">
        <f ca="1">(TRUNC(PRODUCT($E$12:$E1178),16))</f>
        <v>1.16255390245645</v>
      </c>
      <c r="G1179" s="78">
        <f t="shared" ca="1" si="361"/>
        <v>1.1549531836498299</v>
      </c>
      <c r="H1179" s="78">
        <f t="shared" ca="1" si="362"/>
        <v>1.0065809800000001</v>
      </c>
      <c r="I1179" s="77">
        <f t="shared" si="359"/>
        <v>3.5000000000000003E-2</v>
      </c>
      <c r="J1179" s="79">
        <f t="shared" si="365"/>
        <v>44641</v>
      </c>
      <c r="K1179" s="80">
        <f t="shared" si="366"/>
        <v>14</v>
      </c>
      <c r="L1179" s="81">
        <f t="shared" si="367"/>
        <v>15</v>
      </c>
      <c r="M1179" s="82">
        <f t="shared" si="368"/>
        <v>1.0020498019999999</v>
      </c>
      <c r="N1179" s="82">
        <f t="shared" ca="1" si="369"/>
        <v>1.008644272</v>
      </c>
      <c r="O1179" s="81">
        <f t="shared" si="370"/>
        <v>0</v>
      </c>
      <c r="P1179" s="76">
        <f t="shared" ca="1" si="371"/>
        <v>484.07923099999999</v>
      </c>
      <c r="Q1179" s="76">
        <f t="shared" si="372"/>
        <v>0</v>
      </c>
      <c r="R1179" s="83" t="str">
        <f t="shared" si="373"/>
        <v>A+J=</v>
      </c>
      <c r="S1179" s="79">
        <f t="shared" si="374"/>
        <v>44671</v>
      </c>
      <c r="T1179" s="84" t="str">
        <f t="shared" si="375"/>
        <v>-</v>
      </c>
    </row>
    <row r="1180" spans="1:20" x14ac:dyDescent="0.15">
      <c r="A1180" s="74">
        <f t="shared" si="358"/>
        <v>44661</v>
      </c>
      <c r="B1180" s="75">
        <f t="shared" ca="1" si="363"/>
        <v>56484.079231000003</v>
      </c>
      <c r="C1180" s="78">
        <f t="shared" si="364"/>
        <v>56000</v>
      </c>
      <c r="D1180" s="77">
        <f ca="1">IF(A1180&lt;$B$1,VLOOKUP(A1180,[1]DI!$A$4:$B$15000,2),0)</f>
        <v>0</v>
      </c>
      <c r="E1180" s="78">
        <f t="shared" ca="1" si="360"/>
        <v>1</v>
      </c>
      <c r="F1180" s="78">
        <f ca="1">(TRUNC(PRODUCT($E$12:$E1179),16))</f>
        <v>1.16255390245645</v>
      </c>
      <c r="G1180" s="78">
        <f t="shared" ca="1" si="361"/>
        <v>1.1549531836498299</v>
      </c>
      <c r="H1180" s="78">
        <f t="shared" ca="1" si="362"/>
        <v>1.0065809800000001</v>
      </c>
      <c r="I1180" s="77">
        <f t="shared" si="359"/>
        <v>3.5000000000000003E-2</v>
      </c>
      <c r="J1180" s="79">
        <f t="shared" si="365"/>
        <v>44641</v>
      </c>
      <c r="K1180" s="80">
        <f t="shared" si="366"/>
        <v>14</v>
      </c>
      <c r="L1180" s="81">
        <f t="shared" si="367"/>
        <v>15</v>
      </c>
      <c r="M1180" s="82">
        <f t="shared" si="368"/>
        <v>1.0020498019999999</v>
      </c>
      <c r="N1180" s="82">
        <f t="shared" ca="1" si="369"/>
        <v>1.008644272</v>
      </c>
      <c r="O1180" s="81">
        <f t="shared" si="370"/>
        <v>0</v>
      </c>
      <c r="P1180" s="76">
        <f t="shared" ca="1" si="371"/>
        <v>484.07923099999999</v>
      </c>
      <c r="Q1180" s="76">
        <f t="shared" si="372"/>
        <v>0</v>
      </c>
      <c r="R1180" s="83" t="str">
        <f t="shared" si="373"/>
        <v>A+J=</v>
      </c>
      <c r="S1180" s="79">
        <f t="shared" si="374"/>
        <v>44671</v>
      </c>
      <c r="T1180" s="84" t="str">
        <f t="shared" si="375"/>
        <v>-</v>
      </c>
    </row>
    <row r="1181" spans="1:20" x14ac:dyDescent="0.15">
      <c r="A1181" s="74">
        <f t="shared" si="358"/>
        <v>44662</v>
      </c>
      <c r="B1181" s="75">
        <f t="shared" ca="1" si="363"/>
        <v>56484.079231000003</v>
      </c>
      <c r="C1181" s="78">
        <f t="shared" si="364"/>
        <v>56000</v>
      </c>
      <c r="D1181" s="77">
        <f ca="1">IF(A1181&lt;$B$1,VLOOKUP(A1181,[1]DI!$A$4:$B$15000,2),0)</f>
        <v>0.11649999999999999</v>
      </c>
      <c r="E1181" s="78">
        <f t="shared" ca="1" si="360"/>
        <v>1.0004373900000001</v>
      </c>
      <c r="F1181" s="78">
        <f ca="1">(TRUNC(PRODUCT($E$12:$E1180),16))</f>
        <v>1.16255390245645</v>
      </c>
      <c r="G1181" s="78">
        <f t="shared" ca="1" si="361"/>
        <v>1.1549531836498299</v>
      </c>
      <c r="H1181" s="78">
        <f t="shared" ca="1" si="362"/>
        <v>1.0065809800000001</v>
      </c>
      <c r="I1181" s="77">
        <f t="shared" si="359"/>
        <v>3.5000000000000003E-2</v>
      </c>
      <c r="J1181" s="79">
        <f t="shared" si="365"/>
        <v>44641</v>
      </c>
      <c r="K1181" s="80">
        <f t="shared" si="366"/>
        <v>15</v>
      </c>
      <c r="L1181" s="81">
        <f t="shared" si="367"/>
        <v>15</v>
      </c>
      <c r="M1181" s="82">
        <f t="shared" si="368"/>
        <v>1.0020498019999999</v>
      </c>
      <c r="N1181" s="82">
        <f t="shared" ca="1" si="369"/>
        <v>1.008644272</v>
      </c>
      <c r="O1181" s="81">
        <f t="shared" si="370"/>
        <v>0</v>
      </c>
      <c r="P1181" s="76">
        <f t="shared" ca="1" si="371"/>
        <v>484.07923099999999</v>
      </c>
      <c r="Q1181" s="76">
        <f t="shared" si="372"/>
        <v>0</v>
      </c>
      <c r="R1181" s="83" t="str">
        <f t="shared" si="373"/>
        <v>A+J=</v>
      </c>
      <c r="S1181" s="79">
        <f t="shared" si="374"/>
        <v>44671</v>
      </c>
      <c r="T1181" s="84" t="str">
        <f t="shared" si="375"/>
        <v>-</v>
      </c>
    </row>
    <row r="1182" spans="1:20" x14ac:dyDescent="0.15">
      <c r="A1182" s="74">
        <f t="shared" si="358"/>
        <v>44663</v>
      </c>
      <c r="B1182" s="75">
        <f t="shared" ca="1" si="363"/>
        <v>56516.499086999997</v>
      </c>
      <c r="C1182" s="78">
        <f t="shared" si="364"/>
        <v>56000</v>
      </c>
      <c r="D1182" s="77">
        <f ca="1">IF(A1182&lt;$B$1,VLOOKUP(A1182,[1]DI!$A$4:$B$15000,2),0)</f>
        <v>0.11649999999999999</v>
      </c>
      <c r="E1182" s="78">
        <f t="shared" ca="1" si="360"/>
        <v>1.0004373900000001</v>
      </c>
      <c r="F1182" s="78">
        <f ca="1">(TRUNC(PRODUCT($E$12:$E1181),16))</f>
        <v>1.16306239190784</v>
      </c>
      <c r="G1182" s="78">
        <f t="shared" ca="1" si="361"/>
        <v>1.1549531836498299</v>
      </c>
      <c r="H1182" s="78">
        <f t="shared" ca="1" si="362"/>
        <v>1.00702124</v>
      </c>
      <c r="I1182" s="77">
        <f t="shared" si="359"/>
        <v>3.5000000000000003E-2</v>
      </c>
      <c r="J1182" s="79">
        <f t="shared" si="365"/>
        <v>44641</v>
      </c>
      <c r="K1182" s="80">
        <f t="shared" si="366"/>
        <v>16</v>
      </c>
      <c r="L1182" s="81">
        <f t="shared" si="367"/>
        <v>16</v>
      </c>
      <c r="M1182" s="82">
        <f t="shared" si="368"/>
        <v>1.0021866049999999</v>
      </c>
      <c r="N1182" s="82">
        <f t="shared" ca="1" si="369"/>
        <v>1.0092231979999999</v>
      </c>
      <c r="O1182" s="81">
        <f t="shared" si="370"/>
        <v>0</v>
      </c>
      <c r="P1182" s="76">
        <f t="shared" ca="1" si="371"/>
        <v>516.49908700000003</v>
      </c>
      <c r="Q1182" s="76">
        <f t="shared" si="372"/>
        <v>0</v>
      </c>
      <c r="R1182" s="83" t="str">
        <f t="shared" si="373"/>
        <v>A+J=</v>
      </c>
      <c r="S1182" s="79">
        <f t="shared" si="374"/>
        <v>44671</v>
      </c>
      <c r="T1182" s="84" t="str">
        <f t="shared" si="375"/>
        <v>-</v>
      </c>
    </row>
    <row r="1183" spans="1:20" x14ac:dyDescent="0.15">
      <c r="A1183" s="74">
        <f t="shared" si="358"/>
        <v>44664</v>
      </c>
      <c r="B1183" s="75">
        <f t="shared" ca="1" si="363"/>
        <v>56548.938486999999</v>
      </c>
      <c r="C1183" s="78">
        <f t="shared" si="364"/>
        <v>56000</v>
      </c>
      <c r="D1183" s="77">
        <f ca="1">IF(A1183&lt;$B$1,VLOOKUP(A1183,[1]DI!$A$4:$B$15000,2),0)</f>
        <v>0.11649999999999999</v>
      </c>
      <c r="E1183" s="78">
        <f t="shared" ca="1" si="360"/>
        <v>1.0004373900000001</v>
      </c>
      <c r="F1183" s="78">
        <f ca="1">(TRUNC(PRODUCT($E$12:$E1182),16))</f>
        <v>1.1635711037674401</v>
      </c>
      <c r="G1183" s="78">
        <f t="shared" ca="1" si="361"/>
        <v>1.1549531836498299</v>
      </c>
      <c r="H1183" s="78">
        <f t="shared" ca="1" si="362"/>
        <v>1.0074617100000001</v>
      </c>
      <c r="I1183" s="77">
        <f t="shared" si="359"/>
        <v>3.5000000000000003E-2</v>
      </c>
      <c r="J1183" s="79">
        <f t="shared" si="365"/>
        <v>44641</v>
      </c>
      <c r="K1183" s="80">
        <f t="shared" si="366"/>
        <v>17</v>
      </c>
      <c r="L1183" s="81">
        <f t="shared" si="367"/>
        <v>17</v>
      </c>
      <c r="M1183" s="82">
        <f t="shared" si="368"/>
        <v>1.002323426</v>
      </c>
      <c r="N1183" s="82">
        <f t="shared" ca="1" si="369"/>
        <v>1.0098024729999999</v>
      </c>
      <c r="O1183" s="81">
        <f t="shared" si="370"/>
        <v>0</v>
      </c>
      <c r="P1183" s="76">
        <f t="shared" ca="1" si="371"/>
        <v>548.93848700000001</v>
      </c>
      <c r="Q1183" s="76">
        <f t="shared" si="372"/>
        <v>0</v>
      </c>
      <c r="R1183" s="83" t="str">
        <f t="shared" si="373"/>
        <v>A+J=</v>
      </c>
      <c r="S1183" s="79">
        <f t="shared" si="374"/>
        <v>44671</v>
      </c>
      <c r="T1183" s="84" t="str">
        <f t="shared" si="375"/>
        <v>-</v>
      </c>
    </row>
    <row r="1184" spans="1:20" x14ac:dyDescent="0.15">
      <c r="A1184" s="74">
        <f t="shared" si="358"/>
        <v>44665</v>
      </c>
      <c r="B1184" s="75">
        <f t="shared" ca="1" si="363"/>
        <v>56581.395807000001</v>
      </c>
      <c r="C1184" s="78">
        <f t="shared" si="364"/>
        <v>56000</v>
      </c>
      <c r="D1184" s="77">
        <f ca="1">IF(A1184&lt;$B$1,VLOOKUP(A1184,[1]DI!$A$4:$B$15000,2),0)</f>
        <v>0.11649999999999999</v>
      </c>
      <c r="E1184" s="78">
        <f t="shared" ca="1" si="360"/>
        <v>1.0004373900000001</v>
      </c>
      <c r="F1184" s="78">
        <f ca="1">(TRUNC(PRODUCT($E$12:$E1183),16))</f>
        <v>1.16408003813252</v>
      </c>
      <c r="G1184" s="78">
        <f t="shared" ca="1" si="361"/>
        <v>1.1549531836498299</v>
      </c>
      <c r="H1184" s="78">
        <f t="shared" ca="1" si="362"/>
        <v>1.0079023600000001</v>
      </c>
      <c r="I1184" s="77">
        <f t="shared" si="359"/>
        <v>3.5000000000000003E-2</v>
      </c>
      <c r="J1184" s="79">
        <f t="shared" si="365"/>
        <v>44641</v>
      </c>
      <c r="K1184" s="80">
        <f t="shared" si="366"/>
        <v>18</v>
      </c>
      <c r="L1184" s="81">
        <f t="shared" si="367"/>
        <v>18</v>
      </c>
      <c r="M1184" s="82">
        <f t="shared" si="368"/>
        <v>1.0024602659999999</v>
      </c>
      <c r="N1184" s="82">
        <f t="shared" ca="1" si="369"/>
        <v>1.010382068</v>
      </c>
      <c r="O1184" s="81">
        <f t="shared" si="370"/>
        <v>0</v>
      </c>
      <c r="P1184" s="76">
        <f t="shared" ca="1" si="371"/>
        <v>581.39580699999999</v>
      </c>
      <c r="Q1184" s="76">
        <f t="shared" si="372"/>
        <v>0</v>
      </c>
      <c r="R1184" s="83" t="str">
        <f t="shared" si="373"/>
        <v>A+J=</v>
      </c>
      <c r="S1184" s="79">
        <f t="shared" si="374"/>
        <v>44671</v>
      </c>
      <c r="T1184" s="84" t="str">
        <f t="shared" si="375"/>
        <v>-</v>
      </c>
    </row>
    <row r="1185" spans="1:20" x14ac:dyDescent="0.15">
      <c r="A1185" s="74">
        <f t="shared" si="358"/>
        <v>44666</v>
      </c>
      <c r="B1185" s="75">
        <f t="shared" ca="1" si="363"/>
        <v>56613.872167000001</v>
      </c>
      <c r="C1185" s="78">
        <f t="shared" si="364"/>
        <v>56000</v>
      </c>
      <c r="D1185" s="77">
        <f ca="1">IF(A1185&lt;$B$1,VLOOKUP(A1185,[1]DI!$A$4:$B$15000,2),0)</f>
        <v>0</v>
      </c>
      <c r="E1185" s="78">
        <f t="shared" ca="1" si="360"/>
        <v>1</v>
      </c>
      <c r="F1185" s="78">
        <f ca="1">(TRUNC(PRODUCT($E$12:$E1184),16))</f>
        <v>1.1645891951003999</v>
      </c>
      <c r="G1185" s="78">
        <f t="shared" ca="1" si="361"/>
        <v>1.1549531836498299</v>
      </c>
      <c r="H1185" s="78">
        <f t="shared" ca="1" si="362"/>
        <v>1.00834321</v>
      </c>
      <c r="I1185" s="77">
        <f t="shared" si="359"/>
        <v>3.5000000000000003E-2</v>
      </c>
      <c r="J1185" s="79">
        <f t="shared" si="365"/>
        <v>44641</v>
      </c>
      <c r="K1185" s="80">
        <f t="shared" si="366"/>
        <v>18</v>
      </c>
      <c r="L1185" s="81">
        <f t="shared" si="367"/>
        <v>19</v>
      </c>
      <c r="M1185" s="82">
        <f t="shared" si="368"/>
        <v>1.0025971250000001</v>
      </c>
      <c r="N1185" s="82">
        <f t="shared" ca="1" si="369"/>
        <v>1.0109620029999999</v>
      </c>
      <c r="O1185" s="81">
        <f t="shared" si="370"/>
        <v>0</v>
      </c>
      <c r="P1185" s="76">
        <f t="shared" ca="1" si="371"/>
        <v>613.87216699999999</v>
      </c>
      <c r="Q1185" s="76">
        <f t="shared" si="372"/>
        <v>0</v>
      </c>
      <c r="R1185" s="83" t="str">
        <f t="shared" si="373"/>
        <v>A+J=</v>
      </c>
      <c r="S1185" s="79">
        <f t="shared" si="374"/>
        <v>44671</v>
      </c>
      <c r="T1185" s="84" t="str">
        <f t="shared" si="375"/>
        <v>-</v>
      </c>
    </row>
    <row r="1186" spans="1:20" x14ac:dyDescent="0.15">
      <c r="A1186" s="74">
        <f t="shared" si="358"/>
        <v>44667</v>
      </c>
      <c r="B1186" s="75">
        <f t="shared" ca="1" si="363"/>
        <v>56613.872167000001</v>
      </c>
      <c r="C1186" s="78">
        <f t="shared" si="364"/>
        <v>56000</v>
      </c>
      <c r="D1186" s="77">
        <f ca="1">IF(A1186&lt;$B$1,VLOOKUP(A1186,[1]DI!$A$4:$B$15000,2),0)</f>
        <v>0</v>
      </c>
      <c r="E1186" s="78">
        <f t="shared" ca="1" si="360"/>
        <v>1</v>
      </c>
      <c r="F1186" s="78">
        <f ca="1">(TRUNC(PRODUCT($E$12:$E1185),16))</f>
        <v>1.1645891951003999</v>
      </c>
      <c r="G1186" s="78">
        <f t="shared" ca="1" si="361"/>
        <v>1.1549531836498299</v>
      </c>
      <c r="H1186" s="78">
        <f t="shared" ca="1" si="362"/>
        <v>1.00834321</v>
      </c>
      <c r="I1186" s="77">
        <f t="shared" si="359"/>
        <v>3.5000000000000003E-2</v>
      </c>
      <c r="J1186" s="79">
        <f t="shared" si="365"/>
        <v>44641</v>
      </c>
      <c r="K1186" s="80">
        <f t="shared" si="366"/>
        <v>18</v>
      </c>
      <c r="L1186" s="81">
        <f t="shared" si="367"/>
        <v>19</v>
      </c>
      <c r="M1186" s="82">
        <f t="shared" si="368"/>
        <v>1.0025971250000001</v>
      </c>
      <c r="N1186" s="82">
        <f t="shared" ca="1" si="369"/>
        <v>1.0109620029999999</v>
      </c>
      <c r="O1186" s="81">
        <f t="shared" si="370"/>
        <v>0</v>
      </c>
      <c r="P1186" s="76">
        <f t="shared" ca="1" si="371"/>
        <v>613.87216699999999</v>
      </c>
      <c r="Q1186" s="76">
        <f t="shared" si="372"/>
        <v>0</v>
      </c>
      <c r="R1186" s="83" t="str">
        <f t="shared" si="373"/>
        <v>A+J=</v>
      </c>
      <c r="S1186" s="79">
        <f t="shared" si="374"/>
        <v>44671</v>
      </c>
      <c r="T1186" s="84" t="str">
        <f t="shared" si="375"/>
        <v>-</v>
      </c>
    </row>
    <row r="1187" spans="1:20" x14ac:dyDescent="0.15">
      <c r="A1187" s="74">
        <f t="shared" si="358"/>
        <v>44668</v>
      </c>
      <c r="B1187" s="75">
        <f t="shared" ca="1" si="363"/>
        <v>56613.872167000001</v>
      </c>
      <c r="C1187" s="78">
        <f t="shared" si="364"/>
        <v>56000</v>
      </c>
      <c r="D1187" s="77">
        <f ca="1">IF(A1187&lt;$B$1,VLOOKUP(A1187,[1]DI!$A$4:$B$15000,2),0)</f>
        <v>0</v>
      </c>
      <c r="E1187" s="78">
        <f t="shared" ca="1" si="360"/>
        <v>1</v>
      </c>
      <c r="F1187" s="78">
        <f ca="1">(TRUNC(PRODUCT($E$12:$E1186),16))</f>
        <v>1.1645891951003999</v>
      </c>
      <c r="G1187" s="78">
        <f t="shared" ca="1" si="361"/>
        <v>1.1549531836498299</v>
      </c>
      <c r="H1187" s="78">
        <f t="shared" ca="1" si="362"/>
        <v>1.00834321</v>
      </c>
      <c r="I1187" s="77">
        <f t="shared" si="359"/>
        <v>3.5000000000000003E-2</v>
      </c>
      <c r="J1187" s="79">
        <f t="shared" si="365"/>
        <v>44641</v>
      </c>
      <c r="K1187" s="80">
        <f t="shared" si="366"/>
        <v>18</v>
      </c>
      <c r="L1187" s="81">
        <f t="shared" si="367"/>
        <v>19</v>
      </c>
      <c r="M1187" s="82">
        <f t="shared" si="368"/>
        <v>1.0025971250000001</v>
      </c>
      <c r="N1187" s="82">
        <f t="shared" ca="1" si="369"/>
        <v>1.0109620029999999</v>
      </c>
      <c r="O1187" s="81">
        <f t="shared" si="370"/>
        <v>0</v>
      </c>
      <c r="P1187" s="76">
        <f t="shared" ca="1" si="371"/>
        <v>613.87216699999999</v>
      </c>
      <c r="Q1187" s="76">
        <f t="shared" si="372"/>
        <v>0</v>
      </c>
      <c r="R1187" s="83" t="str">
        <f t="shared" si="373"/>
        <v>A+J=</v>
      </c>
      <c r="S1187" s="79">
        <f t="shared" si="374"/>
        <v>44671</v>
      </c>
      <c r="T1187" s="84" t="str">
        <f t="shared" si="375"/>
        <v>-</v>
      </c>
    </row>
    <row r="1188" spans="1:20" x14ac:dyDescent="0.15">
      <c r="A1188" s="74">
        <f t="shared" si="358"/>
        <v>44669</v>
      </c>
      <c r="B1188" s="75">
        <f t="shared" ca="1" si="363"/>
        <v>56613.872167000001</v>
      </c>
      <c r="C1188" s="78">
        <f t="shared" si="364"/>
        <v>56000</v>
      </c>
      <c r="D1188" s="77">
        <f ca="1">IF(A1188&lt;$B$1,VLOOKUP(A1188,[1]DI!$A$4:$B$15000,2),0)</f>
        <v>0.11649999999999999</v>
      </c>
      <c r="E1188" s="78">
        <f t="shared" ca="1" si="360"/>
        <v>1.0004373900000001</v>
      </c>
      <c r="F1188" s="78">
        <f ca="1">(TRUNC(PRODUCT($E$12:$E1187),16))</f>
        <v>1.1645891951003999</v>
      </c>
      <c r="G1188" s="78">
        <f t="shared" ca="1" si="361"/>
        <v>1.1549531836498299</v>
      </c>
      <c r="H1188" s="78">
        <f t="shared" ca="1" si="362"/>
        <v>1.00834321</v>
      </c>
      <c r="I1188" s="77">
        <f t="shared" si="359"/>
        <v>3.5000000000000003E-2</v>
      </c>
      <c r="J1188" s="79">
        <f t="shared" si="365"/>
        <v>44641</v>
      </c>
      <c r="K1188" s="80">
        <f t="shared" si="366"/>
        <v>19</v>
      </c>
      <c r="L1188" s="81">
        <f t="shared" si="367"/>
        <v>19</v>
      </c>
      <c r="M1188" s="82">
        <f t="shared" si="368"/>
        <v>1.0025971250000001</v>
      </c>
      <c r="N1188" s="82">
        <f t="shared" ca="1" si="369"/>
        <v>1.0109620029999999</v>
      </c>
      <c r="O1188" s="81">
        <f t="shared" si="370"/>
        <v>0</v>
      </c>
      <c r="P1188" s="76">
        <f t="shared" ca="1" si="371"/>
        <v>613.87216699999999</v>
      </c>
      <c r="Q1188" s="76">
        <f t="shared" si="372"/>
        <v>0</v>
      </c>
      <c r="R1188" s="83" t="str">
        <f t="shared" si="373"/>
        <v>A+J=</v>
      </c>
      <c r="S1188" s="79">
        <f t="shared" si="374"/>
        <v>44671</v>
      </c>
      <c r="T1188" s="84" t="str">
        <f t="shared" si="375"/>
        <v>-</v>
      </c>
    </row>
    <row r="1189" spans="1:20" x14ac:dyDescent="0.15">
      <c r="A1189" s="74">
        <f t="shared" si="358"/>
        <v>44670</v>
      </c>
      <c r="B1189" s="75">
        <f t="shared" ca="1" si="363"/>
        <v>56646.366503999998</v>
      </c>
      <c r="C1189" s="78">
        <f t="shared" si="364"/>
        <v>56000</v>
      </c>
      <c r="D1189" s="77">
        <f ca="1">IF(A1189&lt;$B$1,VLOOKUP(A1189,[1]DI!$A$4:$B$15000,2),0)</f>
        <v>0.11649999999999999</v>
      </c>
      <c r="E1189" s="78">
        <f t="shared" ca="1" si="360"/>
        <v>1.0004373900000001</v>
      </c>
      <c r="F1189" s="78">
        <f ca="1">(TRUNC(PRODUCT($E$12:$E1188),16))</f>
        <v>1.1650985747684399</v>
      </c>
      <c r="G1189" s="78">
        <f t="shared" ca="1" si="361"/>
        <v>1.1549531836498299</v>
      </c>
      <c r="H1189" s="78">
        <f t="shared" ca="1" si="362"/>
        <v>1.00878424</v>
      </c>
      <c r="I1189" s="77">
        <f t="shared" si="359"/>
        <v>3.5000000000000003E-2</v>
      </c>
      <c r="J1189" s="79">
        <f t="shared" si="365"/>
        <v>44641</v>
      </c>
      <c r="K1189" s="80">
        <f t="shared" si="366"/>
        <v>20</v>
      </c>
      <c r="L1189" s="81">
        <f t="shared" si="367"/>
        <v>20</v>
      </c>
      <c r="M1189" s="82">
        <f t="shared" si="368"/>
        <v>1.002734003</v>
      </c>
      <c r="N1189" s="82">
        <f t="shared" ca="1" si="369"/>
        <v>1.0115422590000001</v>
      </c>
      <c r="O1189" s="81">
        <f t="shared" si="370"/>
        <v>0</v>
      </c>
      <c r="P1189" s="76">
        <f t="shared" ca="1" si="371"/>
        <v>646.36650399999996</v>
      </c>
      <c r="Q1189" s="76">
        <f t="shared" si="372"/>
        <v>0</v>
      </c>
      <c r="R1189" s="83" t="str">
        <f t="shared" si="373"/>
        <v>A+J=</v>
      </c>
      <c r="S1189" s="79">
        <f t="shared" si="374"/>
        <v>44671</v>
      </c>
      <c r="T1189" s="84" t="str">
        <f t="shared" si="375"/>
        <v>-</v>
      </c>
    </row>
    <row r="1190" spans="1:20" x14ac:dyDescent="0.15">
      <c r="A1190" s="74">
        <f t="shared" si="358"/>
        <v>44671</v>
      </c>
      <c r="B1190" s="75">
        <f t="shared" ca="1" si="363"/>
        <v>56678.880383000003</v>
      </c>
      <c r="C1190" s="78">
        <f t="shared" si="364"/>
        <v>56000</v>
      </c>
      <c r="D1190" s="77">
        <f ca="1">IF(A1190&lt;$B$1,VLOOKUP(A1190,[1]DI!$A$4:$B$15000,2),0)</f>
        <v>0.11649999999999999</v>
      </c>
      <c r="E1190" s="78">
        <f t="shared" ca="1" si="360"/>
        <v>1.0004373900000001</v>
      </c>
      <c r="F1190" s="78">
        <f ca="1">(TRUNC(PRODUCT($E$12:$E1189),16))</f>
        <v>1.1656081772340601</v>
      </c>
      <c r="G1190" s="78">
        <f t="shared" ca="1" si="361"/>
        <v>1.1549531836498299</v>
      </c>
      <c r="H1190" s="78">
        <f t="shared" ca="1" si="362"/>
        <v>1.00922548</v>
      </c>
      <c r="I1190" s="77">
        <f t="shared" si="359"/>
        <v>3.5000000000000003E-2</v>
      </c>
      <c r="J1190" s="79">
        <f t="shared" si="365"/>
        <v>44641</v>
      </c>
      <c r="K1190" s="80">
        <f t="shared" si="366"/>
        <v>21</v>
      </c>
      <c r="L1190" s="81">
        <f t="shared" si="367"/>
        <v>21</v>
      </c>
      <c r="M1190" s="82">
        <f t="shared" si="368"/>
        <v>1.0028708989999999</v>
      </c>
      <c r="N1190" s="82">
        <f t="shared" ca="1" si="369"/>
        <v>1.012122864</v>
      </c>
      <c r="O1190" s="81">
        <f t="shared" si="370"/>
        <v>14</v>
      </c>
      <c r="P1190" s="76">
        <f t="shared" ca="1" si="371"/>
        <v>678.88038300000005</v>
      </c>
      <c r="Q1190" s="76">
        <f t="shared" si="372"/>
        <v>56000</v>
      </c>
      <c r="R1190" s="83" t="str">
        <f t="shared" si="373"/>
        <v>A+J=</v>
      </c>
      <c r="S1190" s="79">
        <f t="shared" si="374"/>
        <v>44671</v>
      </c>
      <c r="T1190" s="84">
        <f t="shared" ca="1" si="375"/>
        <v>56678880.383000001</v>
      </c>
    </row>
    <row r="1191" spans="1:20" x14ac:dyDescent="0.15">
      <c r="A1191" s="74"/>
      <c r="B1191" s="75"/>
      <c r="C1191" s="78"/>
      <c r="D1191" s="77"/>
      <c r="E1191" s="78"/>
      <c r="F1191" s="78"/>
      <c r="G1191" s="78"/>
      <c r="H1191" s="78"/>
      <c r="I1191" s="77"/>
      <c r="J1191" s="79"/>
      <c r="K1191" s="80"/>
      <c r="L1191" s="81"/>
      <c r="M1191" s="82"/>
      <c r="N1191" s="82"/>
      <c r="O1191" s="81"/>
      <c r="P1191" s="76"/>
      <c r="Q1191" s="76"/>
      <c r="R1191" s="83"/>
      <c r="S1191" s="79"/>
      <c r="T1191" s="84"/>
    </row>
    <row r="1192" spans="1:20" x14ac:dyDescent="0.15">
      <c r="A1192" s="74"/>
      <c r="B1192" s="75"/>
      <c r="C1192" s="78"/>
      <c r="D1192" s="77"/>
      <c r="E1192" s="78"/>
      <c r="F1192" s="78"/>
      <c r="G1192" s="78"/>
      <c r="H1192" s="78"/>
      <c r="I1192" s="77"/>
      <c r="J1192" s="79"/>
      <c r="K1192" s="80"/>
      <c r="L1192" s="81"/>
      <c r="M1192" s="82"/>
      <c r="N1192" s="82"/>
      <c r="O1192" s="81"/>
      <c r="P1192" s="76"/>
      <c r="Q1192" s="76"/>
      <c r="R1192" s="83"/>
      <c r="S1192" s="79"/>
      <c r="T1192" s="84"/>
    </row>
    <row r="1193" spans="1:20" x14ac:dyDescent="0.15">
      <c r="A1193" s="74"/>
      <c r="B1193" s="75"/>
      <c r="C1193" s="78"/>
      <c r="D1193" s="77"/>
      <c r="E1193" s="78"/>
      <c r="F1193" s="78"/>
      <c r="G1193" s="78"/>
      <c r="H1193" s="78"/>
      <c r="I1193" s="77"/>
      <c r="J1193" s="79"/>
      <c r="K1193" s="80"/>
      <c r="L1193" s="81"/>
      <c r="M1193" s="82"/>
      <c r="N1193" s="82"/>
      <c r="O1193" s="81"/>
      <c r="P1193" s="76"/>
      <c r="Q1193" s="76"/>
      <c r="R1193" s="83"/>
      <c r="S1193" s="79"/>
      <c r="T1193" s="84"/>
    </row>
    <row r="1194" spans="1:20" x14ac:dyDescent="0.15">
      <c r="A1194" s="74"/>
      <c r="B1194" s="75"/>
      <c r="C1194" s="78"/>
      <c r="D1194" s="77"/>
      <c r="E1194" s="78"/>
      <c r="F1194" s="78"/>
      <c r="G1194" s="78"/>
      <c r="H1194" s="78"/>
      <c r="I1194" s="77"/>
      <c r="J1194" s="79"/>
      <c r="K1194" s="80"/>
      <c r="L1194" s="81"/>
      <c r="M1194" s="82"/>
      <c r="N1194" s="82"/>
      <c r="O1194" s="81"/>
      <c r="P1194" s="76"/>
      <c r="Q1194" s="76"/>
      <c r="R1194" s="83"/>
      <c r="S1194" s="79"/>
      <c r="T1194" s="84"/>
    </row>
    <row r="1195" spans="1:20" x14ac:dyDescent="0.15">
      <c r="A1195" s="74"/>
      <c r="B1195" s="75"/>
      <c r="C1195" s="78"/>
      <c r="D1195" s="77"/>
      <c r="E1195" s="78"/>
      <c r="F1195" s="78"/>
      <c r="G1195" s="78"/>
      <c r="H1195" s="78"/>
      <c r="I1195" s="77"/>
      <c r="J1195" s="79"/>
      <c r="K1195" s="80"/>
      <c r="L1195" s="81"/>
      <c r="M1195" s="82"/>
      <c r="N1195" s="82"/>
      <c r="O1195" s="81"/>
      <c r="P1195" s="76"/>
      <c r="Q1195" s="76"/>
      <c r="R1195" s="83"/>
      <c r="S1195" s="79"/>
      <c r="T1195" s="84"/>
    </row>
    <row r="1196" spans="1:20" x14ac:dyDescent="0.15">
      <c r="A1196" s="74"/>
      <c r="B1196" s="75"/>
      <c r="C1196" s="78"/>
      <c r="D1196" s="77"/>
      <c r="E1196" s="78"/>
      <c r="F1196" s="78"/>
      <c r="G1196" s="78"/>
      <c r="H1196" s="78"/>
      <c r="I1196" s="77"/>
      <c r="J1196" s="79"/>
      <c r="K1196" s="80"/>
      <c r="L1196" s="81"/>
      <c r="M1196" s="82"/>
      <c r="N1196" s="82"/>
      <c r="O1196" s="81"/>
      <c r="P1196" s="76"/>
      <c r="Q1196" s="76"/>
      <c r="R1196" s="83"/>
      <c r="S1196" s="79"/>
      <c r="T1196" s="84"/>
    </row>
    <row r="1197" spans="1:20" x14ac:dyDescent="0.15">
      <c r="A1197" s="74"/>
      <c r="B1197" s="75"/>
      <c r="C1197" s="78"/>
      <c r="D1197" s="77"/>
      <c r="E1197" s="78"/>
      <c r="F1197" s="78"/>
      <c r="G1197" s="78"/>
      <c r="H1197" s="78"/>
      <c r="I1197" s="77"/>
      <c r="J1197" s="79"/>
      <c r="K1197" s="80"/>
      <c r="L1197" s="81"/>
      <c r="M1197" s="82"/>
      <c r="N1197" s="82"/>
      <c r="O1197" s="81"/>
      <c r="P1197" s="76"/>
      <c r="Q1197" s="76"/>
      <c r="R1197" s="83"/>
      <c r="S1197" s="79"/>
      <c r="T1197" s="84"/>
    </row>
    <row r="1198" spans="1:20" x14ac:dyDescent="0.15">
      <c r="A1198" s="74"/>
      <c r="B1198" s="75"/>
      <c r="C1198" s="78"/>
      <c r="D1198" s="77"/>
      <c r="E1198" s="78"/>
      <c r="F1198" s="78"/>
      <c r="G1198" s="78"/>
      <c r="H1198" s="78"/>
      <c r="I1198" s="77"/>
      <c r="J1198" s="79"/>
      <c r="K1198" s="80"/>
      <c r="L1198" s="81"/>
      <c r="M1198" s="82"/>
      <c r="N1198" s="82"/>
      <c r="O1198" s="81"/>
      <c r="P1198" s="76"/>
      <c r="Q1198" s="76"/>
      <c r="R1198" s="83"/>
      <c r="S1198" s="79"/>
      <c r="T1198" s="84"/>
    </row>
    <row r="1199" spans="1:20" x14ac:dyDescent="0.15">
      <c r="A1199" s="74"/>
      <c r="B1199" s="75"/>
      <c r="C1199" s="78"/>
      <c r="D1199" s="77"/>
      <c r="E1199" s="78"/>
      <c r="F1199" s="78"/>
      <c r="G1199" s="78"/>
      <c r="H1199" s="78"/>
      <c r="I1199" s="77"/>
      <c r="J1199" s="79"/>
      <c r="K1199" s="80"/>
      <c r="L1199" s="81"/>
      <c r="M1199" s="82"/>
      <c r="N1199" s="82"/>
      <c r="O1199" s="81"/>
      <c r="P1199" s="76"/>
      <c r="Q1199" s="76"/>
      <c r="R1199" s="83"/>
      <c r="S1199" s="79"/>
      <c r="T1199" s="84"/>
    </row>
    <row r="1200" spans="1:20" x14ac:dyDescent="0.15">
      <c r="A1200" s="74"/>
      <c r="B1200" s="75"/>
      <c r="C1200" s="78"/>
      <c r="D1200" s="77"/>
      <c r="E1200" s="78"/>
      <c r="F1200" s="78"/>
      <c r="G1200" s="78"/>
      <c r="H1200" s="78"/>
      <c r="I1200" s="77"/>
      <c r="J1200" s="79"/>
      <c r="K1200" s="80"/>
      <c r="L1200" s="81"/>
      <c r="M1200" s="82"/>
      <c r="N1200" s="82"/>
      <c r="O1200" s="81"/>
      <c r="P1200" s="76"/>
      <c r="Q1200" s="76"/>
      <c r="R1200" s="83"/>
      <c r="S1200" s="79"/>
      <c r="T1200" s="84"/>
    </row>
    <row r="1201" spans="1:20" x14ac:dyDescent="0.15">
      <c r="A1201" s="74"/>
      <c r="B1201" s="75"/>
      <c r="C1201" s="78"/>
      <c r="D1201" s="77"/>
      <c r="E1201" s="78"/>
      <c r="F1201" s="78"/>
      <c r="G1201" s="78"/>
      <c r="H1201" s="78"/>
      <c r="I1201" s="77"/>
      <c r="J1201" s="79"/>
      <c r="K1201" s="80"/>
      <c r="L1201" s="81"/>
      <c r="M1201" s="82"/>
      <c r="N1201" s="82"/>
      <c r="O1201" s="81"/>
      <c r="P1201" s="76"/>
      <c r="Q1201" s="76"/>
      <c r="R1201" s="83"/>
      <c r="S1201" s="79"/>
      <c r="T1201" s="84"/>
    </row>
    <row r="1202" spans="1:20" x14ac:dyDescent="0.15">
      <c r="A1202" s="74"/>
      <c r="B1202" s="75"/>
      <c r="C1202" s="78"/>
      <c r="D1202" s="77"/>
      <c r="E1202" s="78"/>
      <c r="F1202" s="78"/>
      <c r="G1202" s="78"/>
      <c r="H1202" s="78"/>
      <c r="I1202" s="77"/>
      <c r="J1202" s="79"/>
      <c r="K1202" s="80"/>
      <c r="L1202" s="81"/>
      <c r="M1202" s="82"/>
      <c r="N1202" s="82"/>
      <c r="O1202" s="81"/>
      <c r="P1202" s="76"/>
      <c r="Q1202" s="76"/>
      <c r="R1202" s="83"/>
      <c r="S1202" s="79"/>
      <c r="T1202" s="84"/>
    </row>
    <row r="1203" spans="1:20" x14ac:dyDescent="0.15">
      <c r="A1203" s="74"/>
      <c r="B1203" s="75"/>
      <c r="C1203" s="78"/>
      <c r="D1203" s="77"/>
      <c r="E1203" s="78"/>
      <c r="F1203" s="78"/>
      <c r="G1203" s="78"/>
      <c r="H1203" s="78"/>
      <c r="I1203" s="77"/>
      <c r="J1203" s="79"/>
      <c r="K1203" s="80"/>
      <c r="L1203" s="81"/>
      <c r="M1203" s="82"/>
      <c r="N1203" s="82"/>
      <c r="O1203" s="81"/>
      <c r="P1203" s="76"/>
      <c r="Q1203" s="76"/>
      <c r="R1203" s="83"/>
      <c r="S1203" s="79"/>
      <c r="T1203" s="84"/>
    </row>
    <row r="1204" spans="1:20" x14ac:dyDescent="0.15">
      <c r="A1204" s="74"/>
      <c r="B1204" s="75"/>
      <c r="C1204" s="78"/>
      <c r="D1204" s="77"/>
      <c r="E1204" s="78"/>
      <c r="F1204" s="78"/>
      <c r="G1204" s="78"/>
      <c r="H1204" s="78"/>
      <c r="I1204" s="77"/>
      <c r="J1204" s="79"/>
      <c r="K1204" s="80"/>
      <c r="L1204" s="81"/>
      <c r="M1204" s="82"/>
      <c r="N1204" s="82"/>
      <c r="O1204" s="81"/>
      <c r="P1204" s="76"/>
      <c r="Q1204" s="76"/>
      <c r="R1204" s="83"/>
      <c r="S1204" s="79"/>
      <c r="T1204" s="84"/>
    </row>
    <row r="1205" spans="1:20" x14ac:dyDescent="0.15">
      <c r="A1205" s="74"/>
      <c r="B1205" s="75"/>
      <c r="C1205" s="78"/>
      <c r="D1205" s="77"/>
      <c r="E1205" s="78"/>
      <c r="F1205" s="78"/>
      <c r="G1205" s="78"/>
      <c r="H1205" s="78"/>
      <c r="I1205" s="77"/>
      <c r="J1205" s="79"/>
      <c r="K1205" s="80"/>
      <c r="L1205" s="81"/>
      <c r="M1205" s="82"/>
      <c r="N1205" s="82"/>
      <c r="O1205" s="81"/>
      <c r="P1205" s="76"/>
      <c r="Q1205" s="76"/>
      <c r="R1205" s="83"/>
      <c r="S1205" s="79"/>
      <c r="T1205" s="84"/>
    </row>
    <row r="1206" spans="1:20" x14ac:dyDescent="0.15">
      <c r="A1206" s="74"/>
      <c r="B1206" s="75"/>
      <c r="C1206" s="78"/>
      <c r="D1206" s="77"/>
      <c r="E1206" s="78"/>
      <c r="F1206" s="78"/>
      <c r="G1206" s="78"/>
      <c r="H1206" s="78"/>
      <c r="I1206" s="77"/>
      <c r="J1206" s="79"/>
      <c r="K1206" s="80"/>
      <c r="L1206" s="81"/>
      <c r="M1206" s="82"/>
      <c r="N1206" s="82"/>
      <c r="O1206" s="81"/>
      <c r="P1206" s="76"/>
      <c r="Q1206" s="76"/>
      <c r="R1206" s="83"/>
      <c r="S1206" s="79"/>
      <c r="T1206" s="84"/>
    </row>
    <row r="1207" spans="1:20" x14ac:dyDescent="0.15">
      <c r="A1207" s="74"/>
      <c r="B1207" s="75"/>
      <c r="C1207" s="78"/>
      <c r="D1207" s="77"/>
      <c r="E1207" s="78"/>
      <c r="F1207" s="78"/>
      <c r="G1207" s="78"/>
      <c r="H1207" s="78"/>
      <c r="I1207" s="77"/>
      <c r="J1207" s="79"/>
      <c r="K1207" s="80"/>
      <c r="L1207" s="81"/>
      <c r="M1207" s="82"/>
      <c r="N1207" s="82"/>
      <c r="O1207" s="81"/>
      <c r="P1207" s="76"/>
      <c r="Q1207" s="76"/>
      <c r="R1207" s="83"/>
      <c r="S1207" s="79"/>
      <c r="T1207" s="84"/>
    </row>
    <row r="1208" spans="1:20" x14ac:dyDescent="0.15">
      <c r="A1208" s="74"/>
      <c r="B1208" s="75"/>
      <c r="C1208" s="78"/>
      <c r="D1208" s="77"/>
      <c r="E1208" s="78"/>
      <c r="F1208" s="78"/>
      <c r="G1208" s="78"/>
      <c r="H1208" s="78"/>
      <c r="I1208" s="77"/>
      <c r="J1208" s="79"/>
      <c r="K1208" s="80"/>
      <c r="L1208" s="81"/>
      <c r="M1208" s="82"/>
      <c r="N1208" s="82"/>
      <c r="O1208" s="81"/>
      <c r="P1208" s="76"/>
      <c r="Q1208" s="76"/>
      <c r="R1208" s="83"/>
      <c r="S1208" s="79"/>
      <c r="T1208" s="84"/>
    </row>
    <row r="1209" spans="1:20" x14ac:dyDescent="0.15">
      <c r="A1209" s="74"/>
      <c r="B1209" s="75"/>
      <c r="C1209" s="78"/>
      <c r="D1209" s="77"/>
      <c r="E1209" s="78"/>
      <c r="F1209" s="78"/>
      <c r="G1209" s="78"/>
      <c r="H1209" s="78"/>
      <c r="I1209" s="77"/>
      <c r="J1209" s="79"/>
      <c r="K1209" s="80"/>
      <c r="L1209" s="81"/>
      <c r="M1209" s="82"/>
      <c r="N1209" s="82"/>
      <c r="O1209" s="81"/>
      <c r="P1209" s="76"/>
      <c r="Q1209" s="76"/>
      <c r="R1209" s="83"/>
      <c r="S1209" s="79"/>
      <c r="T1209" s="84"/>
    </row>
    <row r="1210" spans="1:20" x14ac:dyDescent="0.15">
      <c r="A1210" s="74"/>
      <c r="B1210" s="75"/>
      <c r="C1210" s="78"/>
      <c r="D1210" s="77"/>
      <c r="E1210" s="78"/>
      <c r="F1210" s="78"/>
      <c r="G1210" s="78"/>
      <c r="H1210" s="78"/>
      <c r="I1210" s="77"/>
      <c r="J1210" s="79"/>
      <c r="K1210" s="80"/>
      <c r="L1210" s="81"/>
      <c r="M1210" s="82"/>
      <c r="N1210" s="82"/>
      <c r="O1210" s="81"/>
      <c r="P1210" s="76"/>
      <c r="Q1210" s="76"/>
      <c r="R1210" s="83"/>
      <c r="S1210" s="79"/>
      <c r="T1210" s="84"/>
    </row>
    <row r="1211" spans="1:20" x14ac:dyDescent="0.15">
      <c r="A1211" s="74"/>
      <c r="B1211" s="75"/>
      <c r="C1211" s="78"/>
      <c r="D1211" s="77"/>
      <c r="E1211" s="78"/>
      <c r="F1211" s="78"/>
      <c r="G1211" s="78"/>
      <c r="H1211" s="78"/>
      <c r="I1211" s="77"/>
      <c r="J1211" s="79"/>
      <c r="K1211" s="80"/>
      <c r="L1211" s="81"/>
      <c r="M1211" s="82"/>
      <c r="N1211" s="82"/>
      <c r="O1211" s="81"/>
      <c r="P1211" s="76"/>
      <c r="Q1211" s="76"/>
      <c r="R1211" s="83"/>
      <c r="S1211" s="79"/>
      <c r="T1211" s="84"/>
    </row>
    <row r="1212" spans="1:20" x14ac:dyDescent="0.15">
      <c r="A1212" s="74"/>
      <c r="B1212" s="75"/>
      <c r="C1212" s="78"/>
      <c r="D1212" s="77"/>
      <c r="E1212" s="78"/>
      <c r="F1212" s="78"/>
      <c r="G1212" s="78"/>
      <c r="H1212" s="78"/>
      <c r="I1212" s="77"/>
      <c r="J1212" s="79"/>
      <c r="K1212" s="80"/>
      <c r="L1212" s="81"/>
      <c r="M1212" s="82"/>
      <c r="N1212" s="82"/>
      <c r="O1212" s="81"/>
      <c r="P1212" s="76"/>
      <c r="Q1212" s="76"/>
      <c r="R1212" s="83"/>
      <c r="S1212" s="79"/>
      <c r="T1212" s="84"/>
    </row>
    <row r="1213" spans="1:20" x14ac:dyDescent="0.15">
      <c r="A1213" s="74"/>
      <c r="B1213" s="75"/>
      <c r="C1213" s="78"/>
      <c r="D1213" s="77"/>
      <c r="E1213" s="78"/>
      <c r="F1213" s="78"/>
      <c r="G1213" s="78"/>
      <c r="H1213" s="78"/>
      <c r="I1213" s="77"/>
      <c r="J1213" s="79"/>
      <c r="K1213" s="80"/>
      <c r="L1213" s="81"/>
      <c r="M1213" s="82"/>
      <c r="N1213" s="82"/>
      <c r="O1213" s="81"/>
      <c r="P1213" s="76"/>
      <c r="Q1213" s="76"/>
      <c r="R1213" s="83"/>
      <c r="S1213" s="79"/>
      <c r="T1213" s="84"/>
    </row>
    <row r="1214" spans="1:20" x14ac:dyDescent="0.15">
      <c r="A1214" s="74"/>
      <c r="B1214" s="75"/>
      <c r="C1214" s="78"/>
      <c r="D1214" s="77"/>
      <c r="E1214" s="78"/>
      <c r="F1214" s="78"/>
      <c r="G1214" s="78"/>
      <c r="H1214" s="78"/>
      <c r="I1214" s="77"/>
      <c r="J1214" s="79"/>
      <c r="K1214" s="80"/>
      <c r="L1214" s="81"/>
      <c r="M1214" s="82"/>
      <c r="N1214" s="82"/>
      <c r="O1214" s="81"/>
      <c r="P1214" s="76"/>
      <c r="Q1214" s="76"/>
      <c r="R1214" s="83"/>
      <c r="S1214" s="79"/>
      <c r="T1214" s="84"/>
    </row>
    <row r="1215" spans="1:20" x14ac:dyDescent="0.15">
      <c r="A1215" s="74"/>
      <c r="B1215" s="75"/>
      <c r="C1215" s="78"/>
      <c r="D1215" s="77"/>
      <c r="E1215" s="78"/>
      <c r="F1215" s="78"/>
      <c r="G1215" s="78"/>
      <c r="H1215" s="78"/>
      <c r="I1215" s="77"/>
      <c r="J1215" s="79"/>
      <c r="K1215" s="80"/>
      <c r="L1215" s="81"/>
      <c r="M1215" s="82"/>
      <c r="N1215" s="82"/>
      <c r="O1215" s="81"/>
      <c r="P1215" s="76"/>
      <c r="Q1215" s="76"/>
      <c r="R1215" s="83"/>
      <c r="S1215" s="79"/>
      <c r="T1215" s="84"/>
    </row>
    <row r="1216" spans="1:20" x14ac:dyDescent="0.15">
      <c r="A1216" s="74"/>
      <c r="B1216" s="75"/>
      <c r="C1216" s="78"/>
      <c r="D1216" s="77"/>
      <c r="E1216" s="78"/>
      <c r="F1216" s="78"/>
      <c r="G1216" s="78"/>
      <c r="H1216" s="78"/>
      <c r="I1216" s="77"/>
      <c r="J1216" s="79"/>
      <c r="K1216" s="80"/>
      <c r="L1216" s="81"/>
      <c r="M1216" s="82"/>
      <c r="N1216" s="82"/>
      <c r="O1216" s="81"/>
      <c r="P1216" s="76"/>
      <c r="Q1216" s="76"/>
      <c r="R1216" s="83"/>
      <c r="S1216" s="79"/>
      <c r="T1216" s="84"/>
    </row>
    <row r="1217" spans="1:20" x14ac:dyDescent="0.15">
      <c r="A1217" s="74"/>
      <c r="B1217" s="75"/>
      <c r="C1217" s="78"/>
      <c r="D1217" s="77"/>
      <c r="E1217" s="78"/>
      <c r="F1217" s="78"/>
      <c r="G1217" s="78"/>
      <c r="H1217" s="78"/>
      <c r="I1217" s="77"/>
      <c r="J1217" s="79"/>
      <c r="K1217" s="80"/>
      <c r="L1217" s="81"/>
      <c r="M1217" s="82"/>
      <c r="N1217" s="82"/>
      <c r="O1217" s="81"/>
      <c r="P1217" s="76"/>
      <c r="Q1217" s="76"/>
      <c r="R1217" s="83"/>
      <c r="S1217" s="79"/>
      <c r="T1217" s="84"/>
    </row>
    <row r="1218" spans="1:20" x14ac:dyDescent="0.15">
      <c r="A1218" s="74"/>
      <c r="B1218" s="75"/>
      <c r="C1218" s="78"/>
      <c r="D1218" s="77"/>
      <c r="E1218" s="78"/>
      <c r="F1218" s="78"/>
      <c r="G1218" s="78"/>
      <c r="H1218" s="78"/>
      <c r="I1218" s="77"/>
      <c r="J1218" s="79"/>
      <c r="K1218" s="80"/>
      <c r="L1218" s="81"/>
      <c r="M1218" s="82"/>
      <c r="N1218" s="82"/>
      <c r="O1218" s="81"/>
      <c r="P1218" s="76"/>
      <c r="Q1218" s="76"/>
      <c r="R1218" s="83"/>
      <c r="S1218" s="79"/>
      <c r="T1218" s="84"/>
    </row>
    <row r="1219" spans="1:20" x14ac:dyDescent="0.15">
      <c r="A1219" s="74"/>
      <c r="B1219" s="75"/>
      <c r="C1219" s="78"/>
      <c r="D1219" s="77"/>
      <c r="E1219" s="78"/>
      <c r="F1219" s="78"/>
      <c r="G1219" s="78"/>
      <c r="H1219" s="78"/>
      <c r="I1219" s="77"/>
      <c r="J1219" s="79"/>
      <c r="K1219" s="80"/>
      <c r="L1219" s="81"/>
      <c r="M1219" s="82"/>
      <c r="N1219" s="82"/>
      <c r="O1219" s="81"/>
      <c r="P1219" s="76"/>
      <c r="Q1219" s="76"/>
      <c r="R1219" s="83"/>
      <c r="S1219" s="79"/>
      <c r="T1219" s="84"/>
    </row>
    <row r="1220" spans="1:20" x14ac:dyDescent="0.15">
      <c r="A1220" s="74"/>
      <c r="B1220" s="75"/>
      <c r="C1220" s="78"/>
      <c r="D1220" s="77"/>
      <c r="E1220" s="78"/>
      <c r="F1220" s="78"/>
      <c r="G1220" s="78"/>
      <c r="H1220" s="78"/>
      <c r="I1220" s="77"/>
      <c r="J1220" s="79"/>
      <c r="K1220" s="80"/>
      <c r="L1220" s="81"/>
      <c r="M1220" s="82"/>
      <c r="N1220" s="82"/>
      <c r="O1220" s="81"/>
      <c r="P1220" s="76"/>
      <c r="Q1220" s="76"/>
      <c r="R1220" s="83"/>
      <c r="S1220" s="79"/>
      <c r="T1220" s="84"/>
    </row>
    <row r="1221" spans="1:20" x14ac:dyDescent="0.15">
      <c r="A1221" s="74"/>
      <c r="B1221" s="75"/>
      <c r="C1221" s="78"/>
      <c r="D1221" s="77"/>
      <c r="E1221" s="78"/>
      <c r="F1221" s="78"/>
      <c r="G1221" s="78"/>
      <c r="H1221" s="78"/>
      <c r="I1221" s="77"/>
      <c r="J1221" s="79"/>
      <c r="K1221" s="80"/>
      <c r="L1221" s="81"/>
      <c r="M1221" s="82"/>
      <c r="N1221" s="82"/>
      <c r="O1221" s="81"/>
      <c r="P1221" s="76"/>
      <c r="Q1221" s="76"/>
      <c r="R1221" s="83"/>
      <c r="S1221" s="79"/>
      <c r="T1221" s="84"/>
    </row>
    <row r="1222" spans="1:20" x14ac:dyDescent="0.15">
      <c r="A1222" s="74"/>
      <c r="B1222" s="75"/>
      <c r="C1222" s="78"/>
      <c r="D1222" s="77"/>
      <c r="E1222" s="78"/>
      <c r="F1222" s="78"/>
      <c r="G1222" s="78"/>
      <c r="H1222" s="78"/>
      <c r="I1222" s="77"/>
      <c r="J1222" s="79"/>
      <c r="K1222" s="80"/>
      <c r="L1222" s="81"/>
      <c r="M1222" s="82"/>
      <c r="N1222" s="82"/>
      <c r="O1222" s="81"/>
      <c r="P1222" s="76"/>
      <c r="Q1222" s="76"/>
      <c r="R1222" s="83"/>
      <c r="S1222" s="79"/>
      <c r="T1222" s="84"/>
    </row>
    <row r="1223" spans="1:20" x14ac:dyDescent="0.15">
      <c r="A1223" s="74"/>
      <c r="B1223" s="75"/>
      <c r="C1223" s="78"/>
      <c r="D1223" s="77"/>
      <c r="E1223" s="78"/>
      <c r="F1223" s="78"/>
      <c r="G1223" s="78"/>
      <c r="H1223" s="78"/>
      <c r="I1223" s="77"/>
      <c r="J1223" s="79"/>
      <c r="K1223" s="80"/>
      <c r="L1223" s="81"/>
      <c r="M1223" s="82"/>
      <c r="N1223" s="82"/>
      <c r="O1223" s="81"/>
      <c r="P1223" s="76"/>
      <c r="Q1223" s="76"/>
      <c r="R1223" s="83"/>
      <c r="S1223" s="79"/>
      <c r="T1223" s="84"/>
    </row>
    <row r="1224" spans="1:20" x14ac:dyDescent="0.15">
      <c r="A1224" s="74"/>
      <c r="B1224" s="75"/>
      <c r="C1224" s="78"/>
      <c r="D1224" s="77"/>
      <c r="E1224" s="78"/>
      <c r="F1224" s="78"/>
      <c r="G1224" s="78"/>
      <c r="H1224" s="78"/>
      <c r="I1224" s="77"/>
      <c r="J1224" s="79"/>
      <c r="K1224" s="80"/>
      <c r="L1224" s="81"/>
      <c r="M1224" s="82"/>
      <c r="N1224" s="82"/>
      <c r="O1224" s="81"/>
      <c r="P1224" s="76"/>
      <c r="Q1224" s="76"/>
      <c r="R1224" s="83"/>
      <c r="S1224" s="79"/>
      <c r="T1224" s="84"/>
    </row>
    <row r="1225" spans="1:20" x14ac:dyDescent="0.15">
      <c r="A1225" s="74"/>
      <c r="B1225" s="75"/>
      <c r="C1225" s="78"/>
      <c r="D1225" s="77"/>
      <c r="E1225" s="78"/>
      <c r="F1225" s="78"/>
      <c r="G1225" s="78"/>
      <c r="H1225" s="78"/>
      <c r="I1225" s="77"/>
      <c r="J1225" s="79"/>
      <c r="K1225" s="80"/>
      <c r="L1225" s="81"/>
      <c r="M1225" s="82"/>
      <c r="N1225" s="82"/>
      <c r="O1225" s="81"/>
      <c r="P1225" s="76"/>
      <c r="Q1225" s="76"/>
      <c r="R1225" s="83"/>
      <c r="S1225" s="79"/>
      <c r="T1225" s="84"/>
    </row>
    <row r="1226" spans="1:20" x14ac:dyDescent="0.15">
      <c r="A1226" s="74"/>
      <c r="B1226" s="75"/>
      <c r="C1226" s="78"/>
      <c r="D1226" s="77"/>
      <c r="E1226" s="78"/>
      <c r="F1226" s="78"/>
      <c r="G1226" s="78"/>
      <c r="H1226" s="78"/>
      <c r="I1226" s="77"/>
      <c r="J1226" s="79"/>
      <c r="K1226" s="80"/>
      <c r="L1226" s="81"/>
      <c r="M1226" s="82"/>
      <c r="N1226" s="82"/>
      <c r="O1226" s="81"/>
      <c r="P1226" s="76"/>
      <c r="Q1226" s="76"/>
      <c r="R1226" s="83"/>
      <c r="S1226" s="79"/>
      <c r="T1226" s="84"/>
    </row>
    <row r="1227" spans="1:20" x14ac:dyDescent="0.15">
      <c r="A1227" s="74"/>
      <c r="B1227" s="75"/>
      <c r="C1227" s="78"/>
      <c r="D1227" s="77"/>
      <c r="E1227" s="78"/>
      <c r="F1227" s="78"/>
      <c r="G1227" s="78"/>
      <c r="H1227" s="78"/>
      <c r="I1227" s="77"/>
      <c r="J1227" s="79"/>
      <c r="K1227" s="80"/>
      <c r="L1227" s="81"/>
      <c r="M1227" s="82"/>
      <c r="N1227" s="82"/>
      <c r="O1227" s="81"/>
      <c r="P1227" s="76"/>
      <c r="Q1227" s="76"/>
      <c r="R1227" s="83"/>
      <c r="S1227" s="79"/>
      <c r="T1227" s="84"/>
    </row>
    <row r="1228" spans="1:20" x14ac:dyDescent="0.15">
      <c r="A1228" s="74"/>
      <c r="B1228" s="75"/>
      <c r="C1228" s="78"/>
      <c r="D1228" s="77"/>
      <c r="E1228" s="78"/>
      <c r="F1228" s="78"/>
      <c r="G1228" s="78"/>
      <c r="H1228" s="78"/>
      <c r="I1228" s="77"/>
      <c r="J1228" s="79"/>
      <c r="K1228" s="80"/>
      <c r="L1228" s="81"/>
      <c r="M1228" s="82"/>
      <c r="N1228" s="82"/>
      <c r="O1228" s="81"/>
      <c r="P1228" s="76"/>
      <c r="Q1228" s="76"/>
      <c r="R1228" s="83"/>
      <c r="S1228" s="79"/>
      <c r="T1228" s="84"/>
    </row>
    <row r="1229" spans="1:20" x14ac:dyDescent="0.15">
      <c r="A1229" s="74"/>
      <c r="B1229" s="75"/>
      <c r="C1229" s="78"/>
      <c r="D1229" s="77"/>
      <c r="E1229" s="78"/>
      <c r="F1229" s="78"/>
      <c r="G1229" s="78"/>
      <c r="H1229" s="78"/>
      <c r="I1229" s="77"/>
      <c r="J1229" s="79"/>
      <c r="K1229" s="80"/>
      <c r="L1229" s="81"/>
      <c r="M1229" s="82"/>
      <c r="N1229" s="82"/>
      <c r="O1229" s="81"/>
      <c r="P1229" s="76"/>
      <c r="Q1229" s="76"/>
      <c r="R1229" s="83"/>
      <c r="S1229" s="79"/>
      <c r="T1229" s="84"/>
    </row>
    <row r="1230" spans="1:20" x14ac:dyDescent="0.15">
      <c r="A1230" s="74"/>
      <c r="B1230" s="75"/>
      <c r="C1230" s="78"/>
      <c r="D1230" s="77"/>
      <c r="E1230" s="78"/>
      <c r="F1230" s="78"/>
      <c r="G1230" s="78"/>
      <c r="H1230" s="78"/>
      <c r="I1230" s="77"/>
      <c r="J1230" s="79"/>
      <c r="K1230" s="80"/>
      <c r="L1230" s="81"/>
      <c r="M1230" s="82"/>
      <c r="N1230" s="82"/>
      <c r="O1230" s="81"/>
      <c r="P1230" s="76"/>
      <c r="Q1230" s="76"/>
      <c r="R1230" s="83"/>
      <c r="S1230" s="79"/>
      <c r="T1230" s="84"/>
    </row>
    <row r="1231" spans="1:20" x14ac:dyDescent="0.15">
      <c r="A1231" s="74"/>
      <c r="B1231" s="75"/>
      <c r="C1231" s="78"/>
      <c r="D1231" s="77"/>
      <c r="E1231" s="78"/>
      <c r="F1231" s="78"/>
      <c r="G1231" s="78"/>
      <c r="H1231" s="78"/>
      <c r="I1231" s="77"/>
      <c r="J1231" s="79"/>
      <c r="K1231" s="80"/>
      <c r="L1231" s="81"/>
      <c r="M1231" s="82"/>
      <c r="N1231" s="82"/>
      <c r="O1231" s="81"/>
      <c r="P1231" s="76"/>
      <c r="Q1231" s="76"/>
      <c r="R1231" s="83"/>
      <c r="S1231" s="79"/>
      <c r="T1231" s="84"/>
    </row>
    <row r="1232" spans="1:20" x14ac:dyDescent="0.15">
      <c r="A1232" s="74"/>
      <c r="B1232" s="75"/>
      <c r="C1232" s="78"/>
      <c r="D1232" s="77"/>
      <c r="E1232" s="78"/>
      <c r="F1232" s="78"/>
      <c r="G1232" s="78"/>
      <c r="H1232" s="78"/>
      <c r="I1232" s="77"/>
      <c r="J1232" s="79"/>
      <c r="K1232" s="80"/>
      <c r="L1232" s="81"/>
      <c r="M1232" s="82"/>
      <c r="N1232" s="82"/>
      <c r="O1232" s="81"/>
      <c r="P1232" s="76"/>
      <c r="Q1232" s="76"/>
      <c r="R1232" s="83"/>
      <c r="S1232" s="79"/>
      <c r="T1232" s="84"/>
    </row>
    <row r="1233" spans="1:20" x14ac:dyDescent="0.15">
      <c r="A1233" s="74"/>
      <c r="B1233" s="75"/>
      <c r="C1233" s="78"/>
      <c r="D1233" s="77"/>
      <c r="E1233" s="78"/>
      <c r="F1233" s="78"/>
      <c r="G1233" s="78"/>
      <c r="H1233" s="78"/>
      <c r="I1233" s="77"/>
      <c r="J1233" s="79"/>
      <c r="K1233" s="80"/>
      <c r="L1233" s="81"/>
      <c r="M1233" s="82"/>
      <c r="N1233" s="82"/>
      <c r="O1233" s="81"/>
      <c r="P1233" s="76"/>
      <c r="Q1233" s="76"/>
      <c r="R1233" s="83"/>
      <c r="S1233" s="79"/>
      <c r="T1233" s="84"/>
    </row>
    <row r="1234" spans="1:20" x14ac:dyDescent="0.15">
      <c r="A1234" s="74"/>
      <c r="B1234" s="75"/>
      <c r="C1234" s="78"/>
      <c r="D1234" s="77"/>
      <c r="E1234" s="78"/>
      <c r="F1234" s="78"/>
      <c r="G1234" s="78"/>
      <c r="H1234" s="78"/>
      <c r="I1234" s="77"/>
      <c r="J1234" s="79"/>
      <c r="K1234" s="80"/>
      <c r="L1234" s="81"/>
      <c r="M1234" s="82"/>
      <c r="N1234" s="82"/>
      <c r="O1234" s="81"/>
      <c r="P1234" s="76"/>
      <c r="Q1234" s="76"/>
      <c r="R1234" s="83"/>
      <c r="S1234" s="79"/>
      <c r="T1234" s="84"/>
    </row>
    <row r="1235" spans="1:20" x14ac:dyDescent="0.15">
      <c r="A1235" s="74"/>
      <c r="B1235" s="75"/>
      <c r="C1235" s="78"/>
      <c r="D1235" s="77"/>
      <c r="E1235" s="78"/>
      <c r="F1235" s="78"/>
      <c r="G1235" s="78"/>
      <c r="H1235" s="78"/>
      <c r="I1235" s="77"/>
      <c r="J1235" s="79"/>
      <c r="K1235" s="80"/>
      <c r="L1235" s="81"/>
      <c r="M1235" s="82"/>
      <c r="N1235" s="82"/>
      <c r="O1235" s="81"/>
      <c r="P1235" s="76"/>
      <c r="Q1235" s="76"/>
      <c r="R1235" s="83"/>
      <c r="S1235" s="79"/>
      <c r="T1235" s="84"/>
    </row>
    <row r="1236" spans="1:20" x14ac:dyDescent="0.15">
      <c r="A1236" s="74"/>
      <c r="B1236" s="75"/>
      <c r="C1236" s="78"/>
      <c r="D1236" s="77"/>
      <c r="E1236" s="78"/>
      <c r="F1236" s="78"/>
      <c r="G1236" s="78"/>
      <c r="H1236" s="78"/>
      <c r="I1236" s="77"/>
      <c r="J1236" s="79"/>
      <c r="K1236" s="80"/>
      <c r="L1236" s="81"/>
      <c r="M1236" s="82"/>
      <c r="N1236" s="82"/>
      <c r="O1236" s="81"/>
      <c r="P1236" s="76"/>
      <c r="Q1236" s="76"/>
      <c r="R1236" s="83"/>
      <c r="S1236" s="79"/>
      <c r="T1236" s="84"/>
    </row>
    <row r="1237" spans="1:20" x14ac:dyDescent="0.15">
      <c r="A1237" s="74"/>
      <c r="B1237" s="75"/>
      <c r="C1237" s="78"/>
      <c r="D1237" s="77"/>
      <c r="E1237" s="78"/>
      <c r="F1237" s="78"/>
      <c r="G1237" s="78"/>
      <c r="H1237" s="78"/>
      <c r="I1237" s="77"/>
      <c r="J1237" s="79"/>
      <c r="K1237" s="80"/>
      <c r="L1237" s="81"/>
      <c r="M1237" s="82"/>
      <c r="N1237" s="82"/>
      <c r="O1237" s="81"/>
      <c r="P1237" s="76"/>
      <c r="Q1237" s="76"/>
      <c r="R1237" s="83"/>
      <c r="S1237" s="79"/>
      <c r="T1237" s="84"/>
    </row>
    <row r="1238" spans="1:20" x14ac:dyDescent="0.15">
      <c r="A1238" s="74"/>
      <c r="B1238" s="75"/>
      <c r="C1238" s="78"/>
      <c r="D1238" s="77"/>
      <c r="E1238" s="78"/>
      <c r="F1238" s="78"/>
      <c r="G1238" s="78"/>
      <c r="H1238" s="78"/>
      <c r="I1238" s="77"/>
      <c r="J1238" s="79"/>
      <c r="K1238" s="80"/>
      <c r="L1238" s="81"/>
      <c r="M1238" s="82"/>
      <c r="N1238" s="82"/>
      <c r="O1238" s="81"/>
      <c r="P1238" s="76"/>
      <c r="Q1238" s="76"/>
      <c r="R1238" s="83"/>
      <c r="S1238" s="79"/>
      <c r="T1238" s="84"/>
    </row>
    <row r="1239" spans="1:20" x14ac:dyDescent="0.15">
      <c r="A1239" s="74"/>
      <c r="B1239" s="75"/>
      <c r="C1239" s="78"/>
      <c r="D1239" s="77"/>
      <c r="E1239" s="78"/>
      <c r="F1239" s="78"/>
      <c r="G1239" s="78"/>
      <c r="H1239" s="78"/>
      <c r="I1239" s="77"/>
      <c r="J1239" s="79"/>
      <c r="K1239" s="80"/>
      <c r="L1239" s="81"/>
      <c r="M1239" s="82"/>
      <c r="N1239" s="82"/>
      <c r="O1239" s="81"/>
      <c r="P1239" s="76"/>
      <c r="Q1239" s="76"/>
      <c r="R1239" s="83"/>
      <c r="S1239" s="79"/>
      <c r="T1239" s="84"/>
    </row>
    <row r="1240" spans="1:20" x14ac:dyDescent="0.15">
      <c r="A1240" s="74"/>
      <c r="B1240" s="75"/>
      <c r="C1240" s="78"/>
      <c r="D1240" s="77"/>
      <c r="E1240" s="78"/>
      <c r="F1240" s="78"/>
      <c r="G1240" s="78"/>
      <c r="H1240" s="78"/>
      <c r="I1240" s="77"/>
      <c r="J1240" s="79"/>
      <c r="K1240" s="80"/>
      <c r="L1240" s="81"/>
      <c r="M1240" s="82"/>
      <c r="N1240" s="82"/>
      <c r="O1240" s="81"/>
      <c r="P1240" s="76"/>
      <c r="Q1240" s="76"/>
      <c r="R1240" s="83"/>
      <c r="S1240" s="79"/>
      <c r="T1240" s="84"/>
    </row>
    <row r="1241" spans="1:20" x14ac:dyDescent="0.15">
      <c r="A1241" s="74"/>
      <c r="B1241" s="75"/>
      <c r="C1241" s="78"/>
      <c r="D1241" s="77"/>
      <c r="E1241" s="78"/>
      <c r="F1241" s="78"/>
      <c r="G1241" s="78"/>
      <c r="H1241" s="78"/>
      <c r="I1241" s="77"/>
      <c r="J1241" s="79"/>
      <c r="K1241" s="80"/>
      <c r="L1241" s="81"/>
      <c r="M1241" s="82"/>
      <c r="N1241" s="82"/>
      <c r="O1241" s="81"/>
      <c r="P1241" s="76"/>
      <c r="Q1241" s="76"/>
      <c r="R1241" s="83"/>
      <c r="S1241" s="79"/>
      <c r="T1241" s="84"/>
    </row>
    <row r="1242" spans="1:20" x14ac:dyDescent="0.15">
      <c r="A1242" s="74"/>
      <c r="B1242" s="75"/>
      <c r="C1242" s="78"/>
      <c r="D1242" s="77"/>
      <c r="E1242" s="78"/>
      <c r="F1242" s="78"/>
      <c r="G1242" s="78"/>
      <c r="H1242" s="78"/>
      <c r="I1242" s="77"/>
      <c r="J1242" s="79"/>
      <c r="K1242" s="80"/>
      <c r="L1242" s="81"/>
      <c r="M1242" s="82"/>
      <c r="N1242" s="82"/>
      <c r="O1242" s="81"/>
      <c r="P1242" s="76"/>
      <c r="Q1242" s="76"/>
      <c r="R1242" s="83"/>
      <c r="S1242" s="79"/>
      <c r="T1242" s="84"/>
    </row>
    <row r="1243" spans="1:20" x14ac:dyDescent="0.15">
      <c r="A1243" s="74"/>
      <c r="B1243" s="75"/>
      <c r="C1243" s="78"/>
      <c r="D1243" s="77"/>
      <c r="E1243" s="78"/>
      <c r="F1243" s="78"/>
      <c r="G1243" s="78"/>
      <c r="H1243" s="78"/>
      <c r="I1243" s="77"/>
      <c r="J1243" s="79"/>
      <c r="K1243" s="80"/>
      <c r="L1243" s="81"/>
      <c r="M1243" s="82"/>
      <c r="N1243" s="82"/>
      <c r="O1243" s="81"/>
      <c r="P1243" s="76"/>
      <c r="Q1243" s="76"/>
      <c r="R1243" s="83"/>
      <c r="S1243" s="79"/>
      <c r="T1243" s="84"/>
    </row>
    <row r="1244" spans="1:20" x14ac:dyDescent="0.15">
      <c r="A1244" s="74"/>
      <c r="B1244" s="75"/>
      <c r="C1244" s="78"/>
      <c r="D1244" s="77"/>
      <c r="E1244" s="78"/>
      <c r="F1244" s="78"/>
      <c r="G1244" s="78"/>
      <c r="H1244" s="78"/>
      <c r="I1244" s="77"/>
      <c r="J1244" s="79"/>
      <c r="K1244" s="80"/>
      <c r="L1244" s="81"/>
      <c r="M1244" s="82"/>
      <c r="N1244" s="82"/>
      <c r="O1244" s="81"/>
      <c r="P1244" s="76"/>
      <c r="Q1244" s="76"/>
      <c r="R1244" s="83"/>
      <c r="S1244" s="79"/>
      <c r="T1244" s="84"/>
    </row>
    <row r="1245" spans="1:20" x14ac:dyDescent="0.15">
      <c r="A1245" s="74"/>
      <c r="B1245" s="75"/>
      <c r="C1245" s="78"/>
      <c r="D1245" s="77"/>
      <c r="E1245" s="78"/>
      <c r="F1245" s="78"/>
      <c r="G1245" s="78"/>
      <c r="H1245" s="78"/>
      <c r="I1245" s="77"/>
      <c r="J1245" s="79"/>
      <c r="K1245" s="80"/>
      <c r="L1245" s="81"/>
      <c r="M1245" s="82"/>
      <c r="N1245" s="82"/>
      <c r="O1245" s="81"/>
      <c r="P1245" s="76"/>
      <c r="Q1245" s="76"/>
      <c r="R1245" s="83"/>
      <c r="S1245" s="79"/>
      <c r="T1245" s="84"/>
    </row>
    <row r="1246" spans="1:20" x14ac:dyDescent="0.15">
      <c r="A1246" s="74"/>
      <c r="B1246" s="75"/>
      <c r="C1246" s="78"/>
      <c r="D1246" s="77"/>
      <c r="E1246" s="78"/>
      <c r="F1246" s="78"/>
      <c r="G1246" s="78"/>
      <c r="H1246" s="78"/>
      <c r="I1246" s="77"/>
      <c r="J1246" s="79"/>
      <c r="K1246" s="80"/>
      <c r="L1246" s="81"/>
      <c r="M1246" s="82"/>
      <c r="N1246" s="82"/>
      <c r="O1246" s="81"/>
      <c r="P1246" s="76"/>
      <c r="Q1246" s="76"/>
      <c r="R1246" s="83"/>
      <c r="S1246" s="79"/>
      <c r="T1246" s="84"/>
    </row>
    <row r="1247" spans="1:20" x14ac:dyDescent="0.15">
      <c r="A1247" s="74"/>
      <c r="B1247" s="75"/>
      <c r="C1247" s="78"/>
      <c r="D1247" s="77"/>
      <c r="E1247" s="78"/>
      <c r="F1247" s="78"/>
      <c r="G1247" s="78"/>
      <c r="H1247" s="78"/>
      <c r="I1247" s="77"/>
      <c r="J1247" s="79"/>
      <c r="K1247" s="80"/>
      <c r="L1247" s="81"/>
      <c r="M1247" s="82"/>
      <c r="N1247" s="82"/>
      <c r="O1247" s="81"/>
      <c r="P1247" s="76"/>
      <c r="Q1247" s="76"/>
      <c r="R1247" s="83"/>
      <c r="S1247" s="79"/>
      <c r="T1247" s="84"/>
    </row>
    <row r="1248" spans="1:20" x14ac:dyDescent="0.15">
      <c r="A1248" s="74"/>
      <c r="B1248" s="75"/>
      <c r="C1248" s="78"/>
      <c r="D1248" s="77"/>
      <c r="E1248" s="78"/>
      <c r="F1248" s="78"/>
      <c r="G1248" s="78"/>
      <c r="H1248" s="78"/>
      <c r="I1248" s="77"/>
      <c r="J1248" s="79"/>
      <c r="K1248" s="80"/>
      <c r="L1248" s="81"/>
      <c r="M1248" s="82"/>
      <c r="N1248" s="82"/>
      <c r="O1248" s="81"/>
      <c r="P1248" s="76"/>
      <c r="Q1248" s="76"/>
      <c r="R1248" s="83"/>
      <c r="S1248" s="79"/>
      <c r="T1248" s="84"/>
    </row>
    <row r="1249" spans="1:20" x14ac:dyDescent="0.15">
      <c r="A1249" s="74"/>
      <c r="B1249" s="75"/>
      <c r="C1249" s="78"/>
      <c r="D1249" s="77"/>
      <c r="E1249" s="78"/>
      <c r="F1249" s="78"/>
      <c r="G1249" s="78"/>
      <c r="H1249" s="78"/>
      <c r="I1249" s="77"/>
      <c r="J1249" s="79"/>
      <c r="K1249" s="80"/>
      <c r="L1249" s="81"/>
      <c r="M1249" s="82"/>
      <c r="N1249" s="82"/>
      <c r="O1249" s="81"/>
      <c r="P1249" s="76"/>
      <c r="Q1249" s="76"/>
      <c r="R1249" s="83"/>
      <c r="S1249" s="79"/>
      <c r="T1249" s="84"/>
    </row>
    <row r="1250" spans="1:20" x14ac:dyDescent="0.15">
      <c r="A1250" s="74"/>
      <c r="B1250" s="75"/>
      <c r="C1250" s="78"/>
      <c r="D1250" s="77"/>
      <c r="E1250" s="78"/>
      <c r="F1250" s="78"/>
      <c r="G1250" s="78"/>
      <c r="H1250" s="78"/>
      <c r="I1250" s="77"/>
      <c r="J1250" s="79"/>
      <c r="K1250" s="80"/>
      <c r="L1250" s="81"/>
      <c r="M1250" s="82"/>
      <c r="N1250" s="82"/>
      <c r="O1250" s="81"/>
      <c r="P1250" s="76"/>
      <c r="Q1250" s="76"/>
      <c r="R1250" s="83"/>
      <c r="S1250" s="79"/>
      <c r="T1250" s="84"/>
    </row>
    <row r="1251" spans="1:20" x14ac:dyDescent="0.15">
      <c r="A1251" s="74"/>
      <c r="B1251" s="75"/>
      <c r="C1251" s="78"/>
      <c r="D1251" s="77"/>
      <c r="E1251" s="78"/>
      <c r="F1251" s="78"/>
      <c r="G1251" s="78"/>
      <c r="H1251" s="78"/>
      <c r="I1251" s="77"/>
      <c r="J1251" s="79"/>
      <c r="K1251" s="80"/>
      <c r="L1251" s="81"/>
      <c r="M1251" s="82"/>
      <c r="N1251" s="82"/>
      <c r="O1251" s="81"/>
      <c r="P1251" s="76"/>
      <c r="Q1251" s="76"/>
      <c r="R1251" s="83"/>
      <c r="S1251" s="79"/>
      <c r="T1251" s="84"/>
    </row>
    <row r="1252" spans="1:20" x14ac:dyDescent="0.15">
      <c r="A1252" s="74"/>
      <c r="B1252" s="75"/>
      <c r="C1252" s="78"/>
      <c r="D1252" s="77"/>
      <c r="E1252" s="78"/>
      <c r="F1252" s="78"/>
      <c r="G1252" s="78"/>
      <c r="H1252" s="78"/>
      <c r="I1252" s="77"/>
      <c r="J1252" s="79"/>
      <c r="K1252" s="80"/>
      <c r="L1252" s="81"/>
      <c r="M1252" s="82"/>
      <c r="N1252" s="82"/>
      <c r="O1252" s="81"/>
      <c r="P1252" s="76"/>
      <c r="Q1252" s="76"/>
      <c r="R1252" s="83"/>
      <c r="S1252" s="79"/>
      <c r="T1252" s="84"/>
    </row>
    <row r="1253" spans="1:20" x14ac:dyDescent="0.15">
      <c r="A1253" s="74"/>
      <c r="B1253" s="75"/>
      <c r="C1253" s="78"/>
      <c r="D1253" s="77"/>
      <c r="E1253" s="78"/>
      <c r="F1253" s="78"/>
      <c r="G1253" s="78"/>
      <c r="H1253" s="78"/>
      <c r="I1253" s="77"/>
      <c r="J1253" s="79"/>
      <c r="K1253" s="80"/>
      <c r="L1253" s="81"/>
      <c r="M1253" s="82"/>
      <c r="N1253" s="82"/>
      <c r="O1253" s="81"/>
      <c r="P1253" s="76"/>
      <c r="Q1253" s="76"/>
      <c r="R1253" s="83"/>
      <c r="S1253" s="79"/>
      <c r="T1253" s="84"/>
    </row>
    <row r="1254" spans="1:20" x14ac:dyDescent="0.15">
      <c r="A1254" s="74"/>
      <c r="B1254" s="75"/>
      <c r="C1254" s="78"/>
      <c r="D1254" s="77"/>
      <c r="E1254" s="78"/>
      <c r="F1254" s="78"/>
      <c r="G1254" s="78"/>
      <c r="H1254" s="78"/>
      <c r="I1254" s="77"/>
      <c r="J1254" s="79"/>
      <c r="K1254" s="80"/>
      <c r="L1254" s="81"/>
      <c r="M1254" s="82"/>
      <c r="N1254" s="82"/>
      <c r="O1254" s="81"/>
      <c r="P1254" s="76"/>
      <c r="Q1254" s="76"/>
      <c r="R1254" s="83"/>
      <c r="S1254" s="79"/>
      <c r="T1254" s="84"/>
    </row>
    <row r="1255" spans="1:20" x14ac:dyDescent="0.15">
      <c r="A1255" s="74"/>
      <c r="B1255" s="75"/>
      <c r="C1255" s="78"/>
      <c r="D1255" s="77"/>
      <c r="E1255" s="78"/>
      <c r="F1255" s="78"/>
      <c r="G1255" s="78"/>
      <c r="H1255" s="78"/>
      <c r="I1255" s="77"/>
      <c r="J1255" s="79"/>
      <c r="K1255" s="80"/>
      <c r="L1255" s="81"/>
      <c r="M1255" s="82"/>
      <c r="N1255" s="82"/>
      <c r="O1255" s="81"/>
      <c r="P1255" s="76"/>
      <c r="Q1255" s="76"/>
      <c r="R1255" s="83"/>
      <c r="S1255" s="79"/>
      <c r="T1255" s="84"/>
    </row>
    <row r="1256" spans="1:20" x14ac:dyDescent="0.15">
      <c r="A1256" s="74"/>
      <c r="B1256" s="75"/>
      <c r="C1256" s="78"/>
      <c r="D1256" s="77"/>
      <c r="E1256" s="78"/>
      <c r="F1256" s="78"/>
      <c r="G1256" s="78"/>
      <c r="H1256" s="78"/>
      <c r="I1256" s="77"/>
      <c r="J1256" s="79"/>
      <c r="K1256" s="80"/>
      <c r="L1256" s="81"/>
      <c r="M1256" s="82"/>
      <c r="N1256" s="82"/>
      <c r="O1256" s="81"/>
      <c r="P1256" s="76"/>
      <c r="Q1256" s="76"/>
      <c r="R1256" s="83"/>
      <c r="S1256" s="79"/>
      <c r="T1256" s="84"/>
    </row>
    <row r="1257" spans="1:20" x14ac:dyDescent="0.15">
      <c r="A1257" s="74"/>
      <c r="B1257" s="75"/>
      <c r="C1257" s="78"/>
      <c r="D1257" s="77"/>
      <c r="E1257" s="78"/>
      <c r="F1257" s="78"/>
      <c r="G1257" s="78"/>
      <c r="H1257" s="78"/>
      <c r="I1257" s="77"/>
      <c r="J1257" s="79"/>
      <c r="K1257" s="80"/>
      <c r="L1257" s="81"/>
      <c r="M1257" s="82"/>
      <c r="N1257" s="82"/>
      <c r="O1257" s="81"/>
      <c r="P1257" s="76"/>
      <c r="Q1257" s="76"/>
      <c r="R1257" s="83"/>
      <c r="S1257" s="79"/>
      <c r="T1257" s="84"/>
    </row>
    <row r="1258" spans="1:20" x14ac:dyDescent="0.15">
      <c r="A1258" s="74"/>
      <c r="B1258" s="75"/>
      <c r="C1258" s="78"/>
      <c r="D1258" s="77"/>
      <c r="E1258" s="78"/>
      <c r="F1258" s="78"/>
      <c r="G1258" s="78"/>
      <c r="H1258" s="78"/>
      <c r="I1258" s="77"/>
      <c r="J1258" s="79"/>
      <c r="K1258" s="80"/>
      <c r="L1258" s="81"/>
      <c r="M1258" s="82"/>
      <c r="N1258" s="82"/>
      <c r="O1258" s="81"/>
      <c r="P1258" s="76"/>
      <c r="Q1258" s="76"/>
      <c r="R1258" s="83"/>
      <c r="S1258" s="79"/>
      <c r="T1258" s="84"/>
    </row>
    <row r="1259" spans="1:20" x14ac:dyDescent="0.15">
      <c r="A1259" s="74"/>
      <c r="B1259" s="75"/>
      <c r="C1259" s="78"/>
      <c r="D1259" s="77"/>
      <c r="E1259" s="78"/>
      <c r="F1259" s="78"/>
      <c r="G1259" s="78"/>
      <c r="H1259" s="78"/>
      <c r="I1259" s="77"/>
      <c r="J1259" s="79"/>
      <c r="K1259" s="80"/>
      <c r="L1259" s="81"/>
      <c r="M1259" s="82"/>
      <c r="N1259" s="82"/>
      <c r="O1259" s="81"/>
      <c r="P1259" s="76"/>
      <c r="Q1259" s="76"/>
      <c r="R1259" s="83"/>
      <c r="S1259" s="79"/>
      <c r="T1259" s="84"/>
    </row>
    <row r="1260" spans="1:20" x14ac:dyDescent="0.15">
      <c r="A1260" s="74"/>
      <c r="B1260" s="75"/>
      <c r="C1260" s="78"/>
      <c r="D1260" s="77"/>
      <c r="E1260" s="78"/>
      <c r="F1260" s="78"/>
      <c r="G1260" s="78"/>
      <c r="H1260" s="78"/>
      <c r="I1260" s="77"/>
      <c r="J1260" s="79"/>
      <c r="K1260" s="80"/>
      <c r="L1260" s="81"/>
      <c r="M1260" s="82"/>
      <c r="N1260" s="82"/>
      <c r="O1260" s="81"/>
      <c r="P1260" s="76"/>
      <c r="Q1260" s="76"/>
      <c r="R1260" s="83"/>
      <c r="S1260" s="79"/>
      <c r="T1260" s="84"/>
    </row>
    <row r="1261" spans="1:20" x14ac:dyDescent="0.15">
      <c r="A1261" s="74"/>
      <c r="B1261" s="75"/>
      <c r="C1261" s="78"/>
      <c r="D1261" s="77"/>
      <c r="E1261" s="78"/>
      <c r="F1261" s="78"/>
      <c r="G1261" s="78"/>
      <c r="H1261" s="78"/>
      <c r="I1261" s="77"/>
      <c r="J1261" s="79"/>
      <c r="K1261" s="80"/>
      <c r="L1261" s="81"/>
      <c r="M1261" s="82"/>
      <c r="N1261" s="82"/>
      <c r="O1261" s="81"/>
      <c r="P1261" s="76"/>
      <c r="Q1261" s="76"/>
      <c r="R1261" s="83"/>
      <c r="S1261" s="79"/>
      <c r="T1261" s="84"/>
    </row>
    <row r="1262" spans="1:20" x14ac:dyDescent="0.15">
      <c r="A1262" s="74"/>
      <c r="B1262" s="75"/>
      <c r="C1262" s="78"/>
      <c r="D1262" s="77"/>
      <c r="E1262" s="78"/>
      <c r="F1262" s="78"/>
      <c r="G1262" s="78"/>
      <c r="H1262" s="78"/>
      <c r="I1262" s="77"/>
      <c r="J1262" s="79"/>
      <c r="K1262" s="80"/>
      <c r="L1262" s="81"/>
      <c r="M1262" s="82"/>
      <c r="N1262" s="82"/>
      <c r="O1262" s="81"/>
      <c r="P1262" s="76"/>
      <c r="Q1262" s="76"/>
      <c r="R1262" s="83"/>
      <c r="S1262" s="79"/>
      <c r="T1262" s="84"/>
    </row>
    <row r="1263" spans="1:20" x14ac:dyDescent="0.15">
      <c r="A1263" s="74"/>
      <c r="B1263" s="75"/>
      <c r="C1263" s="78"/>
      <c r="D1263" s="77"/>
      <c r="E1263" s="78"/>
      <c r="F1263" s="78"/>
      <c r="G1263" s="78"/>
      <c r="H1263" s="78"/>
      <c r="I1263" s="77"/>
      <c r="J1263" s="79"/>
      <c r="K1263" s="80"/>
      <c r="L1263" s="81"/>
      <c r="M1263" s="82"/>
      <c r="N1263" s="82"/>
      <c r="O1263" s="81"/>
      <c r="P1263" s="76"/>
      <c r="Q1263" s="76"/>
      <c r="R1263" s="83"/>
      <c r="S1263" s="79"/>
      <c r="T1263" s="84"/>
    </row>
    <row r="1264" spans="1:20" x14ac:dyDescent="0.15">
      <c r="A1264" s="74"/>
      <c r="B1264" s="75"/>
      <c r="C1264" s="78"/>
      <c r="D1264" s="77"/>
      <c r="E1264" s="78"/>
      <c r="F1264" s="78"/>
      <c r="G1264" s="78"/>
      <c r="H1264" s="78"/>
      <c r="I1264" s="77"/>
      <c r="J1264" s="79"/>
      <c r="K1264" s="80"/>
      <c r="L1264" s="81"/>
      <c r="M1264" s="82"/>
      <c r="N1264" s="82"/>
      <c r="O1264" s="81"/>
      <c r="P1264" s="76"/>
      <c r="Q1264" s="76"/>
      <c r="R1264" s="83"/>
      <c r="S1264" s="79"/>
      <c r="T1264" s="84"/>
    </row>
    <row r="1265" spans="1:20" x14ac:dyDescent="0.15">
      <c r="A1265" s="74"/>
      <c r="B1265" s="75"/>
      <c r="C1265" s="78"/>
      <c r="D1265" s="77"/>
      <c r="E1265" s="78"/>
      <c r="F1265" s="78"/>
      <c r="G1265" s="78"/>
      <c r="H1265" s="78"/>
      <c r="I1265" s="77"/>
      <c r="J1265" s="79"/>
      <c r="K1265" s="80"/>
      <c r="L1265" s="81"/>
      <c r="M1265" s="82"/>
      <c r="N1265" s="82"/>
      <c r="O1265" s="81"/>
      <c r="P1265" s="76"/>
      <c r="Q1265" s="76"/>
      <c r="R1265" s="83"/>
      <c r="S1265" s="79"/>
      <c r="T1265" s="84"/>
    </row>
    <row r="1266" spans="1:20" x14ac:dyDescent="0.15">
      <c r="A1266" s="74"/>
      <c r="B1266" s="75"/>
      <c r="C1266" s="78"/>
      <c r="D1266" s="77"/>
      <c r="E1266" s="78"/>
      <c r="F1266" s="78"/>
      <c r="G1266" s="78"/>
      <c r="H1266" s="78"/>
      <c r="I1266" s="77"/>
      <c r="J1266" s="79"/>
      <c r="K1266" s="80"/>
      <c r="L1266" s="81"/>
      <c r="M1266" s="82"/>
      <c r="N1266" s="82"/>
      <c r="O1266" s="81"/>
      <c r="P1266" s="76"/>
      <c r="Q1266" s="76"/>
      <c r="R1266" s="83"/>
      <c r="S1266" s="79"/>
      <c r="T1266" s="84"/>
    </row>
    <row r="1267" spans="1:20" x14ac:dyDescent="0.15">
      <c r="A1267" s="74"/>
      <c r="B1267" s="75"/>
      <c r="C1267" s="78"/>
      <c r="D1267" s="77"/>
      <c r="E1267" s="78"/>
      <c r="F1267" s="78"/>
      <c r="G1267" s="78"/>
      <c r="H1267" s="78"/>
      <c r="I1267" s="77"/>
      <c r="J1267" s="79"/>
      <c r="K1267" s="80"/>
      <c r="L1267" s="81"/>
      <c r="M1267" s="82"/>
      <c r="N1267" s="82"/>
      <c r="O1267" s="81"/>
      <c r="P1267" s="76"/>
      <c r="Q1267" s="76"/>
      <c r="R1267" s="83"/>
      <c r="S1267" s="79"/>
      <c r="T1267" s="84"/>
    </row>
    <row r="1268" spans="1:20" x14ac:dyDescent="0.15">
      <c r="A1268" s="74"/>
      <c r="B1268" s="75"/>
      <c r="C1268" s="78"/>
      <c r="D1268" s="77"/>
      <c r="E1268" s="78"/>
      <c r="F1268" s="78"/>
      <c r="G1268" s="78"/>
      <c r="H1268" s="78"/>
      <c r="I1268" s="77"/>
      <c r="J1268" s="79"/>
      <c r="K1268" s="80"/>
      <c r="L1268" s="81"/>
      <c r="M1268" s="82"/>
      <c r="N1268" s="82"/>
      <c r="O1268" s="81"/>
      <c r="P1268" s="76"/>
      <c r="Q1268" s="76"/>
      <c r="R1268" s="83"/>
      <c r="S1268" s="79"/>
      <c r="T1268" s="84"/>
    </row>
    <row r="1269" spans="1:20" x14ac:dyDescent="0.15">
      <c r="A1269" s="74"/>
      <c r="B1269" s="75"/>
      <c r="C1269" s="78"/>
      <c r="D1269" s="77"/>
      <c r="E1269" s="78"/>
      <c r="F1269" s="78"/>
      <c r="G1269" s="78"/>
      <c r="H1269" s="78"/>
      <c r="I1269" s="77"/>
      <c r="J1269" s="79"/>
      <c r="K1269" s="80"/>
      <c r="L1269" s="81"/>
      <c r="M1269" s="82"/>
      <c r="N1269" s="82"/>
      <c r="O1269" s="81"/>
      <c r="P1269" s="76"/>
      <c r="Q1269" s="76"/>
      <c r="R1269" s="83"/>
      <c r="S1269" s="79"/>
      <c r="T1269" s="84"/>
    </row>
    <row r="1270" spans="1:20" x14ac:dyDescent="0.15">
      <c r="A1270" s="74"/>
      <c r="B1270" s="75"/>
      <c r="C1270" s="78"/>
      <c r="D1270" s="77"/>
      <c r="E1270" s="78"/>
      <c r="F1270" s="78"/>
      <c r="G1270" s="78"/>
      <c r="H1270" s="78"/>
      <c r="I1270" s="77"/>
      <c r="J1270" s="79"/>
      <c r="K1270" s="80"/>
      <c r="L1270" s="81"/>
      <c r="M1270" s="82"/>
      <c r="N1270" s="82"/>
      <c r="O1270" s="81"/>
      <c r="P1270" s="76"/>
      <c r="Q1270" s="76"/>
      <c r="R1270" s="83"/>
      <c r="S1270" s="79"/>
      <c r="T1270" s="84"/>
    </row>
    <row r="1271" spans="1:20" x14ac:dyDescent="0.15">
      <c r="A1271" s="74"/>
      <c r="B1271" s="75"/>
      <c r="C1271" s="78"/>
      <c r="D1271" s="77"/>
      <c r="E1271" s="78"/>
      <c r="F1271" s="78"/>
      <c r="G1271" s="78"/>
      <c r="H1271" s="78"/>
      <c r="I1271" s="77"/>
      <c r="J1271" s="79"/>
      <c r="K1271" s="80"/>
      <c r="L1271" s="81"/>
      <c r="M1271" s="82"/>
      <c r="N1271" s="82"/>
      <c r="O1271" s="81"/>
      <c r="P1271" s="76"/>
      <c r="Q1271" s="76"/>
      <c r="R1271" s="83"/>
      <c r="S1271" s="79"/>
      <c r="T1271" s="84"/>
    </row>
    <row r="1272" spans="1:20" x14ac:dyDescent="0.15">
      <c r="A1272" s="74"/>
      <c r="B1272" s="75"/>
      <c r="C1272" s="78"/>
      <c r="D1272" s="77"/>
      <c r="E1272" s="78"/>
      <c r="F1272" s="78"/>
      <c r="G1272" s="78"/>
      <c r="H1272" s="78"/>
      <c r="I1272" s="77"/>
      <c r="J1272" s="79"/>
      <c r="K1272" s="80"/>
      <c r="L1272" s="81"/>
      <c r="M1272" s="82"/>
      <c r="N1272" s="82"/>
      <c r="O1272" s="81"/>
      <c r="P1272" s="76"/>
      <c r="Q1272" s="76"/>
      <c r="R1272" s="83"/>
      <c r="S1272" s="79"/>
      <c r="T1272" s="84"/>
    </row>
    <row r="1273" spans="1:20" x14ac:dyDescent="0.15">
      <c r="A1273" s="74"/>
      <c r="B1273" s="75"/>
      <c r="C1273" s="78"/>
      <c r="D1273" s="77"/>
      <c r="E1273" s="78"/>
      <c r="F1273" s="78"/>
      <c r="G1273" s="78"/>
      <c r="H1273" s="78"/>
      <c r="I1273" s="77"/>
      <c r="J1273" s="79"/>
      <c r="K1273" s="80"/>
      <c r="L1273" s="81"/>
      <c r="M1273" s="82"/>
      <c r="N1273" s="82"/>
      <c r="O1273" s="81"/>
      <c r="P1273" s="76"/>
      <c r="Q1273" s="76"/>
      <c r="R1273" s="83"/>
      <c r="S1273" s="79"/>
      <c r="T1273" s="84"/>
    </row>
    <row r="1274" spans="1:20" x14ac:dyDescent="0.15">
      <c r="A1274" s="74"/>
      <c r="B1274" s="75"/>
      <c r="C1274" s="78"/>
      <c r="D1274" s="77"/>
      <c r="E1274" s="78"/>
      <c r="F1274" s="78"/>
      <c r="G1274" s="78"/>
      <c r="H1274" s="78"/>
      <c r="I1274" s="77"/>
      <c r="J1274" s="79"/>
      <c r="K1274" s="80"/>
      <c r="L1274" s="81"/>
      <c r="M1274" s="82"/>
      <c r="N1274" s="82"/>
      <c r="O1274" s="81"/>
      <c r="P1274" s="76"/>
      <c r="Q1274" s="76"/>
      <c r="R1274" s="83"/>
      <c r="S1274" s="79"/>
      <c r="T1274" s="84"/>
    </row>
    <row r="1275" spans="1:20" x14ac:dyDescent="0.15">
      <c r="A1275" s="74"/>
      <c r="B1275" s="75"/>
      <c r="C1275" s="78"/>
      <c r="D1275" s="77"/>
      <c r="E1275" s="78"/>
      <c r="F1275" s="78"/>
      <c r="G1275" s="78"/>
      <c r="H1275" s="78"/>
      <c r="I1275" s="77"/>
      <c r="J1275" s="79"/>
      <c r="K1275" s="80"/>
      <c r="L1275" s="81"/>
      <c r="M1275" s="82"/>
      <c r="N1275" s="82"/>
      <c r="O1275" s="81"/>
      <c r="P1275" s="76"/>
      <c r="Q1275" s="76"/>
      <c r="R1275" s="83"/>
      <c r="S1275" s="79"/>
      <c r="T1275" s="84"/>
    </row>
    <row r="1276" spans="1:20" x14ac:dyDescent="0.15">
      <c r="A1276" s="74"/>
      <c r="B1276" s="75"/>
      <c r="C1276" s="78"/>
      <c r="D1276" s="77"/>
      <c r="E1276" s="78"/>
      <c r="F1276" s="78"/>
      <c r="G1276" s="78"/>
      <c r="H1276" s="78"/>
      <c r="I1276" s="77"/>
      <c r="J1276" s="79"/>
      <c r="K1276" s="80"/>
      <c r="L1276" s="81"/>
      <c r="M1276" s="82"/>
      <c r="N1276" s="82"/>
      <c r="O1276" s="81"/>
      <c r="P1276" s="76"/>
      <c r="Q1276" s="76"/>
      <c r="R1276" s="83"/>
      <c r="S1276" s="79"/>
      <c r="T1276" s="84"/>
    </row>
    <row r="1277" spans="1:20" x14ac:dyDescent="0.15">
      <c r="A1277" s="74"/>
      <c r="B1277" s="75"/>
      <c r="C1277" s="78"/>
      <c r="D1277" s="77"/>
      <c r="E1277" s="78"/>
      <c r="F1277" s="78"/>
      <c r="G1277" s="78"/>
      <c r="H1277" s="78"/>
      <c r="I1277" s="77"/>
      <c r="J1277" s="79"/>
      <c r="K1277" s="80"/>
      <c r="L1277" s="81"/>
      <c r="M1277" s="82"/>
      <c r="N1277" s="82"/>
      <c r="O1277" s="81"/>
      <c r="P1277" s="76"/>
      <c r="Q1277" s="76"/>
      <c r="R1277" s="83"/>
      <c r="S1277" s="79"/>
      <c r="T1277" s="84"/>
    </row>
    <row r="1278" spans="1:20" x14ac:dyDescent="0.15">
      <c r="A1278" s="74"/>
      <c r="B1278" s="75"/>
      <c r="C1278" s="78"/>
      <c r="D1278" s="77"/>
      <c r="E1278" s="78"/>
      <c r="F1278" s="78"/>
      <c r="G1278" s="78"/>
      <c r="H1278" s="78"/>
      <c r="I1278" s="77"/>
      <c r="J1278" s="79"/>
      <c r="K1278" s="80"/>
      <c r="L1278" s="81"/>
      <c r="M1278" s="82"/>
      <c r="N1278" s="82"/>
      <c r="O1278" s="81"/>
      <c r="P1278" s="76"/>
      <c r="Q1278" s="76"/>
      <c r="R1278" s="83"/>
      <c r="S1278" s="79"/>
      <c r="T1278" s="84"/>
    </row>
    <row r="1279" spans="1:20" x14ac:dyDescent="0.15">
      <c r="A1279" s="74"/>
      <c r="B1279" s="75"/>
      <c r="C1279" s="78"/>
      <c r="D1279" s="77"/>
      <c r="E1279" s="78"/>
      <c r="F1279" s="78"/>
      <c r="G1279" s="78"/>
      <c r="H1279" s="78"/>
      <c r="I1279" s="77"/>
      <c r="J1279" s="79"/>
      <c r="K1279" s="80"/>
      <c r="L1279" s="81"/>
      <c r="M1279" s="82"/>
      <c r="N1279" s="82"/>
      <c r="O1279" s="81"/>
      <c r="P1279" s="76"/>
      <c r="Q1279" s="76"/>
      <c r="R1279" s="83"/>
      <c r="S1279" s="79"/>
      <c r="T1279" s="84"/>
    </row>
    <row r="1280" spans="1:20" x14ac:dyDescent="0.15">
      <c r="A1280" s="74"/>
      <c r="B1280" s="75"/>
      <c r="C1280" s="78"/>
      <c r="D1280" s="77"/>
      <c r="E1280" s="78"/>
      <c r="F1280" s="78"/>
      <c r="G1280" s="78"/>
      <c r="H1280" s="78"/>
      <c r="I1280" s="77"/>
      <c r="J1280" s="79"/>
      <c r="K1280" s="80"/>
      <c r="L1280" s="81"/>
      <c r="M1280" s="82"/>
      <c r="N1280" s="82"/>
      <c r="O1280" s="81"/>
      <c r="P1280" s="76"/>
      <c r="Q1280" s="76"/>
      <c r="R1280" s="83"/>
      <c r="S1280" s="79"/>
      <c r="T1280" s="84"/>
    </row>
    <row r="1281" spans="1:20" x14ac:dyDescent="0.15">
      <c r="A1281" s="74"/>
      <c r="B1281" s="75"/>
      <c r="C1281" s="78"/>
      <c r="D1281" s="77"/>
      <c r="E1281" s="78"/>
      <c r="F1281" s="78"/>
      <c r="G1281" s="78"/>
      <c r="H1281" s="78"/>
      <c r="I1281" s="77"/>
      <c r="J1281" s="79"/>
      <c r="K1281" s="80"/>
      <c r="L1281" s="81"/>
      <c r="M1281" s="82"/>
      <c r="N1281" s="82"/>
      <c r="O1281" s="81"/>
      <c r="P1281" s="76"/>
      <c r="Q1281" s="76"/>
      <c r="R1281" s="83"/>
      <c r="S1281" s="79"/>
      <c r="T1281" s="84"/>
    </row>
    <row r="1282" spans="1:20" x14ac:dyDescent="0.15">
      <c r="A1282" s="74"/>
      <c r="B1282" s="75"/>
      <c r="C1282" s="78"/>
      <c r="D1282" s="77"/>
      <c r="E1282" s="78"/>
      <c r="F1282" s="78"/>
      <c r="G1282" s="78"/>
      <c r="H1282" s="78"/>
      <c r="I1282" s="77"/>
      <c r="J1282" s="79"/>
      <c r="K1282" s="80"/>
      <c r="L1282" s="81"/>
      <c r="M1282" s="82"/>
      <c r="N1282" s="82"/>
      <c r="O1282" s="81"/>
      <c r="P1282" s="76"/>
      <c r="Q1282" s="76"/>
      <c r="R1282" s="83"/>
      <c r="S1282" s="79"/>
      <c r="T1282" s="84"/>
    </row>
    <row r="1283" spans="1:20" x14ac:dyDescent="0.15">
      <c r="A1283" s="74"/>
      <c r="B1283" s="75"/>
      <c r="C1283" s="78"/>
      <c r="D1283" s="77"/>
      <c r="E1283" s="78"/>
      <c r="F1283" s="78"/>
      <c r="G1283" s="78"/>
      <c r="H1283" s="78"/>
      <c r="I1283" s="77"/>
      <c r="J1283" s="79"/>
      <c r="K1283" s="80"/>
      <c r="L1283" s="81"/>
      <c r="M1283" s="82"/>
      <c r="N1283" s="82"/>
      <c r="O1283" s="81"/>
      <c r="P1283" s="76"/>
      <c r="Q1283" s="76"/>
      <c r="R1283" s="83"/>
      <c r="S1283" s="79"/>
      <c r="T1283" s="84"/>
    </row>
    <row r="1284" spans="1:20" x14ac:dyDescent="0.15">
      <c r="A1284" s="74"/>
      <c r="B1284" s="75"/>
      <c r="C1284" s="78"/>
      <c r="D1284" s="77"/>
      <c r="E1284" s="78"/>
      <c r="F1284" s="78"/>
      <c r="G1284" s="78"/>
      <c r="H1284" s="78"/>
      <c r="I1284" s="77"/>
      <c r="J1284" s="79"/>
      <c r="K1284" s="80"/>
      <c r="L1284" s="81"/>
      <c r="M1284" s="82"/>
      <c r="N1284" s="82"/>
      <c r="O1284" s="81"/>
      <c r="P1284" s="76"/>
      <c r="Q1284" s="76"/>
      <c r="R1284" s="83"/>
      <c r="S1284" s="79"/>
      <c r="T1284" s="84"/>
    </row>
    <row r="1285" spans="1:20" x14ac:dyDescent="0.15">
      <c r="A1285" s="74"/>
      <c r="B1285" s="75"/>
      <c r="C1285" s="78"/>
      <c r="D1285" s="77"/>
      <c r="E1285" s="78"/>
      <c r="F1285" s="78"/>
      <c r="G1285" s="78"/>
      <c r="H1285" s="78"/>
      <c r="I1285" s="77"/>
      <c r="J1285" s="79"/>
      <c r="K1285" s="80"/>
      <c r="L1285" s="81"/>
      <c r="M1285" s="82"/>
      <c r="N1285" s="82"/>
      <c r="O1285" s="81"/>
      <c r="P1285" s="76"/>
      <c r="Q1285" s="76"/>
      <c r="R1285" s="83"/>
      <c r="S1285" s="79"/>
      <c r="T1285" s="84"/>
    </row>
    <row r="1286" spans="1:20" x14ac:dyDescent="0.15">
      <c r="A1286" s="74"/>
      <c r="B1286" s="75"/>
      <c r="C1286" s="78"/>
      <c r="D1286" s="77"/>
      <c r="E1286" s="78"/>
      <c r="F1286" s="78"/>
      <c r="G1286" s="78"/>
      <c r="H1286" s="78"/>
      <c r="I1286" s="77"/>
      <c r="J1286" s="79"/>
      <c r="K1286" s="80"/>
      <c r="L1286" s="81"/>
      <c r="M1286" s="82"/>
      <c r="N1286" s="82"/>
      <c r="O1286" s="81"/>
      <c r="P1286" s="76"/>
      <c r="Q1286" s="76"/>
      <c r="R1286" s="83"/>
      <c r="S1286" s="79"/>
      <c r="T1286" s="84"/>
    </row>
    <row r="1287" spans="1:20" x14ac:dyDescent="0.15">
      <c r="A1287" s="74"/>
      <c r="B1287" s="75"/>
      <c r="C1287" s="78"/>
      <c r="D1287" s="77"/>
      <c r="E1287" s="78"/>
      <c r="F1287" s="78"/>
      <c r="G1287" s="78"/>
      <c r="H1287" s="78"/>
      <c r="I1287" s="77"/>
      <c r="J1287" s="79"/>
      <c r="K1287" s="80"/>
      <c r="L1287" s="81"/>
      <c r="M1287" s="82"/>
      <c r="N1287" s="82"/>
      <c r="O1287" s="81"/>
      <c r="P1287" s="76"/>
      <c r="Q1287" s="76"/>
      <c r="R1287" s="83"/>
      <c r="S1287" s="79"/>
      <c r="T1287" s="84"/>
    </row>
    <row r="1288" spans="1:20" x14ac:dyDescent="0.15">
      <c r="A1288" s="74"/>
      <c r="B1288" s="75"/>
      <c r="C1288" s="78"/>
      <c r="D1288" s="77"/>
      <c r="E1288" s="78"/>
      <c r="F1288" s="78"/>
      <c r="G1288" s="78"/>
      <c r="H1288" s="78"/>
      <c r="I1288" s="77"/>
      <c r="J1288" s="79"/>
      <c r="K1288" s="80"/>
      <c r="L1288" s="81"/>
      <c r="M1288" s="82"/>
      <c r="N1288" s="82"/>
      <c r="O1288" s="81"/>
      <c r="P1288" s="76"/>
      <c r="Q1288" s="76"/>
      <c r="R1288" s="83"/>
      <c r="S1288" s="79"/>
      <c r="T1288" s="84"/>
    </row>
    <row r="1289" spans="1:20" x14ac:dyDescent="0.15">
      <c r="A1289" s="74"/>
      <c r="B1289" s="75"/>
      <c r="C1289" s="78"/>
      <c r="D1289" s="77"/>
      <c r="E1289" s="78"/>
      <c r="F1289" s="78"/>
      <c r="G1289" s="78"/>
      <c r="H1289" s="78"/>
      <c r="I1289" s="77"/>
      <c r="J1289" s="79"/>
      <c r="K1289" s="80"/>
      <c r="L1289" s="81"/>
      <c r="M1289" s="82"/>
      <c r="N1289" s="82"/>
      <c r="O1289" s="81"/>
      <c r="P1289" s="76"/>
      <c r="Q1289" s="76"/>
      <c r="R1289" s="83"/>
      <c r="S1289" s="79"/>
      <c r="T1289" s="84"/>
    </row>
    <row r="1290" spans="1:20" x14ac:dyDescent="0.15">
      <c r="A1290" s="74"/>
      <c r="B1290" s="75"/>
      <c r="C1290" s="78"/>
      <c r="D1290" s="77"/>
      <c r="E1290" s="78"/>
      <c r="F1290" s="78"/>
      <c r="G1290" s="78"/>
      <c r="H1290" s="78"/>
      <c r="I1290" s="77"/>
      <c r="J1290" s="79"/>
      <c r="K1290" s="80"/>
      <c r="L1290" s="81"/>
      <c r="M1290" s="82"/>
      <c r="N1290" s="82"/>
      <c r="O1290" s="81"/>
      <c r="P1290" s="76"/>
      <c r="Q1290" s="76"/>
      <c r="R1290" s="83"/>
      <c r="S1290" s="79"/>
      <c r="T1290" s="84"/>
    </row>
    <row r="1291" spans="1:20" x14ac:dyDescent="0.15">
      <c r="A1291" s="74"/>
      <c r="B1291" s="75"/>
      <c r="C1291" s="78"/>
      <c r="D1291" s="77"/>
      <c r="E1291" s="78"/>
      <c r="F1291" s="78"/>
      <c r="G1291" s="78"/>
      <c r="H1291" s="78"/>
      <c r="I1291" s="77"/>
      <c r="J1291" s="79"/>
      <c r="K1291" s="80"/>
      <c r="L1291" s="81"/>
      <c r="M1291" s="82"/>
      <c r="N1291" s="82"/>
      <c r="O1291" s="81"/>
      <c r="P1291" s="76"/>
      <c r="Q1291" s="76"/>
      <c r="R1291" s="83"/>
      <c r="S1291" s="79"/>
      <c r="T1291" s="84"/>
    </row>
    <row r="1292" spans="1:20" x14ac:dyDescent="0.15">
      <c r="A1292" s="74"/>
      <c r="B1292" s="75"/>
      <c r="C1292" s="78"/>
      <c r="D1292" s="77"/>
      <c r="E1292" s="78"/>
      <c r="F1292" s="78"/>
      <c r="G1292" s="78"/>
      <c r="H1292" s="78"/>
      <c r="I1292" s="77"/>
      <c r="J1292" s="79"/>
      <c r="K1292" s="80"/>
      <c r="L1292" s="81"/>
      <c r="M1292" s="82"/>
      <c r="N1292" s="82"/>
      <c r="O1292" s="81"/>
      <c r="P1292" s="76"/>
      <c r="Q1292" s="76"/>
      <c r="R1292" s="83"/>
      <c r="S1292" s="79"/>
      <c r="T1292" s="84"/>
    </row>
    <row r="1293" spans="1:20" x14ac:dyDescent="0.15">
      <c r="A1293" s="74"/>
      <c r="B1293" s="75"/>
      <c r="C1293" s="78"/>
      <c r="D1293" s="77"/>
      <c r="E1293" s="78"/>
      <c r="F1293" s="78"/>
      <c r="G1293" s="78"/>
      <c r="H1293" s="78"/>
      <c r="I1293" s="77"/>
      <c r="J1293" s="79"/>
      <c r="K1293" s="80"/>
      <c r="L1293" s="81"/>
      <c r="M1293" s="82"/>
      <c r="N1293" s="82"/>
      <c r="O1293" s="81"/>
      <c r="P1293" s="76"/>
      <c r="Q1293" s="76"/>
      <c r="R1293" s="83"/>
      <c r="S1293" s="79"/>
      <c r="T1293" s="84"/>
    </row>
    <row r="1294" spans="1:20" x14ac:dyDescent="0.15">
      <c r="A1294" s="74"/>
      <c r="B1294" s="75"/>
      <c r="C1294" s="78"/>
      <c r="D1294" s="77"/>
      <c r="E1294" s="78"/>
      <c r="F1294" s="78"/>
      <c r="G1294" s="78"/>
      <c r="H1294" s="78"/>
      <c r="I1294" s="77"/>
      <c r="J1294" s="79"/>
      <c r="K1294" s="80"/>
      <c r="L1294" s="81"/>
      <c r="M1294" s="82"/>
      <c r="N1294" s="82"/>
      <c r="O1294" s="81"/>
      <c r="P1294" s="76"/>
      <c r="Q1294" s="76"/>
      <c r="R1294" s="83"/>
      <c r="S1294" s="79"/>
      <c r="T1294" s="84"/>
    </row>
    <row r="1295" spans="1:20" x14ac:dyDescent="0.15">
      <c r="A1295" s="74"/>
      <c r="B1295" s="75"/>
      <c r="C1295" s="78"/>
      <c r="D1295" s="77"/>
      <c r="E1295" s="78"/>
      <c r="F1295" s="78"/>
      <c r="G1295" s="78"/>
      <c r="H1295" s="78"/>
      <c r="I1295" s="77"/>
      <c r="J1295" s="79"/>
      <c r="K1295" s="80"/>
      <c r="L1295" s="81"/>
      <c r="M1295" s="82"/>
      <c r="N1295" s="82"/>
      <c r="O1295" s="81"/>
      <c r="P1295" s="76"/>
      <c r="Q1295" s="76"/>
      <c r="R1295" s="83"/>
      <c r="S1295" s="79"/>
      <c r="T1295" s="84"/>
    </row>
    <row r="1296" spans="1:20" x14ac:dyDescent="0.15">
      <c r="A1296" s="74"/>
      <c r="B1296" s="75"/>
      <c r="C1296" s="78"/>
      <c r="D1296" s="77"/>
      <c r="E1296" s="78"/>
      <c r="F1296" s="78"/>
      <c r="G1296" s="78"/>
      <c r="H1296" s="78"/>
      <c r="I1296" s="77"/>
      <c r="J1296" s="79"/>
      <c r="K1296" s="80"/>
      <c r="L1296" s="81"/>
      <c r="M1296" s="82"/>
      <c r="N1296" s="82"/>
      <c r="O1296" s="81"/>
      <c r="P1296" s="76"/>
      <c r="Q1296" s="76"/>
      <c r="R1296" s="83"/>
      <c r="S1296" s="79"/>
      <c r="T1296" s="84"/>
    </row>
    <row r="1297" spans="1:20" x14ac:dyDescent="0.15">
      <c r="A1297" s="74"/>
      <c r="B1297" s="75"/>
      <c r="C1297" s="78"/>
      <c r="D1297" s="77"/>
      <c r="E1297" s="78"/>
      <c r="F1297" s="78"/>
      <c r="G1297" s="78"/>
      <c r="H1297" s="78"/>
      <c r="I1297" s="77"/>
      <c r="J1297" s="79"/>
      <c r="K1297" s="80"/>
      <c r="L1297" s="81"/>
      <c r="M1297" s="82"/>
      <c r="N1297" s="82"/>
      <c r="O1297" s="81"/>
      <c r="P1297" s="76"/>
      <c r="Q1297" s="76"/>
      <c r="R1297" s="83"/>
      <c r="S1297" s="79"/>
      <c r="T1297" s="84"/>
    </row>
    <row r="1298" spans="1:20" x14ac:dyDescent="0.15">
      <c r="A1298" s="74"/>
      <c r="B1298" s="75"/>
      <c r="C1298" s="78"/>
      <c r="D1298" s="77"/>
      <c r="E1298" s="78"/>
      <c r="F1298" s="78"/>
      <c r="G1298" s="78"/>
      <c r="H1298" s="78"/>
      <c r="I1298" s="77"/>
      <c r="J1298" s="79"/>
      <c r="K1298" s="80"/>
      <c r="L1298" s="81"/>
      <c r="M1298" s="82"/>
      <c r="N1298" s="82"/>
      <c r="O1298" s="81"/>
      <c r="P1298" s="76"/>
      <c r="Q1298" s="76"/>
      <c r="R1298" s="83"/>
      <c r="S1298" s="79"/>
      <c r="T1298" s="84"/>
    </row>
    <row r="1299" spans="1:20" x14ac:dyDescent="0.15">
      <c r="A1299" s="74"/>
      <c r="B1299" s="75"/>
      <c r="C1299" s="78"/>
      <c r="D1299" s="77"/>
      <c r="E1299" s="78"/>
      <c r="F1299" s="78"/>
      <c r="G1299" s="78"/>
      <c r="H1299" s="78"/>
      <c r="I1299" s="77"/>
      <c r="J1299" s="79"/>
      <c r="K1299" s="80"/>
      <c r="L1299" s="81"/>
      <c r="M1299" s="82"/>
      <c r="N1299" s="82"/>
      <c r="O1299" s="81"/>
      <c r="P1299" s="76"/>
      <c r="Q1299" s="76"/>
      <c r="R1299" s="83"/>
      <c r="S1299" s="79"/>
      <c r="T1299" s="84"/>
    </row>
    <row r="1300" spans="1:20" x14ac:dyDescent="0.15">
      <c r="A1300" s="74"/>
      <c r="B1300" s="75"/>
      <c r="C1300" s="78"/>
      <c r="D1300" s="77"/>
      <c r="E1300" s="78"/>
      <c r="F1300" s="78"/>
      <c r="G1300" s="78"/>
      <c r="H1300" s="78"/>
      <c r="I1300" s="77"/>
      <c r="J1300" s="79"/>
      <c r="K1300" s="80"/>
      <c r="L1300" s="81"/>
      <c r="M1300" s="82"/>
      <c r="N1300" s="82"/>
      <c r="O1300" s="81"/>
      <c r="P1300" s="76"/>
      <c r="Q1300" s="76"/>
      <c r="R1300" s="83"/>
      <c r="S1300" s="79"/>
      <c r="T1300" s="84"/>
    </row>
    <row r="1301" spans="1:20" x14ac:dyDescent="0.15">
      <c r="A1301" s="74"/>
      <c r="B1301" s="75"/>
      <c r="C1301" s="78"/>
      <c r="D1301" s="77"/>
      <c r="E1301" s="78"/>
      <c r="F1301" s="78"/>
      <c r="G1301" s="78"/>
      <c r="H1301" s="78"/>
      <c r="I1301" s="77"/>
      <c r="J1301" s="79"/>
      <c r="K1301" s="80"/>
      <c r="L1301" s="81"/>
      <c r="M1301" s="82"/>
      <c r="N1301" s="82"/>
      <c r="O1301" s="81"/>
      <c r="P1301" s="76"/>
      <c r="Q1301" s="76"/>
      <c r="R1301" s="83"/>
      <c r="S1301" s="79"/>
      <c r="T1301" s="84"/>
    </row>
    <row r="1302" spans="1:20" x14ac:dyDescent="0.15">
      <c r="A1302" s="74"/>
      <c r="B1302" s="75"/>
      <c r="C1302" s="78"/>
      <c r="D1302" s="77"/>
      <c r="E1302" s="78"/>
      <c r="F1302" s="78"/>
      <c r="G1302" s="78"/>
      <c r="H1302" s="78"/>
      <c r="I1302" s="77"/>
      <c r="J1302" s="79"/>
      <c r="K1302" s="80"/>
      <c r="L1302" s="81"/>
      <c r="M1302" s="82"/>
      <c r="N1302" s="82"/>
      <c r="O1302" s="81"/>
      <c r="P1302" s="76"/>
      <c r="Q1302" s="76"/>
      <c r="R1302" s="83"/>
      <c r="S1302" s="79"/>
      <c r="T1302" s="84"/>
    </row>
    <row r="1303" spans="1:20" x14ac:dyDescent="0.15">
      <c r="A1303" s="74"/>
      <c r="B1303" s="75"/>
      <c r="C1303" s="78"/>
      <c r="D1303" s="77"/>
      <c r="E1303" s="78"/>
      <c r="F1303" s="78"/>
      <c r="G1303" s="78"/>
      <c r="H1303" s="78"/>
      <c r="I1303" s="77"/>
      <c r="J1303" s="79"/>
      <c r="K1303" s="80"/>
      <c r="L1303" s="81"/>
      <c r="M1303" s="82"/>
      <c r="N1303" s="82"/>
      <c r="O1303" s="81"/>
      <c r="P1303" s="76"/>
      <c r="Q1303" s="76"/>
      <c r="R1303" s="83"/>
      <c r="S1303" s="79"/>
      <c r="T1303" s="84"/>
    </row>
    <row r="1304" spans="1:20" x14ac:dyDescent="0.15">
      <c r="A1304" s="74"/>
      <c r="B1304" s="75"/>
      <c r="C1304" s="78"/>
      <c r="D1304" s="77"/>
      <c r="E1304" s="78"/>
      <c r="F1304" s="78"/>
      <c r="G1304" s="78"/>
      <c r="H1304" s="78"/>
      <c r="I1304" s="77"/>
      <c r="J1304" s="79"/>
      <c r="K1304" s="80"/>
      <c r="L1304" s="81"/>
      <c r="M1304" s="82"/>
      <c r="N1304" s="82"/>
      <c r="O1304" s="81"/>
      <c r="P1304" s="76"/>
      <c r="Q1304" s="76"/>
      <c r="R1304" s="83"/>
      <c r="S1304" s="79"/>
      <c r="T1304" s="84"/>
    </row>
    <row r="1305" spans="1:20" x14ac:dyDescent="0.15">
      <c r="A1305" s="74"/>
      <c r="B1305" s="75"/>
      <c r="C1305" s="78"/>
      <c r="D1305" s="77"/>
      <c r="E1305" s="78"/>
      <c r="F1305" s="78"/>
      <c r="G1305" s="78"/>
      <c r="H1305" s="78"/>
      <c r="I1305" s="77"/>
      <c r="J1305" s="79"/>
      <c r="K1305" s="80"/>
      <c r="L1305" s="81"/>
      <c r="M1305" s="82"/>
      <c r="N1305" s="82"/>
      <c r="O1305" s="81"/>
      <c r="P1305" s="76"/>
      <c r="Q1305" s="76"/>
      <c r="R1305" s="83"/>
      <c r="S1305" s="79"/>
      <c r="T1305" s="84"/>
    </row>
    <row r="1306" spans="1:20" x14ac:dyDescent="0.15">
      <c r="A1306" s="74"/>
      <c r="B1306" s="75"/>
      <c r="C1306" s="78"/>
      <c r="D1306" s="77"/>
      <c r="E1306" s="78"/>
      <c r="F1306" s="78"/>
      <c r="G1306" s="78"/>
      <c r="H1306" s="78"/>
      <c r="I1306" s="77"/>
      <c r="J1306" s="79"/>
      <c r="K1306" s="80"/>
      <c r="L1306" s="81"/>
      <c r="M1306" s="82"/>
      <c r="N1306" s="82"/>
      <c r="O1306" s="81"/>
      <c r="P1306" s="76"/>
      <c r="Q1306" s="76"/>
      <c r="R1306" s="83"/>
      <c r="S1306" s="79"/>
      <c r="T1306" s="84"/>
    </row>
    <row r="1307" spans="1:20" x14ac:dyDescent="0.15">
      <c r="A1307" s="74"/>
      <c r="B1307" s="75"/>
      <c r="C1307" s="78"/>
      <c r="D1307" s="77"/>
      <c r="E1307" s="78"/>
      <c r="F1307" s="78"/>
      <c r="G1307" s="78"/>
      <c r="H1307" s="78"/>
      <c r="I1307" s="77"/>
      <c r="J1307" s="79"/>
      <c r="K1307" s="80"/>
      <c r="L1307" s="81"/>
      <c r="M1307" s="82"/>
      <c r="N1307" s="82"/>
      <c r="O1307" s="81"/>
      <c r="P1307" s="76"/>
      <c r="Q1307" s="76"/>
      <c r="R1307" s="83"/>
      <c r="S1307" s="79"/>
      <c r="T1307" s="84"/>
    </row>
    <row r="1308" spans="1:20" x14ac:dyDescent="0.15">
      <c r="A1308" s="74"/>
      <c r="B1308" s="75"/>
      <c r="C1308" s="78"/>
      <c r="D1308" s="77"/>
      <c r="E1308" s="78"/>
      <c r="F1308" s="78"/>
      <c r="G1308" s="78"/>
      <c r="H1308" s="78"/>
      <c r="I1308" s="77"/>
      <c r="J1308" s="79"/>
      <c r="K1308" s="80"/>
      <c r="L1308" s="81"/>
      <c r="M1308" s="82"/>
      <c r="N1308" s="82"/>
      <c r="O1308" s="81"/>
      <c r="P1308" s="76"/>
      <c r="Q1308" s="76"/>
      <c r="R1308" s="83"/>
      <c r="S1308" s="79"/>
      <c r="T1308" s="84"/>
    </row>
    <row r="1309" spans="1:20" x14ac:dyDescent="0.15">
      <c r="A1309" s="74"/>
      <c r="B1309" s="75"/>
      <c r="C1309" s="78"/>
      <c r="D1309" s="77"/>
      <c r="E1309" s="78"/>
      <c r="F1309" s="78"/>
      <c r="G1309" s="78"/>
      <c r="H1309" s="78"/>
      <c r="I1309" s="77"/>
      <c r="J1309" s="79"/>
      <c r="K1309" s="80"/>
      <c r="L1309" s="81"/>
      <c r="M1309" s="82"/>
      <c r="N1309" s="82"/>
      <c r="O1309" s="81"/>
      <c r="P1309" s="76"/>
      <c r="Q1309" s="76"/>
      <c r="R1309" s="83"/>
      <c r="S1309" s="79"/>
      <c r="T1309" s="84"/>
    </row>
    <row r="1310" spans="1:20" x14ac:dyDescent="0.15">
      <c r="A1310" s="74"/>
      <c r="B1310" s="75"/>
      <c r="C1310" s="78"/>
      <c r="D1310" s="77"/>
      <c r="E1310" s="78"/>
      <c r="F1310" s="78"/>
      <c r="G1310" s="78"/>
      <c r="H1310" s="78"/>
      <c r="I1310" s="77"/>
      <c r="J1310" s="79"/>
      <c r="K1310" s="80"/>
      <c r="L1310" s="81"/>
      <c r="M1310" s="82"/>
      <c r="N1310" s="82"/>
      <c r="O1310" s="81"/>
      <c r="P1310" s="76"/>
      <c r="Q1310" s="76"/>
      <c r="R1310" s="83"/>
      <c r="S1310" s="79"/>
      <c r="T1310" s="84"/>
    </row>
    <row r="1311" spans="1:20" x14ac:dyDescent="0.15">
      <c r="A1311" s="74"/>
      <c r="B1311" s="75"/>
      <c r="C1311" s="78"/>
      <c r="D1311" s="77"/>
      <c r="E1311" s="78"/>
      <c r="F1311" s="78"/>
      <c r="G1311" s="78"/>
      <c r="H1311" s="78"/>
      <c r="I1311" s="77"/>
      <c r="J1311" s="79"/>
      <c r="K1311" s="80"/>
      <c r="L1311" s="81"/>
      <c r="M1311" s="82"/>
      <c r="N1311" s="82"/>
      <c r="O1311" s="81"/>
      <c r="P1311" s="76"/>
      <c r="Q1311" s="76"/>
      <c r="R1311" s="83"/>
      <c r="S1311" s="79"/>
      <c r="T1311" s="84"/>
    </row>
    <row r="1312" spans="1:20" x14ac:dyDescent="0.15">
      <c r="A1312" s="74"/>
      <c r="B1312" s="75"/>
      <c r="C1312" s="78"/>
      <c r="D1312" s="77"/>
      <c r="E1312" s="78"/>
      <c r="F1312" s="78"/>
      <c r="G1312" s="78"/>
      <c r="H1312" s="78"/>
      <c r="I1312" s="77"/>
      <c r="J1312" s="79"/>
      <c r="K1312" s="80"/>
      <c r="L1312" s="81"/>
      <c r="M1312" s="82"/>
      <c r="N1312" s="82"/>
      <c r="O1312" s="81"/>
      <c r="P1312" s="76"/>
      <c r="Q1312" s="76"/>
      <c r="R1312" s="83"/>
      <c r="S1312" s="79"/>
      <c r="T1312" s="84"/>
    </row>
    <row r="1313" spans="1:20" x14ac:dyDescent="0.15">
      <c r="A1313" s="74"/>
      <c r="B1313" s="75"/>
      <c r="C1313" s="78"/>
      <c r="D1313" s="77"/>
      <c r="E1313" s="78"/>
      <c r="F1313" s="78"/>
      <c r="G1313" s="78"/>
      <c r="H1313" s="78"/>
      <c r="I1313" s="77"/>
      <c r="J1313" s="79"/>
      <c r="K1313" s="80"/>
      <c r="L1313" s="81"/>
      <c r="M1313" s="82"/>
      <c r="N1313" s="82"/>
      <c r="O1313" s="81"/>
      <c r="P1313" s="76"/>
      <c r="Q1313" s="76"/>
      <c r="R1313" s="83"/>
      <c r="S1313" s="79"/>
      <c r="T1313" s="84"/>
    </row>
    <row r="1314" spans="1:20" x14ac:dyDescent="0.15">
      <c r="A1314" s="74"/>
      <c r="B1314" s="75"/>
      <c r="C1314" s="78"/>
      <c r="D1314" s="77"/>
      <c r="E1314" s="78"/>
      <c r="F1314" s="78"/>
      <c r="G1314" s="78"/>
      <c r="H1314" s="78"/>
      <c r="I1314" s="77"/>
      <c r="J1314" s="79"/>
      <c r="K1314" s="80"/>
      <c r="L1314" s="81"/>
      <c r="M1314" s="82"/>
      <c r="N1314" s="82"/>
      <c r="O1314" s="81"/>
      <c r="P1314" s="76"/>
      <c r="Q1314" s="76"/>
      <c r="R1314" s="83"/>
      <c r="S1314" s="79"/>
      <c r="T1314" s="84"/>
    </row>
    <row r="1315" spans="1:20" x14ac:dyDescent="0.15">
      <c r="A1315" s="74"/>
      <c r="B1315" s="75"/>
      <c r="C1315" s="78"/>
      <c r="D1315" s="77"/>
      <c r="E1315" s="78"/>
      <c r="F1315" s="78"/>
      <c r="G1315" s="78"/>
      <c r="H1315" s="78"/>
      <c r="I1315" s="77"/>
      <c r="J1315" s="79"/>
      <c r="K1315" s="80"/>
      <c r="L1315" s="81"/>
      <c r="M1315" s="82"/>
      <c r="N1315" s="82"/>
      <c r="O1315" s="81"/>
      <c r="P1315" s="76"/>
      <c r="Q1315" s="76"/>
      <c r="R1315" s="83"/>
      <c r="S1315" s="79"/>
      <c r="T1315" s="84"/>
    </row>
    <row r="1316" spans="1:20" x14ac:dyDescent="0.15">
      <c r="A1316" s="74"/>
      <c r="B1316" s="75"/>
      <c r="C1316" s="78"/>
      <c r="D1316" s="77"/>
      <c r="E1316" s="78"/>
      <c r="F1316" s="78"/>
      <c r="G1316" s="78"/>
      <c r="H1316" s="78"/>
      <c r="I1316" s="77"/>
      <c r="J1316" s="79"/>
      <c r="K1316" s="80"/>
      <c r="L1316" s="81"/>
      <c r="M1316" s="82"/>
      <c r="N1316" s="82"/>
      <c r="O1316" s="81"/>
      <c r="P1316" s="76"/>
      <c r="Q1316" s="76"/>
      <c r="R1316" s="83"/>
      <c r="S1316" s="79"/>
      <c r="T1316" s="84"/>
    </row>
    <row r="1317" spans="1:20" x14ac:dyDescent="0.15">
      <c r="A1317" s="74"/>
      <c r="B1317" s="75"/>
      <c r="C1317" s="78"/>
      <c r="D1317" s="77"/>
      <c r="E1317" s="78"/>
      <c r="F1317" s="78"/>
      <c r="G1317" s="78"/>
      <c r="H1317" s="78"/>
      <c r="I1317" s="77"/>
      <c r="J1317" s="79"/>
      <c r="K1317" s="80"/>
      <c r="L1317" s="81"/>
      <c r="M1317" s="82"/>
      <c r="N1317" s="82"/>
      <c r="O1317" s="81"/>
      <c r="P1317" s="76"/>
      <c r="Q1317" s="76"/>
      <c r="R1317" s="83"/>
      <c r="S1317" s="79"/>
      <c r="T1317" s="84"/>
    </row>
    <row r="1318" spans="1:20" x14ac:dyDescent="0.15">
      <c r="A1318" s="74"/>
      <c r="B1318" s="75"/>
      <c r="C1318" s="78"/>
      <c r="D1318" s="77"/>
      <c r="E1318" s="78"/>
      <c r="F1318" s="78"/>
      <c r="G1318" s="78"/>
      <c r="H1318" s="78"/>
      <c r="I1318" s="77"/>
      <c r="J1318" s="79"/>
      <c r="K1318" s="80"/>
      <c r="L1318" s="81"/>
      <c r="M1318" s="82"/>
      <c r="N1318" s="82"/>
      <c r="O1318" s="81"/>
      <c r="P1318" s="76"/>
      <c r="Q1318" s="76"/>
      <c r="R1318" s="83"/>
      <c r="S1318" s="79"/>
      <c r="T1318" s="84"/>
    </row>
    <row r="1319" spans="1:20" x14ac:dyDescent="0.15">
      <c r="A1319" s="74"/>
      <c r="B1319" s="75"/>
      <c r="C1319" s="78"/>
      <c r="D1319" s="77"/>
      <c r="E1319" s="78"/>
      <c r="F1319" s="78"/>
      <c r="G1319" s="78"/>
      <c r="H1319" s="78"/>
      <c r="I1319" s="77"/>
      <c r="J1319" s="79"/>
      <c r="K1319" s="80"/>
      <c r="L1319" s="81"/>
      <c r="M1319" s="82"/>
      <c r="N1319" s="82"/>
      <c r="O1319" s="81"/>
      <c r="P1319" s="76"/>
      <c r="Q1319" s="76"/>
      <c r="R1319" s="83"/>
      <c r="S1319" s="79"/>
      <c r="T1319" s="84"/>
    </row>
    <row r="1320" spans="1:20" x14ac:dyDescent="0.15">
      <c r="A1320" s="74"/>
      <c r="B1320" s="75"/>
      <c r="C1320" s="78"/>
      <c r="D1320" s="77"/>
      <c r="E1320" s="78"/>
      <c r="F1320" s="78"/>
      <c r="G1320" s="78"/>
      <c r="H1320" s="78"/>
      <c r="I1320" s="77"/>
      <c r="J1320" s="79"/>
      <c r="K1320" s="80"/>
      <c r="L1320" s="81"/>
      <c r="M1320" s="82"/>
      <c r="N1320" s="82"/>
      <c r="O1320" s="81"/>
      <c r="P1320" s="76"/>
      <c r="Q1320" s="76"/>
      <c r="R1320" s="83"/>
      <c r="S1320" s="79"/>
      <c r="T1320" s="84"/>
    </row>
    <row r="1321" spans="1:20" x14ac:dyDescent="0.15">
      <c r="A1321" s="74"/>
      <c r="B1321" s="75"/>
      <c r="C1321" s="78"/>
      <c r="D1321" s="77"/>
      <c r="E1321" s="78"/>
      <c r="F1321" s="78"/>
      <c r="G1321" s="78"/>
      <c r="H1321" s="78"/>
      <c r="I1321" s="77"/>
      <c r="J1321" s="79"/>
      <c r="K1321" s="80"/>
      <c r="L1321" s="81"/>
      <c r="M1321" s="82"/>
      <c r="N1321" s="82"/>
      <c r="O1321" s="81"/>
      <c r="P1321" s="76"/>
      <c r="Q1321" s="76"/>
      <c r="R1321" s="83"/>
      <c r="S1321" s="79"/>
      <c r="T1321" s="84"/>
    </row>
    <row r="1322" spans="1:20" x14ac:dyDescent="0.15">
      <c r="A1322" s="74"/>
      <c r="B1322" s="75"/>
      <c r="C1322" s="78"/>
      <c r="D1322" s="77"/>
      <c r="E1322" s="78"/>
      <c r="F1322" s="78"/>
      <c r="G1322" s="78"/>
      <c r="H1322" s="78"/>
      <c r="I1322" s="77"/>
      <c r="J1322" s="79"/>
      <c r="K1322" s="80"/>
      <c r="L1322" s="81"/>
      <c r="M1322" s="82"/>
      <c r="N1322" s="82"/>
      <c r="O1322" s="81"/>
      <c r="P1322" s="76"/>
      <c r="Q1322" s="76"/>
      <c r="R1322" s="83"/>
      <c r="S1322" s="79"/>
      <c r="T1322" s="84"/>
    </row>
    <row r="1323" spans="1:20" x14ac:dyDescent="0.15">
      <c r="A1323" s="74"/>
      <c r="B1323" s="75"/>
      <c r="C1323" s="78"/>
      <c r="D1323" s="77"/>
      <c r="E1323" s="78"/>
      <c r="F1323" s="78"/>
      <c r="G1323" s="78"/>
      <c r="H1323" s="78"/>
      <c r="I1323" s="77"/>
      <c r="J1323" s="79"/>
      <c r="K1323" s="80"/>
      <c r="L1323" s="81"/>
      <c r="M1323" s="82"/>
      <c r="N1323" s="82"/>
      <c r="O1323" s="81"/>
      <c r="P1323" s="76"/>
      <c r="Q1323" s="76"/>
      <c r="R1323" s="83"/>
      <c r="S1323" s="79"/>
      <c r="T1323" s="84"/>
    </row>
    <row r="1324" spans="1:20" x14ac:dyDescent="0.15">
      <c r="A1324" s="74"/>
      <c r="B1324" s="75"/>
      <c r="C1324" s="78"/>
      <c r="D1324" s="77"/>
      <c r="E1324" s="78"/>
      <c r="F1324" s="78"/>
      <c r="G1324" s="78"/>
      <c r="H1324" s="78"/>
      <c r="I1324" s="77"/>
      <c r="J1324" s="79"/>
      <c r="K1324" s="80"/>
      <c r="L1324" s="81"/>
      <c r="M1324" s="82"/>
      <c r="N1324" s="82"/>
      <c r="O1324" s="81"/>
      <c r="P1324" s="76"/>
      <c r="Q1324" s="76"/>
      <c r="R1324" s="83"/>
      <c r="S1324" s="79"/>
      <c r="T1324" s="84"/>
    </row>
    <row r="1325" spans="1:20" x14ac:dyDescent="0.15">
      <c r="A1325" s="74"/>
      <c r="B1325" s="75"/>
      <c r="C1325" s="78"/>
      <c r="D1325" s="77"/>
      <c r="E1325" s="78"/>
      <c r="F1325" s="78"/>
      <c r="G1325" s="78"/>
      <c r="H1325" s="78"/>
      <c r="I1325" s="77"/>
      <c r="J1325" s="79"/>
      <c r="K1325" s="80"/>
      <c r="L1325" s="81"/>
      <c r="M1325" s="82"/>
      <c r="N1325" s="82"/>
      <c r="O1325" s="81"/>
      <c r="P1325" s="76"/>
      <c r="Q1325" s="76"/>
      <c r="R1325" s="83"/>
      <c r="S1325" s="79"/>
      <c r="T1325" s="84"/>
    </row>
    <row r="1326" spans="1:20" x14ac:dyDescent="0.15">
      <c r="A1326" s="74"/>
      <c r="B1326" s="75"/>
      <c r="C1326" s="78"/>
      <c r="D1326" s="77"/>
      <c r="E1326" s="78"/>
      <c r="F1326" s="78"/>
      <c r="G1326" s="78"/>
      <c r="H1326" s="78"/>
      <c r="I1326" s="77"/>
      <c r="J1326" s="79"/>
      <c r="K1326" s="80"/>
      <c r="L1326" s="81"/>
      <c r="M1326" s="82"/>
      <c r="N1326" s="82"/>
      <c r="O1326" s="81"/>
      <c r="P1326" s="76"/>
      <c r="Q1326" s="76"/>
      <c r="R1326" s="83"/>
      <c r="S1326" s="79"/>
      <c r="T1326" s="84"/>
    </row>
    <row r="1327" spans="1:20" x14ac:dyDescent="0.15">
      <c r="A1327" s="74"/>
      <c r="B1327" s="75"/>
      <c r="C1327" s="78"/>
      <c r="D1327" s="77"/>
      <c r="E1327" s="78"/>
      <c r="F1327" s="78"/>
      <c r="G1327" s="78"/>
      <c r="H1327" s="78"/>
      <c r="I1327" s="77"/>
      <c r="J1327" s="79"/>
      <c r="K1327" s="80"/>
      <c r="L1327" s="81"/>
      <c r="M1327" s="82"/>
      <c r="N1327" s="82"/>
      <c r="O1327" s="81"/>
      <c r="P1327" s="76"/>
      <c r="Q1327" s="76"/>
      <c r="R1327" s="83"/>
      <c r="S1327" s="79"/>
      <c r="T1327" s="84"/>
    </row>
    <row r="1328" spans="1:20" x14ac:dyDescent="0.15">
      <c r="A1328" s="74"/>
      <c r="B1328" s="75"/>
      <c r="C1328" s="78"/>
      <c r="D1328" s="77"/>
      <c r="E1328" s="78"/>
      <c r="F1328" s="78"/>
      <c r="G1328" s="78"/>
      <c r="H1328" s="78"/>
      <c r="I1328" s="77"/>
      <c r="J1328" s="79"/>
      <c r="K1328" s="80"/>
      <c r="L1328" s="81"/>
      <c r="M1328" s="82"/>
      <c r="N1328" s="82"/>
      <c r="O1328" s="81"/>
      <c r="P1328" s="76"/>
      <c r="Q1328" s="76"/>
      <c r="R1328" s="83"/>
      <c r="S1328" s="79"/>
      <c r="T1328" s="84"/>
    </row>
    <row r="1329" spans="1:20" x14ac:dyDescent="0.15">
      <c r="A1329" s="74"/>
      <c r="B1329" s="75"/>
      <c r="C1329" s="78"/>
      <c r="D1329" s="77"/>
      <c r="E1329" s="78"/>
      <c r="F1329" s="78"/>
      <c r="G1329" s="78"/>
      <c r="H1329" s="78"/>
      <c r="I1329" s="77"/>
      <c r="J1329" s="79"/>
      <c r="K1329" s="80"/>
      <c r="L1329" s="81"/>
      <c r="M1329" s="82"/>
      <c r="N1329" s="82"/>
      <c r="O1329" s="81"/>
      <c r="P1329" s="76"/>
      <c r="Q1329" s="76"/>
      <c r="R1329" s="83"/>
      <c r="S1329" s="79"/>
      <c r="T1329" s="84"/>
    </row>
    <row r="1330" spans="1:20" x14ac:dyDescent="0.15">
      <c r="A1330" s="74"/>
      <c r="B1330" s="75"/>
      <c r="C1330" s="78"/>
      <c r="D1330" s="77"/>
      <c r="E1330" s="78"/>
      <c r="F1330" s="78"/>
      <c r="G1330" s="78"/>
      <c r="H1330" s="78"/>
      <c r="I1330" s="77"/>
      <c r="J1330" s="79"/>
      <c r="K1330" s="80"/>
      <c r="L1330" s="81"/>
      <c r="M1330" s="82"/>
      <c r="N1330" s="82"/>
      <c r="O1330" s="81"/>
      <c r="P1330" s="76"/>
      <c r="Q1330" s="76"/>
      <c r="R1330" s="83"/>
      <c r="S1330" s="79"/>
      <c r="T1330" s="84"/>
    </row>
    <row r="1331" spans="1:20" x14ac:dyDescent="0.15">
      <c r="A1331" s="74"/>
      <c r="B1331" s="75"/>
      <c r="C1331" s="78"/>
      <c r="D1331" s="77"/>
      <c r="E1331" s="78"/>
      <c r="F1331" s="78"/>
      <c r="G1331" s="78"/>
      <c r="H1331" s="78"/>
      <c r="I1331" s="77"/>
      <c r="J1331" s="79"/>
      <c r="K1331" s="80"/>
      <c r="L1331" s="81"/>
      <c r="M1331" s="82"/>
      <c r="N1331" s="82"/>
      <c r="O1331" s="81"/>
      <c r="P1331" s="76"/>
      <c r="Q1331" s="76"/>
      <c r="R1331" s="83"/>
      <c r="S1331" s="79"/>
      <c r="T1331" s="84"/>
    </row>
    <row r="1332" spans="1:20" x14ac:dyDescent="0.15">
      <c r="A1332" s="74"/>
      <c r="B1332" s="75"/>
      <c r="C1332" s="78"/>
      <c r="D1332" s="77"/>
      <c r="E1332" s="78"/>
      <c r="F1332" s="78"/>
      <c r="G1332" s="78"/>
      <c r="H1332" s="78"/>
      <c r="I1332" s="77"/>
      <c r="J1332" s="79"/>
      <c r="K1332" s="80"/>
      <c r="L1332" s="81"/>
      <c r="M1332" s="82"/>
      <c r="N1332" s="82"/>
      <c r="O1332" s="81"/>
      <c r="P1332" s="76"/>
      <c r="Q1332" s="76"/>
      <c r="R1332" s="83"/>
      <c r="S1332" s="79"/>
      <c r="T1332" s="84"/>
    </row>
    <row r="1333" spans="1:20" x14ac:dyDescent="0.15">
      <c r="A1333" s="74"/>
      <c r="B1333" s="75"/>
      <c r="C1333" s="78"/>
      <c r="D1333" s="77"/>
      <c r="E1333" s="78"/>
      <c r="F1333" s="78"/>
      <c r="G1333" s="78"/>
      <c r="H1333" s="78"/>
      <c r="I1333" s="77"/>
      <c r="J1333" s="79"/>
      <c r="K1333" s="80"/>
      <c r="L1333" s="81"/>
      <c r="M1333" s="82"/>
      <c r="N1333" s="82"/>
      <c r="O1333" s="81"/>
      <c r="P1333" s="76"/>
      <c r="Q1333" s="76"/>
      <c r="R1333" s="83"/>
      <c r="S1333" s="79"/>
      <c r="T1333" s="84"/>
    </row>
    <row r="1334" spans="1:20" x14ac:dyDescent="0.15">
      <c r="A1334" s="74"/>
      <c r="B1334" s="75"/>
      <c r="C1334" s="78"/>
      <c r="D1334" s="77"/>
      <c r="E1334" s="78"/>
      <c r="F1334" s="78"/>
      <c r="G1334" s="78"/>
      <c r="H1334" s="78"/>
      <c r="I1334" s="77"/>
      <c r="J1334" s="79"/>
      <c r="K1334" s="80"/>
      <c r="L1334" s="81"/>
      <c r="M1334" s="82"/>
      <c r="N1334" s="82"/>
      <c r="O1334" s="81"/>
      <c r="P1334" s="76"/>
      <c r="Q1334" s="76"/>
      <c r="R1334" s="83"/>
      <c r="S1334" s="79"/>
      <c r="T1334" s="84"/>
    </row>
    <row r="1335" spans="1:20" x14ac:dyDescent="0.15">
      <c r="A1335" s="74"/>
      <c r="B1335" s="75"/>
      <c r="C1335" s="78"/>
      <c r="D1335" s="77"/>
      <c r="E1335" s="78"/>
      <c r="F1335" s="78"/>
      <c r="G1335" s="78"/>
      <c r="H1335" s="78"/>
      <c r="I1335" s="77"/>
      <c r="J1335" s="79"/>
      <c r="K1335" s="80"/>
      <c r="L1335" s="81"/>
      <c r="M1335" s="82"/>
      <c r="N1335" s="82"/>
      <c r="O1335" s="81"/>
      <c r="P1335" s="76"/>
      <c r="Q1335" s="76"/>
      <c r="R1335" s="83"/>
      <c r="S1335" s="79"/>
      <c r="T1335" s="84"/>
    </row>
    <row r="1336" spans="1:20" x14ac:dyDescent="0.15">
      <c r="A1336" s="74"/>
      <c r="B1336" s="75"/>
      <c r="C1336" s="78"/>
      <c r="D1336" s="77"/>
      <c r="E1336" s="78"/>
      <c r="F1336" s="78"/>
      <c r="G1336" s="78"/>
      <c r="H1336" s="78"/>
      <c r="I1336" s="77"/>
      <c r="J1336" s="79"/>
      <c r="K1336" s="80"/>
      <c r="L1336" s="81"/>
      <c r="M1336" s="82"/>
      <c r="N1336" s="82"/>
      <c r="O1336" s="81"/>
      <c r="P1336" s="76"/>
      <c r="Q1336" s="76"/>
      <c r="R1336" s="83"/>
      <c r="S1336" s="79"/>
      <c r="T1336" s="84"/>
    </row>
    <row r="1337" spans="1:20" x14ac:dyDescent="0.15">
      <c r="A1337" s="74"/>
      <c r="B1337" s="75"/>
      <c r="C1337" s="78"/>
      <c r="D1337" s="77"/>
      <c r="E1337" s="78"/>
      <c r="F1337" s="78"/>
      <c r="G1337" s="78"/>
      <c r="H1337" s="78"/>
      <c r="I1337" s="77"/>
      <c r="J1337" s="79"/>
      <c r="K1337" s="80"/>
      <c r="L1337" s="81"/>
      <c r="M1337" s="82"/>
      <c r="N1337" s="82"/>
      <c r="O1337" s="81"/>
      <c r="P1337" s="76"/>
      <c r="Q1337" s="76"/>
      <c r="R1337" s="83"/>
      <c r="S1337" s="79"/>
      <c r="T1337" s="84"/>
    </row>
    <row r="1338" spans="1:20" x14ac:dyDescent="0.15">
      <c r="A1338" s="74"/>
      <c r="B1338" s="75"/>
      <c r="C1338" s="78"/>
      <c r="D1338" s="77"/>
      <c r="E1338" s="78"/>
      <c r="F1338" s="78"/>
      <c r="G1338" s="78"/>
      <c r="H1338" s="78"/>
      <c r="I1338" s="77"/>
      <c r="J1338" s="79"/>
      <c r="K1338" s="80"/>
      <c r="L1338" s="81"/>
      <c r="M1338" s="82"/>
      <c r="N1338" s="82"/>
      <c r="O1338" s="81"/>
      <c r="P1338" s="76"/>
      <c r="Q1338" s="76"/>
      <c r="R1338" s="83"/>
      <c r="S1338" s="79"/>
      <c r="T1338" s="84"/>
    </row>
    <row r="1339" spans="1:20" x14ac:dyDescent="0.15">
      <c r="A1339" s="74"/>
      <c r="B1339" s="75"/>
      <c r="C1339" s="78"/>
      <c r="D1339" s="77"/>
      <c r="E1339" s="78"/>
      <c r="F1339" s="78"/>
      <c r="G1339" s="78"/>
      <c r="H1339" s="78"/>
      <c r="I1339" s="77"/>
      <c r="J1339" s="79"/>
      <c r="K1339" s="80"/>
      <c r="L1339" s="81"/>
      <c r="M1339" s="82"/>
      <c r="N1339" s="82"/>
      <c r="O1339" s="81"/>
      <c r="P1339" s="76"/>
      <c r="Q1339" s="76"/>
      <c r="R1339" s="83"/>
      <c r="S1339" s="79"/>
      <c r="T1339" s="84"/>
    </row>
    <row r="1340" spans="1:20" x14ac:dyDescent="0.15">
      <c r="A1340" s="74"/>
      <c r="B1340" s="75"/>
      <c r="C1340" s="78"/>
      <c r="D1340" s="77"/>
      <c r="E1340" s="78"/>
      <c r="F1340" s="78"/>
      <c r="G1340" s="78"/>
      <c r="H1340" s="78"/>
      <c r="I1340" s="77"/>
      <c r="J1340" s="79"/>
      <c r="K1340" s="80"/>
      <c r="L1340" s="81"/>
      <c r="M1340" s="82"/>
      <c r="N1340" s="82"/>
      <c r="O1340" s="81"/>
      <c r="P1340" s="76"/>
      <c r="Q1340" s="76"/>
      <c r="R1340" s="83"/>
      <c r="S1340" s="79"/>
      <c r="T1340" s="84"/>
    </row>
    <row r="1341" spans="1:20" x14ac:dyDescent="0.15">
      <c r="A1341" s="74"/>
      <c r="B1341" s="75"/>
      <c r="C1341" s="78"/>
      <c r="D1341" s="77"/>
      <c r="E1341" s="78"/>
      <c r="F1341" s="78"/>
      <c r="G1341" s="78"/>
      <c r="H1341" s="78"/>
      <c r="I1341" s="77"/>
      <c r="J1341" s="79"/>
      <c r="K1341" s="80"/>
      <c r="L1341" s="81"/>
      <c r="M1341" s="82"/>
      <c r="N1341" s="82"/>
      <c r="O1341" s="81"/>
      <c r="P1341" s="76"/>
      <c r="Q1341" s="76"/>
      <c r="R1341" s="83"/>
      <c r="S1341" s="79"/>
      <c r="T1341" s="84"/>
    </row>
    <row r="1342" spans="1:20" x14ac:dyDescent="0.15">
      <c r="A1342" s="74"/>
      <c r="B1342" s="75"/>
      <c r="C1342" s="78"/>
      <c r="D1342" s="77"/>
      <c r="E1342" s="78"/>
      <c r="F1342" s="78"/>
      <c r="G1342" s="78"/>
      <c r="H1342" s="78"/>
      <c r="I1342" s="77"/>
      <c r="J1342" s="79"/>
      <c r="K1342" s="80"/>
      <c r="L1342" s="81"/>
      <c r="M1342" s="82"/>
      <c r="N1342" s="82"/>
      <c r="O1342" s="81"/>
      <c r="P1342" s="76"/>
      <c r="Q1342" s="76"/>
      <c r="R1342" s="83"/>
      <c r="S1342" s="79"/>
      <c r="T1342" s="84"/>
    </row>
    <row r="1343" spans="1:20" x14ac:dyDescent="0.15">
      <c r="A1343" s="74"/>
      <c r="B1343" s="75"/>
      <c r="C1343" s="78"/>
      <c r="D1343" s="77"/>
      <c r="E1343" s="78"/>
      <c r="F1343" s="78"/>
      <c r="G1343" s="78"/>
      <c r="H1343" s="78"/>
      <c r="I1343" s="77"/>
      <c r="J1343" s="79"/>
      <c r="K1343" s="80"/>
      <c r="L1343" s="81"/>
      <c r="M1343" s="82"/>
      <c r="N1343" s="82"/>
      <c r="O1343" s="81"/>
      <c r="P1343" s="76"/>
      <c r="Q1343" s="76"/>
      <c r="R1343" s="83"/>
      <c r="S1343" s="79"/>
      <c r="T1343" s="84"/>
    </row>
    <row r="1344" spans="1:20" x14ac:dyDescent="0.15">
      <c r="A1344" s="74"/>
      <c r="B1344" s="75"/>
      <c r="C1344" s="78"/>
      <c r="D1344" s="77"/>
      <c r="E1344" s="78"/>
      <c r="F1344" s="78"/>
      <c r="G1344" s="78"/>
      <c r="H1344" s="78"/>
      <c r="I1344" s="77"/>
      <c r="J1344" s="79"/>
      <c r="K1344" s="80"/>
      <c r="L1344" s="81"/>
      <c r="M1344" s="82"/>
      <c r="N1344" s="82"/>
      <c r="O1344" s="81"/>
      <c r="P1344" s="76"/>
      <c r="Q1344" s="76"/>
      <c r="R1344" s="83"/>
      <c r="S1344" s="79"/>
      <c r="T1344" s="84"/>
    </row>
    <row r="1345" spans="1:20" x14ac:dyDescent="0.15">
      <c r="A1345" s="74"/>
      <c r="B1345" s="75"/>
      <c r="C1345" s="78"/>
      <c r="D1345" s="77"/>
      <c r="E1345" s="78"/>
      <c r="F1345" s="78"/>
      <c r="G1345" s="78"/>
      <c r="H1345" s="78"/>
      <c r="I1345" s="77"/>
      <c r="J1345" s="79"/>
      <c r="K1345" s="80"/>
      <c r="L1345" s="81"/>
      <c r="M1345" s="82"/>
      <c r="N1345" s="82"/>
      <c r="O1345" s="81"/>
      <c r="P1345" s="76"/>
      <c r="Q1345" s="76"/>
      <c r="R1345" s="83"/>
      <c r="S1345" s="79"/>
      <c r="T1345" s="84"/>
    </row>
    <row r="1346" spans="1:20" x14ac:dyDescent="0.15">
      <c r="A1346" s="74"/>
      <c r="B1346" s="75"/>
      <c r="C1346" s="78"/>
      <c r="D1346" s="77"/>
      <c r="E1346" s="78"/>
      <c r="F1346" s="78"/>
      <c r="G1346" s="78"/>
      <c r="H1346" s="78"/>
      <c r="I1346" s="77"/>
      <c r="J1346" s="79"/>
      <c r="K1346" s="80"/>
      <c r="L1346" s="81"/>
      <c r="M1346" s="82"/>
      <c r="N1346" s="82"/>
      <c r="O1346" s="81"/>
      <c r="P1346" s="76"/>
      <c r="Q1346" s="76"/>
      <c r="R1346" s="83"/>
      <c r="S1346" s="79"/>
      <c r="T1346" s="84"/>
    </row>
    <row r="1347" spans="1:20" x14ac:dyDescent="0.15">
      <c r="A1347" s="74"/>
      <c r="B1347" s="75"/>
      <c r="C1347" s="78"/>
      <c r="D1347" s="77"/>
      <c r="E1347" s="78"/>
      <c r="F1347" s="78"/>
      <c r="G1347" s="78"/>
      <c r="H1347" s="78"/>
      <c r="I1347" s="77"/>
      <c r="J1347" s="79"/>
      <c r="K1347" s="80"/>
      <c r="L1347" s="81"/>
      <c r="M1347" s="82"/>
      <c r="N1347" s="82"/>
      <c r="O1347" s="81"/>
      <c r="P1347" s="76"/>
      <c r="Q1347" s="76"/>
      <c r="R1347" s="83"/>
      <c r="S1347" s="79"/>
      <c r="T1347" s="84"/>
    </row>
    <row r="1348" spans="1:20" x14ac:dyDescent="0.15">
      <c r="A1348" s="74"/>
      <c r="B1348" s="75"/>
      <c r="C1348" s="78"/>
      <c r="D1348" s="77"/>
      <c r="E1348" s="78"/>
      <c r="F1348" s="78"/>
      <c r="G1348" s="78"/>
      <c r="H1348" s="78"/>
      <c r="I1348" s="77"/>
      <c r="J1348" s="79"/>
      <c r="K1348" s="80"/>
      <c r="L1348" s="81"/>
      <c r="M1348" s="82"/>
      <c r="N1348" s="82"/>
      <c r="O1348" s="81"/>
      <c r="P1348" s="76"/>
      <c r="Q1348" s="76"/>
      <c r="R1348" s="83"/>
      <c r="S1348" s="79"/>
      <c r="T1348" s="84"/>
    </row>
    <row r="1349" spans="1:20" x14ac:dyDescent="0.15">
      <c r="A1349" s="74"/>
      <c r="B1349" s="75"/>
      <c r="C1349" s="78"/>
      <c r="D1349" s="77"/>
      <c r="E1349" s="78"/>
      <c r="F1349" s="78"/>
      <c r="G1349" s="78"/>
      <c r="H1349" s="78"/>
      <c r="I1349" s="77"/>
      <c r="J1349" s="79"/>
      <c r="K1349" s="80"/>
      <c r="L1349" s="81"/>
      <c r="M1349" s="82"/>
      <c r="N1349" s="82"/>
      <c r="O1349" s="81"/>
      <c r="P1349" s="76"/>
      <c r="Q1349" s="76"/>
      <c r="R1349" s="83"/>
      <c r="S1349" s="79"/>
      <c r="T1349" s="84"/>
    </row>
    <row r="1350" spans="1:20" x14ac:dyDescent="0.15">
      <c r="A1350" s="74"/>
      <c r="B1350" s="75"/>
      <c r="C1350" s="78"/>
      <c r="D1350" s="77"/>
      <c r="E1350" s="78"/>
      <c r="F1350" s="78"/>
      <c r="G1350" s="78"/>
      <c r="H1350" s="78"/>
      <c r="I1350" s="77"/>
      <c r="J1350" s="79"/>
      <c r="K1350" s="80"/>
      <c r="L1350" s="81"/>
      <c r="M1350" s="82"/>
      <c r="N1350" s="82"/>
      <c r="O1350" s="81"/>
      <c r="P1350" s="76"/>
      <c r="Q1350" s="76"/>
      <c r="R1350" s="83"/>
      <c r="S1350" s="79"/>
      <c r="T1350" s="84"/>
    </row>
    <row r="1351" spans="1:20" x14ac:dyDescent="0.15">
      <c r="A1351" s="74"/>
      <c r="B1351" s="75"/>
      <c r="C1351" s="78"/>
      <c r="D1351" s="77"/>
      <c r="E1351" s="78"/>
      <c r="F1351" s="78"/>
      <c r="G1351" s="78"/>
      <c r="H1351" s="78"/>
      <c r="I1351" s="77"/>
      <c r="J1351" s="79"/>
      <c r="K1351" s="80"/>
      <c r="L1351" s="81"/>
      <c r="M1351" s="82"/>
      <c r="N1351" s="82"/>
      <c r="O1351" s="81"/>
      <c r="P1351" s="76"/>
      <c r="Q1351" s="76"/>
      <c r="R1351" s="83"/>
      <c r="S1351" s="79"/>
      <c r="T1351" s="84"/>
    </row>
    <row r="1352" spans="1:20" x14ac:dyDescent="0.15">
      <c r="A1352" s="74"/>
      <c r="B1352" s="75"/>
      <c r="C1352" s="78"/>
      <c r="D1352" s="77"/>
      <c r="E1352" s="78"/>
      <c r="F1352" s="78"/>
      <c r="G1352" s="78"/>
      <c r="H1352" s="78"/>
      <c r="I1352" s="77"/>
      <c r="J1352" s="79"/>
      <c r="K1352" s="80"/>
      <c r="L1352" s="81"/>
      <c r="M1352" s="82"/>
      <c r="N1352" s="82"/>
      <c r="O1352" s="81"/>
      <c r="P1352" s="76"/>
      <c r="Q1352" s="76"/>
      <c r="R1352" s="83"/>
      <c r="S1352" s="79"/>
      <c r="T1352" s="84"/>
    </row>
    <row r="1353" spans="1:20" x14ac:dyDescent="0.15">
      <c r="A1353" s="74"/>
      <c r="B1353" s="75"/>
      <c r="C1353" s="78"/>
      <c r="D1353" s="77"/>
      <c r="E1353" s="78"/>
      <c r="F1353" s="78"/>
      <c r="G1353" s="78"/>
      <c r="H1353" s="78"/>
      <c r="I1353" s="77"/>
      <c r="J1353" s="79"/>
      <c r="K1353" s="80"/>
      <c r="L1353" s="81"/>
      <c r="M1353" s="82"/>
      <c r="N1353" s="82"/>
      <c r="O1353" s="81"/>
      <c r="P1353" s="76"/>
      <c r="Q1353" s="76"/>
      <c r="R1353" s="83"/>
      <c r="S1353" s="79"/>
      <c r="T1353" s="84"/>
    </row>
    <row r="1354" spans="1:20" x14ac:dyDescent="0.15">
      <c r="A1354" s="74"/>
      <c r="B1354" s="75"/>
      <c r="C1354" s="78"/>
      <c r="D1354" s="77"/>
      <c r="E1354" s="78"/>
      <c r="F1354" s="78"/>
      <c r="G1354" s="78"/>
      <c r="H1354" s="78"/>
      <c r="I1354" s="77"/>
      <c r="J1354" s="79"/>
      <c r="K1354" s="80"/>
      <c r="L1354" s="81"/>
      <c r="M1354" s="82"/>
      <c r="N1354" s="82"/>
      <c r="O1354" s="81"/>
      <c r="P1354" s="76"/>
      <c r="Q1354" s="76"/>
      <c r="R1354" s="83"/>
      <c r="S1354" s="79"/>
      <c r="T1354" s="84"/>
    </row>
    <row r="1355" spans="1:20" x14ac:dyDescent="0.15">
      <c r="A1355" s="74"/>
      <c r="B1355" s="75"/>
      <c r="C1355" s="78"/>
      <c r="D1355" s="77"/>
      <c r="E1355" s="78"/>
      <c r="F1355" s="78"/>
      <c r="G1355" s="78"/>
      <c r="H1355" s="78"/>
      <c r="I1355" s="77"/>
      <c r="J1355" s="79"/>
      <c r="K1355" s="80"/>
      <c r="L1355" s="81"/>
      <c r="M1355" s="82"/>
      <c r="N1355" s="82"/>
      <c r="O1355" s="81"/>
      <c r="P1355" s="76"/>
      <c r="Q1355" s="76"/>
      <c r="R1355" s="83"/>
      <c r="S1355" s="79"/>
      <c r="T1355" s="84"/>
    </row>
    <row r="1356" spans="1:20" x14ac:dyDescent="0.15">
      <c r="A1356" s="74"/>
      <c r="B1356" s="75"/>
      <c r="C1356" s="78"/>
      <c r="D1356" s="77"/>
      <c r="E1356" s="78"/>
      <c r="F1356" s="78"/>
      <c r="G1356" s="78"/>
      <c r="H1356" s="78"/>
      <c r="I1356" s="77"/>
      <c r="J1356" s="79"/>
      <c r="K1356" s="80"/>
      <c r="L1356" s="81"/>
      <c r="M1356" s="82"/>
      <c r="N1356" s="82"/>
      <c r="O1356" s="81"/>
      <c r="P1356" s="76"/>
      <c r="Q1356" s="76"/>
      <c r="R1356" s="83"/>
      <c r="S1356" s="79"/>
      <c r="T1356" s="84"/>
    </row>
    <row r="1357" spans="1:20" x14ac:dyDescent="0.15">
      <c r="A1357" s="74"/>
      <c r="B1357" s="75"/>
      <c r="C1357" s="78"/>
      <c r="D1357" s="77"/>
      <c r="E1357" s="78"/>
      <c r="F1357" s="78"/>
      <c r="G1357" s="78"/>
      <c r="H1357" s="78"/>
      <c r="I1357" s="77"/>
      <c r="J1357" s="79"/>
      <c r="K1357" s="80"/>
      <c r="L1357" s="81"/>
      <c r="M1357" s="82"/>
      <c r="N1357" s="82"/>
      <c r="O1357" s="81"/>
      <c r="P1357" s="76"/>
      <c r="Q1357" s="76"/>
      <c r="R1357" s="83"/>
      <c r="S1357" s="79"/>
      <c r="T1357" s="84"/>
    </row>
    <row r="1358" spans="1:20" x14ac:dyDescent="0.15">
      <c r="A1358" s="74"/>
      <c r="B1358" s="75"/>
      <c r="C1358" s="78"/>
      <c r="D1358" s="77"/>
      <c r="E1358" s="78"/>
      <c r="F1358" s="78"/>
      <c r="G1358" s="78"/>
      <c r="H1358" s="78"/>
      <c r="I1358" s="77"/>
      <c r="J1358" s="79"/>
      <c r="K1358" s="80"/>
      <c r="L1358" s="81"/>
      <c r="M1358" s="82"/>
      <c r="N1358" s="82"/>
      <c r="O1358" s="81"/>
      <c r="P1358" s="76"/>
      <c r="Q1358" s="76"/>
      <c r="R1358" s="83"/>
      <c r="S1358" s="79"/>
      <c r="T1358" s="84"/>
    </row>
    <row r="1359" spans="1:20" x14ac:dyDescent="0.15">
      <c r="A1359" s="74"/>
      <c r="B1359" s="75"/>
      <c r="C1359" s="78"/>
      <c r="D1359" s="77"/>
      <c r="E1359" s="78"/>
      <c r="F1359" s="78"/>
      <c r="G1359" s="78"/>
      <c r="H1359" s="78"/>
      <c r="I1359" s="77"/>
      <c r="J1359" s="79"/>
      <c r="K1359" s="80"/>
      <c r="L1359" s="81"/>
      <c r="M1359" s="82"/>
      <c r="N1359" s="82"/>
      <c r="O1359" s="81"/>
      <c r="P1359" s="76"/>
      <c r="Q1359" s="76"/>
      <c r="R1359" s="83"/>
      <c r="S1359" s="79"/>
      <c r="T1359" s="84"/>
    </row>
    <row r="1360" spans="1:20" x14ac:dyDescent="0.15">
      <c r="A1360" s="74"/>
      <c r="B1360" s="75"/>
      <c r="C1360" s="78"/>
      <c r="D1360" s="77"/>
      <c r="E1360" s="78"/>
      <c r="F1360" s="78"/>
      <c r="G1360" s="78"/>
      <c r="H1360" s="78"/>
      <c r="I1360" s="77"/>
      <c r="J1360" s="79"/>
      <c r="K1360" s="80"/>
      <c r="L1360" s="81"/>
      <c r="M1360" s="82"/>
      <c r="N1360" s="82"/>
      <c r="O1360" s="81"/>
      <c r="P1360" s="76"/>
      <c r="Q1360" s="76"/>
      <c r="R1360" s="83"/>
      <c r="S1360" s="79"/>
      <c r="T1360" s="84"/>
    </row>
    <row r="1361" spans="1:20" x14ac:dyDescent="0.15">
      <c r="A1361" s="74"/>
      <c r="B1361" s="75"/>
      <c r="C1361" s="78"/>
      <c r="D1361" s="77"/>
      <c r="E1361" s="78"/>
      <c r="F1361" s="78"/>
      <c r="G1361" s="78"/>
      <c r="H1361" s="78"/>
      <c r="I1361" s="77"/>
      <c r="J1361" s="79"/>
      <c r="K1361" s="80"/>
      <c r="L1361" s="81"/>
      <c r="M1361" s="82"/>
      <c r="N1361" s="82"/>
      <c r="O1361" s="81"/>
      <c r="P1361" s="76"/>
      <c r="Q1361" s="76"/>
      <c r="R1361" s="83"/>
      <c r="S1361" s="79"/>
      <c r="T1361" s="84"/>
    </row>
    <row r="1362" spans="1:20" x14ac:dyDescent="0.15">
      <c r="A1362" s="74"/>
      <c r="B1362" s="75"/>
      <c r="C1362" s="78"/>
      <c r="D1362" s="77"/>
      <c r="E1362" s="78"/>
      <c r="F1362" s="78"/>
      <c r="G1362" s="78"/>
      <c r="H1362" s="78"/>
      <c r="I1362" s="77"/>
      <c r="J1362" s="79"/>
      <c r="K1362" s="80"/>
      <c r="L1362" s="81"/>
      <c r="M1362" s="82"/>
      <c r="N1362" s="82"/>
      <c r="O1362" s="81"/>
      <c r="P1362" s="76"/>
      <c r="Q1362" s="76"/>
      <c r="R1362" s="83"/>
      <c r="S1362" s="79"/>
      <c r="T1362" s="84"/>
    </row>
    <row r="1363" spans="1:20" x14ac:dyDescent="0.15">
      <c r="A1363" s="74"/>
      <c r="B1363" s="75"/>
      <c r="C1363" s="78"/>
      <c r="D1363" s="77"/>
      <c r="E1363" s="78"/>
      <c r="F1363" s="78"/>
      <c r="G1363" s="78"/>
      <c r="H1363" s="78"/>
      <c r="I1363" s="77"/>
      <c r="J1363" s="79"/>
      <c r="K1363" s="80"/>
      <c r="L1363" s="81"/>
      <c r="M1363" s="82"/>
      <c r="N1363" s="82"/>
      <c r="O1363" s="81"/>
      <c r="P1363" s="76"/>
      <c r="Q1363" s="76"/>
      <c r="R1363" s="83"/>
      <c r="S1363" s="79"/>
      <c r="T1363" s="84"/>
    </row>
    <row r="1364" spans="1:20" x14ac:dyDescent="0.15">
      <c r="A1364" s="74"/>
      <c r="B1364" s="75"/>
      <c r="C1364" s="78"/>
      <c r="D1364" s="77"/>
      <c r="E1364" s="78"/>
      <c r="F1364" s="78"/>
      <c r="G1364" s="78"/>
      <c r="H1364" s="78"/>
      <c r="I1364" s="77"/>
      <c r="J1364" s="79"/>
      <c r="K1364" s="80"/>
      <c r="L1364" s="81"/>
      <c r="M1364" s="82"/>
      <c r="N1364" s="82"/>
      <c r="O1364" s="81"/>
      <c r="P1364" s="76"/>
      <c r="Q1364" s="76"/>
      <c r="R1364" s="83"/>
      <c r="S1364" s="79"/>
      <c r="T1364" s="84"/>
    </row>
    <row r="1365" spans="1:20" x14ac:dyDescent="0.15">
      <c r="A1365" s="74"/>
      <c r="B1365" s="75"/>
      <c r="C1365" s="78"/>
      <c r="D1365" s="77"/>
      <c r="E1365" s="78"/>
      <c r="F1365" s="78"/>
      <c r="G1365" s="78"/>
      <c r="H1365" s="78"/>
      <c r="I1365" s="77"/>
      <c r="J1365" s="79"/>
      <c r="K1365" s="80"/>
      <c r="L1365" s="81"/>
      <c r="M1365" s="82"/>
      <c r="N1365" s="82"/>
      <c r="O1365" s="81"/>
      <c r="P1365" s="76"/>
      <c r="Q1365" s="76"/>
      <c r="R1365" s="83"/>
      <c r="S1365" s="79"/>
      <c r="T1365" s="84"/>
    </row>
    <row r="1366" spans="1:20" x14ac:dyDescent="0.15">
      <c r="A1366" s="74"/>
      <c r="B1366" s="75"/>
      <c r="C1366" s="78"/>
      <c r="D1366" s="77"/>
      <c r="E1366" s="78"/>
      <c r="F1366" s="78"/>
      <c r="G1366" s="78"/>
      <c r="H1366" s="78"/>
      <c r="I1366" s="77"/>
      <c r="J1366" s="79"/>
      <c r="K1366" s="80"/>
      <c r="L1366" s="81"/>
      <c r="M1366" s="82"/>
      <c r="N1366" s="82"/>
      <c r="O1366" s="81"/>
      <c r="P1366" s="76"/>
      <c r="Q1366" s="76"/>
      <c r="R1366" s="83"/>
      <c r="S1366" s="79"/>
      <c r="T1366" s="84"/>
    </row>
    <row r="1367" spans="1:20" x14ac:dyDescent="0.15">
      <c r="A1367" s="74"/>
      <c r="B1367" s="75"/>
      <c r="C1367" s="78"/>
      <c r="D1367" s="77"/>
      <c r="E1367" s="78"/>
      <c r="F1367" s="78"/>
      <c r="G1367" s="78"/>
      <c r="H1367" s="78"/>
      <c r="I1367" s="77"/>
      <c r="J1367" s="79"/>
      <c r="K1367" s="80"/>
      <c r="L1367" s="81"/>
      <c r="M1367" s="82"/>
      <c r="N1367" s="82"/>
      <c r="O1367" s="81"/>
      <c r="P1367" s="76"/>
      <c r="Q1367" s="76"/>
      <c r="R1367" s="83"/>
      <c r="S1367" s="79"/>
      <c r="T1367" s="84"/>
    </row>
    <row r="1368" spans="1:20" x14ac:dyDescent="0.15">
      <c r="A1368" s="74"/>
      <c r="B1368" s="75"/>
      <c r="C1368" s="78"/>
      <c r="D1368" s="77"/>
      <c r="E1368" s="78"/>
      <c r="F1368" s="78"/>
      <c r="G1368" s="78"/>
      <c r="H1368" s="78"/>
      <c r="I1368" s="77"/>
      <c r="J1368" s="79"/>
      <c r="K1368" s="80"/>
      <c r="L1368" s="81"/>
      <c r="M1368" s="82"/>
      <c r="N1368" s="82"/>
      <c r="O1368" s="81"/>
      <c r="P1368" s="76"/>
      <c r="Q1368" s="76"/>
      <c r="R1368" s="83"/>
      <c r="S1368" s="79"/>
      <c r="T1368" s="84"/>
    </row>
    <row r="1369" spans="1:20" x14ac:dyDescent="0.15">
      <c r="A1369" s="74"/>
      <c r="B1369" s="75"/>
      <c r="C1369" s="78"/>
      <c r="D1369" s="77"/>
      <c r="E1369" s="78"/>
      <c r="F1369" s="78"/>
      <c r="G1369" s="78"/>
      <c r="H1369" s="78"/>
      <c r="I1369" s="77"/>
      <c r="J1369" s="79"/>
      <c r="K1369" s="80"/>
      <c r="L1369" s="81"/>
      <c r="M1369" s="82"/>
      <c r="N1369" s="82"/>
      <c r="O1369" s="81"/>
      <c r="P1369" s="76"/>
      <c r="Q1369" s="76"/>
      <c r="R1369" s="83"/>
      <c r="S1369" s="79"/>
      <c r="T1369" s="84"/>
    </row>
    <row r="1370" spans="1:20" x14ac:dyDescent="0.15">
      <c r="A1370" s="74"/>
      <c r="B1370" s="75"/>
      <c r="C1370" s="78"/>
      <c r="D1370" s="77"/>
      <c r="E1370" s="78"/>
      <c r="F1370" s="78"/>
      <c r="G1370" s="78"/>
      <c r="H1370" s="78"/>
      <c r="I1370" s="77"/>
      <c r="J1370" s="79"/>
      <c r="K1370" s="80"/>
      <c r="L1370" s="81"/>
      <c r="M1370" s="82"/>
      <c r="N1370" s="82"/>
      <c r="O1370" s="81"/>
      <c r="P1370" s="76"/>
      <c r="Q1370" s="76"/>
      <c r="R1370" s="83"/>
      <c r="S1370" s="79"/>
      <c r="T1370" s="84"/>
    </row>
    <row r="1371" spans="1:20" x14ac:dyDescent="0.15">
      <c r="A1371" s="74"/>
      <c r="B1371" s="75"/>
      <c r="C1371" s="78"/>
      <c r="D1371" s="77"/>
      <c r="E1371" s="78"/>
      <c r="F1371" s="78"/>
      <c r="G1371" s="78"/>
      <c r="H1371" s="78"/>
      <c r="I1371" s="77"/>
      <c r="J1371" s="79"/>
      <c r="K1371" s="80"/>
      <c r="L1371" s="81"/>
      <c r="M1371" s="82"/>
      <c r="N1371" s="82"/>
      <c r="O1371" s="81"/>
      <c r="P1371" s="76"/>
      <c r="Q1371" s="76"/>
      <c r="R1371" s="83"/>
      <c r="S1371" s="79"/>
      <c r="T1371" s="84"/>
    </row>
    <row r="1372" spans="1:20" x14ac:dyDescent="0.15">
      <c r="A1372" s="74"/>
      <c r="B1372" s="75"/>
      <c r="C1372" s="78"/>
      <c r="D1372" s="77"/>
      <c r="E1372" s="78"/>
      <c r="F1372" s="78"/>
      <c r="G1372" s="78"/>
      <c r="H1372" s="78"/>
      <c r="I1372" s="77"/>
      <c r="J1372" s="79"/>
      <c r="K1372" s="80"/>
      <c r="L1372" s="81"/>
      <c r="M1372" s="82"/>
      <c r="N1372" s="82"/>
      <c r="O1372" s="81"/>
      <c r="P1372" s="76"/>
      <c r="Q1372" s="76"/>
      <c r="R1372" s="83"/>
      <c r="S1372" s="79"/>
      <c r="T1372" s="84"/>
    </row>
    <row r="1373" spans="1:20" x14ac:dyDescent="0.15">
      <c r="A1373" s="74"/>
      <c r="B1373" s="75"/>
      <c r="C1373" s="78"/>
      <c r="D1373" s="77"/>
      <c r="E1373" s="78"/>
      <c r="F1373" s="78"/>
      <c r="G1373" s="78"/>
      <c r="H1373" s="78"/>
      <c r="I1373" s="77"/>
      <c r="J1373" s="79"/>
      <c r="K1373" s="80"/>
      <c r="L1373" s="81"/>
      <c r="M1373" s="82"/>
      <c r="N1373" s="82"/>
      <c r="O1373" s="81"/>
      <c r="P1373" s="76"/>
      <c r="Q1373" s="76"/>
      <c r="R1373" s="83"/>
      <c r="S1373" s="79"/>
      <c r="T1373" s="84"/>
    </row>
    <row r="1374" spans="1:20" x14ac:dyDescent="0.15">
      <c r="A1374" s="74"/>
      <c r="B1374" s="75"/>
      <c r="C1374" s="78"/>
      <c r="D1374" s="77"/>
      <c r="E1374" s="78"/>
      <c r="F1374" s="78"/>
      <c r="G1374" s="78"/>
      <c r="H1374" s="78"/>
      <c r="I1374" s="77"/>
      <c r="J1374" s="79"/>
      <c r="K1374" s="80"/>
      <c r="L1374" s="81"/>
      <c r="M1374" s="82"/>
      <c r="N1374" s="82"/>
      <c r="O1374" s="81"/>
      <c r="P1374" s="76"/>
      <c r="Q1374" s="76"/>
      <c r="R1374" s="83"/>
      <c r="S1374" s="79"/>
      <c r="T1374" s="84"/>
    </row>
    <row r="1375" spans="1:20" x14ac:dyDescent="0.15">
      <c r="A1375" s="74"/>
      <c r="B1375" s="75"/>
      <c r="C1375" s="78"/>
      <c r="D1375" s="77"/>
      <c r="E1375" s="78"/>
      <c r="F1375" s="78"/>
      <c r="G1375" s="78"/>
      <c r="H1375" s="78"/>
      <c r="I1375" s="77"/>
      <c r="J1375" s="79"/>
      <c r="K1375" s="80"/>
      <c r="L1375" s="81"/>
      <c r="M1375" s="82"/>
      <c r="N1375" s="82"/>
      <c r="O1375" s="81"/>
      <c r="P1375" s="76"/>
      <c r="Q1375" s="76"/>
      <c r="R1375" s="83"/>
      <c r="S1375" s="79"/>
      <c r="T1375" s="84"/>
    </row>
    <row r="1376" spans="1:20" x14ac:dyDescent="0.15">
      <c r="A1376" s="74"/>
      <c r="B1376" s="75"/>
      <c r="C1376" s="78"/>
      <c r="D1376" s="77"/>
      <c r="E1376" s="78"/>
      <c r="F1376" s="78"/>
      <c r="G1376" s="78"/>
      <c r="H1376" s="78"/>
      <c r="I1376" s="77"/>
      <c r="J1376" s="79"/>
      <c r="K1376" s="80"/>
      <c r="L1376" s="81"/>
      <c r="M1376" s="82"/>
      <c r="N1376" s="82"/>
      <c r="O1376" s="81"/>
      <c r="P1376" s="76"/>
      <c r="Q1376" s="76"/>
      <c r="R1376" s="83"/>
      <c r="S1376" s="79"/>
      <c r="T1376" s="84"/>
    </row>
    <row r="1377" spans="1:20" x14ac:dyDescent="0.15">
      <c r="A1377" s="74"/>
      <c r="B1377" s="75"/>
      <c r="C1377" s="78"/>
      <c r="D1377" s="77"/>
      <c r="E1377" s="78"/>
      <c r="F1377" s="78"/>
      <c r="G1377" s="78"/>
      <c r="H1377" s="78"/>
      <c r="I1377" s="77"/>
      <c r="J1377" s="79"/>
      <c r="K1377" s="80"/>
      <c r="L1377" s="81"/>
      <c r="M1377" s="82"/>
      <c r="N1377" s="82"/>
      <c r="O1377" s="81"/>
      <c r="P1377" s="76"/>
      <c r="Q1377" s="76"/>
      <c r="R1377" s="83"/>
      <c r="S1377" s="79"/>
      <c r="T1377" s="84"/>
    </row>
    <row r="1378" spans="1:20" x14ac:dyDescent="0.15">
      <c r="A1378" s="74"/>
      <c r="B1378" s="75"/>
      <c r="C1378" s="78"/>
      <c r="D1378" s="77"/>
      <c r="E1378" s="78"/>
      <c r="F1378" s="78"/>
      <c r="G1378" s="78"/>
      <c r="H1378" s="78"/>
      <c r="I1378" s="77"/>
      <c r="J1378" s="79"/>
      <c r="K1378" s="80"/>
      <c r="L1378" s="81"/>
      <c r="M1378" s="82"/>
      <c r="N1378" s="82"/>
      <c r="O1378" s="81"/>
      <c r="P1378" s="76"/>
      <c r="Q1378" s="76"/>
      <c r="R1378" s="83"/>
      <c r="S1378" s="79"/>
      <c r="T1378" s="84"/>
    </row>
    <row r="1379" spans="1:20" x14ac:dyDescent="0.15">
      <c r="A1379" s="74"/>
      <c r="B1379" s="75"/>
      <c r="C1379" s="78"/>
      <c r="D1379" s="77"/>
      <c r="E1379" s="78"/>
      <c r="F1379" s="78"/>
      <c r="G1379" s="78"/>
      <c r="H1379" s="78"/>
      <c r="I1379" s="77"/>
      <c r="J1379" s="79"/>
      <c r="K1379" s="80"/>
      <c r="L1379" s="81"/>
      <c r="M1379" s="82"/>
      <c r="N1379" s="82"/>
      <c r="O1379" s="81"/>
      <c r="P1379" s="76"/>
      <c r="Q1379" s="76"/>
      <c r="R1379" s="83"/>
      <c r="S1379" s="79"/>
      <c r="T1379" s="84"/>
    </row>
    <row r="1380" spans="1:20" x14ac:dyDescent="0.15">
      <c r="A1380" s="74"/>
      <c r="B1380" s="75"/>
      <c r="C1380" s="78"/>
      <c r="D1380" s="77"/>
      <c r="E1380" s="78"/>
      <c r="F1380" s="78"/>
      <c r="G1380" s="78"/>
      <c r="H1380" s="78"/>
      <c r="I1380" s="77"/>
      <c r="J1380" s="79"/>
      <c r="K1380" s="80"/>
      <c r="L1380" s="81"/>
      <c r="M1380" s="82"/>
      <c r="N1380" s="82"/>
      <c r="O1380" s="81"/>
      <c r="P1380" s="76"/>
      <c r="Q1380" s="76"/>
      <c r="R1380" s="83"/>
      <c r="S1380" s="79"/>
      <c r="T1380" s="84"/>
    </row>
    <row r="1381" spans="1:20" x14ac:dyDescent="0.15">
      <c r="A1381" s="74"/>
      <c r="B1381" s="75"/>
      <c r="C1381" s="78"/>
      <c r="D1381" s="77"/>
      <c r="E1381" s="78"/>
      <c r="F1381" s="78"/>
      <c r="G1381" s="78"/>
      <c r="H1381" s="78"/>
      <c r="I1381" s="77"/>
      <c r="J1381" s="79"/>
      <c r="K1381" s="80"/>
      <c r="L1381" s="81"/>
      <c r="M1381" s="82"/>
      <c r="N1381" s="82"/>
      <c r="O1381" s="81"/>
      <c r="P1381" s="76"/>
      <c r="Q1381" s="76"/>
      <c r="R1381" s="83"/>
      <c r="S1381" s="79"/>
      <c r="T1381" s="84"/>
    </row>
    <row r="1382" spans="1:20" x14ac:dyDescent="0.15">
      <c r="A1382" s="74"/>
      <c r="B1382" s="75"/>
      <c r="C1382" s="78"/>
      <c r="D1382" s="77"/>
      <c r="E1382" s="78"/>
      <c r="F1382" s="78"/>
      <c r="G1382" s="78"/>
      <c r="H1382" s="78"/>
      <c r="I1382" s="77"/>
      <c r="J1382" s="79"/>
      <c r="K1382" s="80"/>
      <c r="L1382" s="81"/>
      <c r="M1382" s="82"/>
      <c r="N1382" s="82"/>
      <c r="O1382" s="81"/>
      <c r="P1382" s="76"/>
      <c r="Q1382" s="76"/>
      <c r="R1382" s="83"/>
      <c r="S1382" s="79"/>
      <c r="T1382" s="84"/>
    </row>
    <row r="1383" spans="1:20" x14ac:dyDescent="0.15">
      <c r="A1383" s="74"/>
      <c r="B1383" s="75"/>
      <c r="C1383" s="78"/>
      <c r="D1383" s="77"/>
      <c r="E1383" s="78"/>
      <c r="F1383" s="78"/>
      <c r="G1383" s="78"/>
      <c r="H1383" s="78"/>
      <c r="I1383" s="77"/>
      <c r="J1383" s="79"/>
      <c r="K1383" s="80"/>
      <c r="L1383" s="81"/>
      <c r="M1383" s="82"/>
      <c r="N1383" s="82"/>
      <c r="O1383" s="81"/>
      <c r="P1383" s="76"/>
      <c r="Q1383" s="76"/>
      <c r="R1383" s="83"/>
      <c r="S1383" s="79"/>
      <c r="T1383" s="84"/>
    </row>
    <row r="1384" spans="1:20" x14ac:dyDescent="0.15">
      <c r="A1384" s="74"/>
      <c r="B1384" s="75"/>
      <c r="C1384" s="78"/>
      <c r="D1384" s="77"/>
      <c r="E1384" s="78"/>
      <c r="F1384" s="78"/>
      <c r="G1384" s="78"/>
      <c r="H1384" s="78"/>
      <c r="I1384" s="77"/>
      <c r="J1384" s="79"/>
      <c r="K1384" s="80"/>
      <c r="L1384" s="81"/>
      <c r="M1384" s="82"/>
      <c r="N1384" s="82"/>
      <c r="O1384" s="81"/>
      <c r="P1384" s="76"/>
      <c r="Q1384" s="76"/>
      <c r="R1384" s="83"/>
      <c r="S1384" s="79"/>
      <c r="T1384" s="84"/>
    </row>
    <row r="1385" spans="1:20" x14ac:dyDescent="0.15">
      <c r="A1385" s="74"/>
      <c r="B1385" s="75"/>
      <c r="C1385" s="78"/>
      <c r="D1385" s="77"/>
      <c r="E1385" s="78"/>
      <c r="F1385" s="78"/>
      <c r="G1385" s="78"/>
      <c r="H1385" s="78"/>
      <c r="I1385" s="77"/>
      <c r="J1385" s="79"/>
      <c r="K1385" s="80"/>
      <c r="L1385" s="81"/>
      <c r="M1385" s="82"/>
      <c r="N1385" s="82"/>
      <c r="O1385" s="81"/>
      <c r="P1385" s="76"/>
      <c r="Q1385" s="76"/>
      <c r="R1385" s="83"/>
      <c r="S1385" s="79"/>
      <c r="T1385" s="84"/>
    </row>
    <row r="1386" spans="1:20" x14ac:dyDescent="0.15">
      <c r="A1386" s="74"/>
      <c r="B1386" s="75"/>
      <c r="C1386" s="78"/>
      <c r="D1386" s="77"/>
      <c r="E1386" s="78"/>
      <c r="F1386" s="78"/>
      <c r="G1386" s="78"/>
      <c r="H1386" s="78"/>
      <c r="I1386" s="77"/>
      <c r="J1386" s="79"/>
      <c r="K1386" s="80"/>
      <c r="L1386" s="81"/>
      <c r="M1386" s="82"/>
      <c r="N1386" s="82"/>
      <c r="O1386" s="81"/>
      <c r="P1386" s="76"/>
      <c r="Q1386" s="76"/>
      <c r="R1386" s="83"/>
      <c r="S1386" s="79"/>
      <c r="T1386" s="84"/>
    </row>
    <row r="1387" spans="1:20" x14ac:dyDescent="0.15">
      <c r="A1387" s="74"/>
      <c r="B1387" s="75"/>
      <c r="C1387" s="78"/>
      <c r="D1387" s="77"/>
      <c r="E1387" s="78"/>
      <c r="F1387" s="78"/>
      <c r="G1387" s="78"/>
      <c r="H1387" s="78"/>
      <c r="I1387" s="77"/>
      <c r="J1387" s="79"/>
      <c r="K1387" s="80"/>
      <c r="L1387" s="81"/>
      <c r="M1387" s="82"/>
      <c r="N1387" s="82"/>
      <c r="O1387" s="81"/>
      <c r="P1387" s="76"/>
      <c r="Q1387" s="76"/>
      <c r="R1387" s="83"/>
      <c r="S1387" s="79"/>
      <c r="T1387" s="84"/>
    </row>
    <row r="1388" spans="1:20" x14ac:dyDescent="0.15">
      <c r="A1388" s="74"/>
      <c r="B1388" s="75"/>
      <c r="C1388" s="78"/>
      <c r="D1388" s="77"/>
      <c r="E1388" s="78"/>
      <c r="F1388" s="78"/>
      <c r="G1388" s="78"/>
      <c r="H1388" s="78"/>
      <c r="I1388" s="77"/>
      <c r="J1388" s="79"/>
      <c r="K1388" s="80"/>
      <c r="L1388" s="81"/>
      <c r="M1388" s="82"/>
      <c r="N1388" s="82"/>
      <c r="O1388" s="81"/>
      <c r="P1388" s="76"/>
      <c r="Q1388" s="76"/>
      <c r="R1388" s="83"/>
      <c r="S1388" s="79"/>
      <c r="T1388" s="84"/>
    </row>
    <row r="1389" spans="1:20" x14ac:dyDescent="0.15">
      <c r="A1389" s="74"/>
      <c r="B1389" s="75"/>
      <c r="C1389" s="78"/>
      <c r="D1389" s="77"/>
      <c r="E1389" s="78"/>
      <c r="F1389" s="78"/>
      <c r="G1389" s="78"/>
      <c r="H1389" s="78"/>
      <c r="I1389" s="77"/>
      <c r="J1389" s="79"/>
      <c r="K1389" s="80"/>
      <c r="L1389" s="81"/>
      <c r="M1389" s="82"/>
      <c r="N1389" s="82"/>
      <c r="O1389" s="81"/>
      <c r="P1389" s="76"/>
      <c r="Q1389" s="76"/>
      <c r="R1389" s="83"/>
      <c r="S1389" s="79"/>
      <c r="T1389" s="84"/>
    </row>
    <row r="1390" spans="1:20" x14ac:dyDescent="0.15">
      <c r="A1390" s="74"/>
      <c r="B1390" s="75"/>
      <c r="C1390" s="78"/>
      <c r="D1390" s="77"/>
      <c r="E1390" s="78"/>
      <c r="F1390" s="78"/>
      <c r="G1390" s="78"/>
      <c r="H1390" s="78"/>
      <c r="I1390" s="77"/>
      <c r="J1390" s="79"/>
      <c r="K1390" s="80"/>
      <c r="L1390" s="81"/>
      <c r="M1390" s="82"/>
      <c r="N1390" s="82"/>
      <c r="O1390" s="81"/>
      <c r="P1390" s="76"/>
      <c r="Q1390" s="76"/>
      <c r="R1390" s="83"/>
      <c r="S1390" s="79"/>
      <c r="T1390" s="84"/>
    </row>
    <row r="1391" spans="1:20" x14ac:dyDescent="0.15">
      <c r="A1391" s="74"/>
      <c r="B1391" s="75"/>
      <c r="C1391" s="78"/>
      <c r="D1391" s="77"/>
      <c r="E1391" s="78"/>
      <c r="F1391" s="78"/>
      <c r="G1391" s="78"/>
      <c r="H1391" s="78"/>
      <c r="I1391" s="77"/>
      <c r="J1391" s="79"/>
      <c r="K1391" s="80"/>
      <c r="L1391" s="81"/>
      <c r="M1391" s="82"/>
      <c r="N1391" s="82"/>
      <c r="O1391" s="81"/>
      <c r="P1391" s="76"/>
      <c r="Q1391" s="76"/>
      <c r="R1391" s="83"/>
      <c r="S1391" s="79"/>
      <c r="T1391" s="84"/>
    </row>
    <row r="1392" spans="1:20" x14ac:dyDescent="0.15">
      <c r="A1392" s="74"/>
      <c r="B1392" s="75"/>
      <c r="C1392" s="78"/>
      <c r="D1392" s="77"/>
      <c r="E1392" s="78"/>
      <c r="F1392" s="78"/>
      <c r="G1392" s="78"/>
      <c r="H1392" s="78"/>
      <c r="I1392" s="77"/>
      <c r="J1392" s="79"/>
      <c r="K1392" s="80"/>
      <c r="L1392" s="81"/>
      <c r="M1392" s="82"/>
      <c r="N1392" s="82"/>
      <c r="O1392" s="81"/>
      <c r="P1392" s="76"/>
      <c r="Q1392" s="76"/>
      <c r="R1392" s="83"/>
      <c r="S1392" s="79"/>
      <c r="T1392" s="84"/>
    </row>
    <row r="1393" spans="1:20" x14ac:dyDescent="0.15">
      <c r="A1393" s="74"/>
      <c r="B1393" s="75"/>
      <c r="C1393" s="78"/>
      <c r="D1393" s="77"/>
      <c r="E1393" s="78"/>
      <c r="F1393" s="78"/>
      <c r="G1393" s="78"/>
      <c r="H1393" s="78"/>
      <c r="I1393" s="77"/>
      <c r="J1393" s="79"/>
      <c r="K1393" s="80"/>
      <c r="L1393" s="81"/>
      <c r="M1393" s="82"/>
      <c r="N1393" s="82"/>
      <c r="O1393" s="81"/>
      <c r="P1393" s="76"/>
      <c r="Q1393" s="76"/>
      <c r="R1393" s="83"/>
      <c r="S1393" s="79"/>
      <c r="T1393" s="84"/>
    </row>
    <row r="1394" spans="1:20" x14ac:dyDescent="0.15">
      <c r="A1394" s="74"/>
      <c r="B1394" s="75"/>
      <c r="C1394" s="78"/>
      <c r="D1394" s="77"/>
      <c r="E1394" s="78"/>
      <c r="F1394" s="78"/>
      <c r="G1394" s="78"/>
      <c r="H1394" s="78"/>
      <c r="I1394" s="77"/>
      <c r="J1394" s="79"/>
      <c r="K1394" s="80"/>
      <c r="L1394" s="81"/>
      <c r="M1394" s="82"/>
      <c r="N1394" s="82"/>
      <c r="O1394" s="81"/>
      <c r="P1394" s="76"/>
      <c r="Q1394" s="76"/>
      <c r="R1394" s="83"/>
      <c r="S1394" s="79"/>
      <c r="T1394" s="84"/>
    </row>
    <row r="1395" spans="1:20" x14ac:dyDescent="0.15">
      <c r="A1395" s="74"/>
      <c r="B1395" s="75"/>
      <c r="C1395" s="78"/>
      <c r="D1395" s="77"/>
      <c r="E1395" s="78"/>
      <c r="F1395" s="78"/>
      <c r="G1395" s="78"/>
      <c r="H1395" s="78"/>
      <c r="I1395" s="77"/>
      <c r="J1395" s="79"/>
      <c r="K1395" s="80"/>
      <c r="L1395" s="81"/>
      <c r="M1395" s="82"/>
      <c r="N1395" s="82"/>
      <c r="O1395" s="81"/>
      <c r="P1395" s="76"/>
      <c r="Q1395" s="76"/>
      <c r="R1395" s="83"/>
      <c r="S1395" s="79"/>
      <c r="T1395" s="84"/>
    </row>
    <row r="1396" spans="1:20" x14ac:dyDescent="0.15">
      <c r="A1396" s="74"/>
      <c r="B1396" s="75"/>
      <c r="C1396" s="78"/>
      <c r="D1396" s="77"/>
      <c r="E1396" s="78"/>
      <c r="F1396" s="78"/>
      <c r="G1396" s="78"/>
      <c r="H1396" s="78"/>
      <c r="I1396" s="77"/>
      <c r="J1396" s="79"/>
      <c r="K1396" s="80"/>
      <c r="L1396" s="81"/>
      <c r="M1396" s="82"/>
      <c r="N1396" s="82"/>
      <c r="O1396" s="81"/>
      <c r="P1396" s="76"/>
      <c r="Q1396" s="76"/>
      <c r="R1396" s="83"/>
      <c r="S1396" s="79"/>
      <c r="T1396" s="84"/>
    </row>
    <row r="1397" spans="1:20" x14ac:dyDescent="0.15">
      <c r="A1397" s="74"/>
      <c r="B1397" s="75"/>
      <c r="C1397" s="78"/>
      <c r="D1397" s="77"/>
      <c r="E1397" s="78"/>
      <c r="F1397" s="78"/>
      <c r="G1397" s="78"/>
      <c r="H1397" s="78"/>
      <c r="I1397" s="77"/>
      <c r="J1397" s="79"/>
      <c r="K1397" s="80"/>
      <c r="L1397" s="81"/>
      <c r="M1397" s="82"/>
      <c r="N1397" s="82"/>
      <c r="O1397" s="81"/>
      <c r="P1397" s="76"/>
      <c r="Q1397" s="76"/>
      <c r="R1397" s="83"/>
      <c r="S1397" s="79"/>
      <c r="T1397" s="84"/>
    </row>
    <row r="1398" spans="1:20" x14ac:dyDescent="0.15">
      <c r="A1398" s="74"/>
      <c r="B1398" s="75"/>
      <c r="C1398" s="78"/>
      <c r="D1398" s="77"/>
      <c r="E1398" s="78"/>
      <c r="F1398" s="78"/>
      <c r="G1398" s="78"/>
      <c r="H1398" s="78"/>
      <c r="I1398" s="77"/>
      <c r="J1398" s="79"/>
      <c r="K1398" s="80"/>
      <c r="L1398" s="81"/>
      <c r="M1398" s="82"/>
      <c r="N1398" s="82"/>
      <c r="O1398" s="81"/>
      <c r="P1398" s="76"/>
      <c r="Q1398" s="76"/>
      <c r="R1398" s="83"/>
      <c r="S1398" s="79"/>
      <c r="T1398" s="84"/>
    </row>
    <row r="1399" spans="1:20" x14ac:dyDescent="0.15">
      <c r="A1399" s="74"/>
      <c r="B1399" s="75"/>
      <c r="C1399" s="78"/>
      <c r="D1399" s="77"/>
      <c r="E1399" s="78"/>
      <c r="F1399" s="78"/>
      <c r="G1399" s="78"/>
      <c r="H1399" s="78"/>
      <c r="I1399" s="77"/>
      <c r="J1399" s="79"/>
      <c r="K1399" s="80"/>
      <c r="L1399" s="81"/>
      <c r="M1399" s="82"/>
      <c r="N1399" s="82"/>
      <c r="O1399" s="81"/>
      <c r="P1399" s="76"/>
      <c r="Q1399" s="76"/>
      <c r="R1399" s="83"/>
      <c r="S1399" s="79"/>
      <c r="T1399" s="84"/>
    </row>
    <row r="1400" spans="1:20" x14ac:dyDescent="0.15">
      <c r="A1400" s="74"/>
      <c r="B1400" s="75"/>
      <c r="C1400" s="78"/>
      <c r="D1400" s="77"/>
      <c r="E1400" s="78"/>
      <c r="F1400" s="78"/>
      <c r="G1400" s="78"/>
      <c r="H1400" s="78"/>
      <c r="I1400" s="77"/>
      <c r="J1400" s="79"/>
      <c r="K1400" s="80"/>
      <c r="L1400" s="81"/>
      <c r="M1400" s="82"/>
      <c r="N1400" s="82"/>
      <c r="O1400" s="81"/>
      <c r="P1400" s="76"/>
      <c r="Q1400" s="76"/>
      <c r="R1400" s="83"/>
      <c r="S1400" s="79"/>
      <c r="T1400" s="84"/>
    </row>
    <row r="1401" spans="1:20" x14ac:dyDescent="0.15">
      <c r="A1401" s="74"/>
      <c r="B1401" s="75"/>
      <c r="C1401" s="78"/>
      <c r="D1401" s="77"/>
      <c r="E1401" s="78"/>
      <c r="F1401" s="78"/>
      <c r="G1401" s="78"/>
      <c r="H1401" s="78"/>
      <c r="I1401" s="77"/>
      <c r="J1401" s="79"/>
      <c r="K1401" s="80"/>
      <c r="L1401" s="81"/>
      <c r="M1401" s="82"/>
      <c r="N1401" s="82"/>
      <c r="O1401" s="81"/>
      <c r="P1401" s="76"/>
      <c r="Q1401" s="76"/>
      <c r="R1401" s="83"/>
      <c r="S1401" s="79"/>
      <c r="T1401" s="84"/>
    </row>
    <row r="1402" spans="1:20" x14ac:dyDescent="0.15">
      <c r="A1402" s="74"/>
      <c r="B1402" s="75"/>
      <c r="C1402" s="78"/>
      <c r="D1402" s="77"/>
      <c r="E1402" s="78"/>
      <c r="F1402" s="78"/>
      <c r="G1402" s="78"/>
      <c r="H1402" s="78"/>
      <c r="I1402" s="77"/>
      <c r="J1402" s="79"/>
      <c r="K1402" s="80"/>
      <c r="L1402" s="81"/>
      <c r="M1402" s="82"/>
      <c r="N1402" s="82"/>
      <c r="O1402" s="81"/>
      <c r="P1402" s="76"/>
      <c r="Q1402" s="76"/>
      <c r="R1402" s="83"/>
      <c r="S1402" s="79"/>
      <c r="T1402" s="84"/>
    </row>
    <row r="1403" spans="1:20" x14ac:dyDescent="0.15">
      <c r="A1403" s="74"/>
      <c r="B1403" s="75"/>
      <c r="C1403" s="78"/>
      <c r="D1403" s="77"/>
      <c r="E1403" s="78"/>
      <c r="F1403" s="78"/>
      <c r="G1403" s="78"/>
      <c r="H1403" s="78"/>
      <c r="I1403" s="77"/>
      <c r="J1403" s="79"/>
      <c r="K1403" s="80"/>
      <c r="L1403" s="81"/>
      <c r="M1403" s="82"/>
      <c r="N1403" s="82"/>
      <c r="O1403" s="81"/>
      <c r="P1403" s="76"/>
      <c r="Q1403" s="76"/>
      <c r="R1403" s="83"/>
      <c r="S1403" s="79"/>
      <c r="T1403" s="84"/>
    </row>
    <row r="1404" spans="1:20" x14ac:dyDescent="0.15">
      <c r="A1404" s="74"/>
      <c r="B1404" s="75"/>
      <c r="C1404" s="78"/>
      <c r="D1404" s="77"/>
      <c r="E1404" s="78"/>
      <c r="F1404" s="78"/>
      <c r="G1404" s="78"/>
      <c r="H1404" s="78"/>
      <c r="I1404" s="77"/>
      <c r="J1404" s="79"/>
      <c r="K1404" s="80"/>
      <c r="L1404" s="81"/>
      <c r="M1404" s="82"/>
      <c r="N1404" s="82"/>
      <c r="O1404" s="81"/>
      <c r="P1404" s="76"/>
      <c r="Q1404" s="76"/>
      <c r="R1404" s="83"/>
      <c r="S1404" s="79"/>
      <c r="T1404" s="84"/>
    </row>
    <row r="1405" spans="1:20" x14ac:dyDescent="0.15">
      <c r="A1405" s="74"/>
      <c r="B1405" s="75"/>
      <c r="C1405" s="78"/>
      <c r="D1405" s="77"/>
      <c r="E1405" s="78"/>
      <c r="F1405" s="78"/>
      <c r="G1405" s="78"/>
      <c r="H1405" s="78"/>
      <c r="I1405" s="77"/>
      <c r="J1405" s="79"/>
      <c r="K1405" s="80"/>
      <c r="L1405" s="81"/>
      <c r="M1405" s="82"/>
      <c r="N1405" s="82"/>
      <c r="O1405" s="81"/>
      <c r="P1405" s="76"/>
      <c r="Q1405" s="76"/>
      <c r="R1405" s="83"/>
      <c r="S1405" s="79"/>
      <c r="T1405" s="84"/>
    </row>
    <row r="1406" spans="1:20" x14ac:dyDescent="0.15">
      <c r="A1406" s="74"/>
      <c r="B1406" s="75"/>
      <c r="C1406" s="78"/>
      <c r="D1406" s="77"/>
      <c r="E1406" s="78"/>
      <c r="F1406" s="78"/>
      <c r="G1406" s="78"/>
      <c r="H1406" s="78"/>
      <c r="I1406" s="77"/>
      <c r="J1406" s="79"/>
      <c r="K1406" s="80"/>
      <c r="L1406" s="81"/>
      <c r="M1406" s="82"/>
      <c r="N1406" s="82"/>
      <c r="O1406" s="81"/>
      <c r="P1406" s="76"/>
      <c r="Q1406" s="76"/>
      <c r="R1406" s="83"/>
      <c r="S1406" s="79"/>
      <c r="T1406" s="84"/>
    </row>
    <row r="1407" spans="1:20" x14ac:dyDescent="0.15">
      <c r="A1407" s="74"/>
      <c r="B1407" s="75"/>
      <c r="C1407" s="78"/>
      <c r="D1407" s="77"/>
      <c r="E1407" s="78"/>
      <c r="F1407" s="78"/>
      <c r="G1407" s="78"/>
      <c r="H1407" s="78"/>
      <c r="I1407" s="77"/>
      <c r="J1407" s="79"/>
      <c r="K1407" s="80"/>
      <c r="L1407" s="81"/>
      <c r="M1407" s="82"/>
      <c r="N1407" s="82"/>
      <c r="O1407" s="81"/>
      <c r="P1407" s="76"/>
      <c r="Q1407" s="76"/>
      <c r="R1407" s="83"/>
      <c r="S1407" s="79"/>
      <c r="T1407" s="84"/>
    </row>
    <row r="1408" spans="1:20" x14ac:dyDescent="0.15">
      <c r="A1408" s="74"/>
      <c r="B1408" s="75"/>
      <c r="C1408" s="78"/>
      <c r="D1408" s="77"/>
      <c r="E1408" s="78"/>
      <c r="F1408" s="78"/>
      <c r="G1408" s="78"/>
      <c r="H1408" s="78"/>
      <c r="I1408" s="77"/>
      <c r="J1408" s="79"/>
      <c r="K1408" s="80"/>
      <c r="L1408" s="81"/>
      <c r="M1408" s="82"/>
      <c r="N1408" s="82"/>
      <c r="O1408" s="81"/>
      <c r="P1408" s="76"/>
      <c r="Q1408" s="76"/>
      <c r="R1408" s="83"/>
      <c r="S1408" s="79"/>
      <c r="T1408" s="84"/>
    </row>
    <row r="1409" spans="1:20" x14ac:dyDescent="0.15">
      <c r="A1409" s="74"/>
      <c r="B1409" s="75"/>
      <c r="C1409" s="78"/>
      <c r="D1409" s="77"/>
      <c r="E1409" s="78"/>
      <c r="F1409" s="78"/>
      <c r="G1409" s="78"/>
      <c r="H1409" s="78"/>
      <c r="I1409" s="77"/>
      <c r="J1409" s="79"/>
      <c r="K1409" s="80"/>
      <c r="L1409" s="81"/>
      <c r="M1409" s="82"/>
      <c r="N1409" s="82"/>
      <c r="O1409" s="81"/>
      <c r="P1409" s="76"/>
      <c r="Q1409" s="76"/>
      <c r="R1409" s="83"/>
      <c r="S1409" s="79"/>
      <c r="T1409" s="84"/>
    </row>
    <row r="1410" spans="1:20" x14ac:dyDescent="0.15">
      <c r="A1410" s="74"/>
      <c r="B1410" s="75"/>
      <c r="C1410" s="78"/>
      <c r="D1410" s="77"/>
      <c r="E1410" s="78"/>
      <c r="F1410" s="78"/>
      <c r="G1410" s="78"/>
      <c r="H1410" s="78"/>
      <c r="I1410" s="77"/>
      <c r="J1410" s="79"/>
      <c r="K1410" s="80"/>
      <c r="L1410" s="81"/>
      <c r="M1410" s="82"/>
      <c r="N1410" s="82"/>
      <c r="O1410" s="81"/>
      <c r="P1410" s="76"/>
      <c r="Q1410" s="76"/>
      <c r="R1410" s="83"/>
      <c r="S1410" s="79"/>
      <c r="T1410" s="84"/>
    </row>
    <row r="1411" spans="1:20" x14ac:dyDescent="0.15">
      <c r="A1411" s="74"/>
      <c r="B1411" s="75"/>
      <c r="C1411" s="78"/>
      <c r="D1411" s="77"/>
      <c r="E1411" s="78"/>
      <c r="F1411" s="78"/>
      <c r="G1411" s="78"/>
      <c r="H1411" s="78"/>
      <c r="I1411" s="77"/>
      <c r="J1411" s="79"/>
      <c r="K1411" s="80"/>
      <c r="L1411" s="81"/>
      <c r="M1411" s="82"/>
      <c r="N1411" s="82"/>
      <c r="O1411" s="81"/>
      <c r="P1411" s="76"/>
      <c r="Q1411" s="76"/>
      <c r="R1411" s="83"/>
      <c r="S1411" s="79"/>
      <c r="T1411" s="84"/>
    </row>
    <row r="1412" spans="1:20" x14ac:dyDescent="0.15">
      <c r="A1412" s="74"/>
      <c r="B1412" s="75"/>
      <c r="C1412" s="78"/>
      <c r="D1412" s="77"/>
      <c r="E1412" s="78"/>
      <c r="F1412" s="78"/>
      <c r="G1412" s="78"/>
      <c r="H1412" s="78"/>
      <c r="I1412" s="77"/>
      <c r="J1412" s="79"/>
      <c r="K1412" s="80"/>
      <c r="L1412" s="81"/>
      <c r="M1412" s="82"/>
      <c r="N1412" s="82"/>
      <c r="O1412" s="81"/>
      <c r="P1412" s="76"/>
      <c r="Q1412" s="76"/>
      <c r="R1412" s="83"/>
      <c r="S1412" s="79"/>
      <c r="T1412" s="84"/>
    </row>
    <row r="1413" spans="1:20" x14ac:dyDescent="0.15">
      <c r="A1413" s="74"/>
      <c r="B1413" s="75"/>
      <c r="C1413" s="78"/>
      <c r="D1413" s="77"/>
      <c r="E1413" s="78"/>
      <c r="F1413" s="78"/>
      <c r="G1413" s="78"/>
      <c r="H1413" s="78"/>
      <c r="I1413" s="77"/>
      <c r="J1413" s="79"/>
      <c r="K1413" s="80"/>
      <c r="L1413" s="81"/>
      <c r="M1413" s="82"/>
      <c r="N1413" s="82"/>
      <c r="O1413" s="81"/>
      <c r="P1413" s="76"/>
      <c r="Q1413" s="76"/>
      <c r="R1413" s="83"/>
      <c r="S1413" s="79"/>
      <c r="T1413" s="84"/>
    </row>
    <row r="1414" spans="1:20" x14ac:dyDescent="0.15">
      <c r="A1414" s="74"/>
      <c r="B1414" s="75"/>
      <c r="C1414" s="78"/>
      <c r="D1414" s="77"/>
      <c r="E1414" s="78"/>
      <c r="F1414" s="78"/>
      <c r="G1414" s="78"/>
      <c r="H1414" s="78"/>
      <c r="I1414" s="77"/>
      <c r="J1414" s="79"/>
      <c r="K1414" s="80"/>
      <c r="L1414" s="81"/>
      <c r="M1414" s="82"/>
      <c r="N1414" s="82"/>
      <c r="O1414" s="81"/>
      <c r="P1414" s="76"/>
      <c r="Q1414" s="76"/>
      <c r="R1414" s="83"/>
      <c r="S1414" s="79"/>
      <c r="T1414" s="84"/>
    </row>
    <row r="1415" spans="1:20" x14ac:dyDescent="0.15">
      <c r="A1415" s="74"/>
      <c r="B1415" s="75"/>
      <c r="C1415" s="78"/>
      <c r="D1415" s="77"/>
      <c r="E1415" s="78"/>
      <c r="F1415" s="78"/>
      <c r="G1415" s="78"/>
      <c r="H1415" s="78"/>
      <c r="I1415" s="77"/>
      <c r="J1415" s="79"/>
      <c r="K1415" s="80"/>
      <c r="L1415" s="81"/>
      <c r="M1415" s="82"/>
      <c r="N1415" s="82"/>
      <c r="O1415" s="81"/>
      <c r="P1415" s="76"/>
      <c r="Q1415" s="76"/>
      <c r="R1415" s="83"/>
      <c r="S1415" s="79"/>
      <c r="T1415" s="84"/>
    </row>
    <row r="1416" spans="1:20" x14ac:dyDescent="0.15">
      <c r="A1416" s="74"/>
      <c r="B1416" s="75"/>
      <c r="C1416" s="78"/>
      <c r="D1416" s="77"/>
      <c r="E1416" s="78"/>
      <c r="F1416" s="78"/>
      <c r="G1416" s="78"/>
      <c r="H1416" s="78"/>
      <c r="I1416" s="77"/>
      <c r="J1416" s="79"/>
      <c r="K1416" s="80"/>
      <c r="L1416" s="81"/>
      <c r="M1416" s="82"/>
      <c r="N1416" s="82"/>
      <c r="O1416" s="81"/>
      <c r="P1416" s="76"/>
      <c r="Q1416" s="76"/>
      <c r="R1416" s="83"/>
      <c r="S1416" s="79"/>
      <c r="T1416" s="84"/>
    </row>
    <row r="1417" spans="1:20" x14ac:dyDescent="0.15">
      <c r="A1417" s="74"/>
      <c r="B1417" s="75"/>
      <c r="C1417" s="78"/>
      <c r="D1417" s="77"/>
      <c r="E1417" s="78"/>
      <c r="F1417" s="78"/>
      <c r="G1417" s="78"/>
      <c r="H1417" s="78"/>
      <c r="I1417" s="77"/>
      <c r="J1417" s="79"/>
      <c r="K1417" s="80"/>
      <c r="L1417" s="81"/>
      <c r="M1417" s="82"/>
      <c r="N1417" s="82"/>
      <c r="O1417" s="81"/>
      <c r="P1417" s="76"/>
      <c r="Q1417" s="76"/>
      <c r="R1417" s="83"/>
      <c r="S1417" s="79"/>
      <c r="T1417" s="84"/>
    </row>
    <row r="1418" spans="1:20" x14ac:dyDescent="0.15">
      <c r="A1418" s="74"/>
      <c r="B1418" s="75"/>
      <c r="C1418" s="78"/>
      <c r="D1418" s="77"/>
      <c r="E1418" s="78"/>
      <c r="F1418" s="78"/>
      <c r="G1418" s="78"/>
      <c r="H1418" s="78"/>
      <c r="I1418" s="77"/>
      <c r="J1418" s="79"/>
      <c r="K1418" s="80"/>
      <c r="L1418" s="81"/>
      <c r="M1418" s="82"/>
      <c r="N1418" s="82"/>
      <c r="O1418" s="81"/>
      <c r="P1418" s="76"/>
      <c r="Q1418" s="76"/>
      <c r="R1418" s="83"/>
      <c r="S1418" s="79"/>
      <c r="T1418" s="84"/>
    </row>
    <row r="1419" spans="1:20" x14ac:dyDescent="0.15">
      <c r="A1419" s="74"/>
      <c r="B1419" s="75"/>
      <c r="C1419" s="78"/>
      <c r="D1419" s="77"/>
      <c r="E1419" s="78"/>
      <c r="F1419" s="78"/>
      <c r="G1419" s="78"/>
      <c r="H1419" s="78"/>
      <c r="I1419" s="77"/>
      <c r="J1419" s="79"/>
      <c r="K1419" s="80"/>
      <c r="L1419" s="81"/>
      <c r="M1419" s="82"/>
      <c r="N1419" s="82"/>
      <c r="O1419" s="81"/>
      <c r="P1419" s="76"/>
      <c r="Q1419" s="76"/>
      <c r="R1419" s="83"/>
      <c r="S1419" s="79"/>
      <c r="T1419" s="84"/>
    </row>
    <row r="1420" spans="1:20" x14ac:dyDescent="0.15">
      <c r="A1420" s="74"/>
      <c r="B1420" s="75"/>
      <c r="C1420" s="78"/>
      <c r="D1420" s="77"/>
      <c r="E1420" s="78"/>
      <c r="F1420" s="78"/>
      <c r="G1420" s="78"/>
      <c r="H1420" s="78"/>
      <c r="I1420" s="77"/>
      <c r="J1420" s="79"/>
      <c r="K1420" s="80"/>
      <c r="L1420" s="81"/>
      <c r="M1420" s="82"/>
      <c r="N1420" s="82"/>
      <c r="O1420" s="81"/>
      <c r="P1420" s="76"/>
      <c r="Q1420" s="76"/>
      <c r="R1420" s="83"/>
      <c r="S1420" s="79"/>
      <c r="T1420" s="84"/>
    </row>
    <row r="1421" spans="1:20" x14ac:dyDescent="0.15">
      <c r="A1421" s="74"/>
      <c r="B1421" s="75"/>
      <c r="C1421" s="78"/>
      <c r="D1421" s="77"/>
      <c r="E1421" s="78"/>
      <c r="F1421" s="78"/>
      <c r="G1421" s="78"/>
      <c r="H1421" s="78"/>
      <c r="I1421" s="77"/>
      <c r="J1421" s="79"/>
      <c r="K1421" s="80"/>
      <c r="L1421" s="81"/>
      <c r="M1421" s="82"/>
      <c r="N1421" s="82"/>
      <c r="O1421" s="81"/>
      <c r="P1421" s="76"/>
      <c r="Q1421" s="76"/>
      <c r="R1421" s="83"/>
      <c r="S1421" s="79"/>
      <c r="T1421" s="84"/>
    </row>
    <row r="1422" spans="1:20" x14ac:dyDescent="0.15">
      <c r="A1422" s="74"/>
      <c r="B1422" s="75"/>
      <c r="C1422" s="78"/>
      <c r="D1422" s="77"/>
      <c r="E1422" s="78"/>
      <c r="F1422" s="78"/>
      <c r="G1422" s="78"/>
      <c r="H1422" s="78"/>
      <c r="I1422" s="77"/>
      <c r="J1422" s="79"/>
      <c r="K1422" s="80"/>
      <c r="L1422" s="81"/>
      <c r="M1422" s="82"/>
      <c r="N1422" s="82"/>
      <c r="O1422" s="81"/>
      <c r="P1422" s="76"/>
      <c r="Q1422" s="76"/>
      <c r="R1422" s="83"/>
      <c r="S1422" s="79"/>
      <c r="T1422" s="84"/>
    </row>
    <row r="1423" spans="1:20" x14ac:dyDescent="0.15">
      <c r="A1423" s="74"/>
      <c r="B1423" s="75"/>
      <c r="C1423" s="78"/>
      <c r="D1423" s="77"/>
      <c r="E1423" s="78"/>
      <c r="F1423" s="78"/>
      <c r="G1423" s="78"/>
      <c r="H1423" s="78"/>
      <c r="I1423" s="77"/>
      <c r="J1423" s="79"/>
      <c r="K1423" s="80"/>
      <c r="L1423" s="81"/>
      <c r="M1423" s="82"/>
      <c r="N1423" s="82"/>
      <c r="O1423" s="81"/>
      <c r="P1423" s="76"/>
      <c r="Q1423" s="76"/>
      <c r="R1423" s="83"/>
      <c r="S1423" s="79"/>
      <c r="T1423" s="84"/>
    </row>
    <row r="1424" spans="1:20" x14ac:dyDescent="0.15">
      <c r="A1424" s="74"/>
      <c r="B1424" s="75"/>
      <c r="C1424" s="78"/>
      <c r="D1424" s="77"/>
      <c r="E1424" s="78"/>
      <c r="F1424" s="78"/>
      <c r="G1424" s="78"/>
      <c r="H1424" s="78"/>
      <c r="I1424" s="77"/>
      <c r="J1424" s="79"/>
      <c r="K1424" s="80"/>
      <c r="L1424" s="81"/>
      <c r="M1424" s="82"/>
      <c r="N1424" s="82"/>
      <c r="O1424" s="81"/>
      <c r="P1424" s="76"/>
      <c r="Q1424" s="76"/>
      <c r="R1424" s="83"/>
      <c r="S1424" s="79"/>
      <c r="T1424" s="84"/>
    </row>
    <row r="1425" spans="1:20" x14ac:dyDescent="0.15">
      <c r="A1425" s="74"/>
      <c r="B1425" s="75"/>
      <c r="C1425" s="78"/>
      <c r="D1425" s="77"/>
      <c r="E1425" s="78"/>
      <c r="F1425" s="78"/>
      <c r="G1425" s="78"/>
      <c r="H1425" s="78"/>
      <c r="I1425" s="77"/>
      <c r="J1425" s="79"/>
      <c r="K1425" s="80"/>
      <c r="L1425" s="81"/>
      <c r="M1425" s="82"/>
      <c r="N1425" s="82"/>
      <c r="O1425" s="81"/>
      <c r="P1425" s="76"/>
      <c r="Q1425" s="76"/>
      <c r="R1425" s="83"/>
      <c r="S1425" s="79"/>
      <c r="T1425" s="84"/>
    </row>
    <row r="1426" spans="1:20" x14ac:dyDescent="0.15">
      <c r="A1426" s="74"/>
      <c r="B1426" s="75"/>
      <c r="C1426" s="78"/>
      <c r="D1426" s="77"/>
      <c r="E1426" s="78"/>
      <c r="F1426" s="78"/>
      <c r="G1426" s="78"/>
      <c r="H1426" s="78"/>
      <c r="I1426" s="77"/>
      <c r="J1426" s="79"/>
      <c r="K1426" s="80"/>
      <c r="L1426" s="81"/>
      <c r="M1426" s="82"/>
      <c r="N1426" s="82"/>
      <c r="O1426" s="81"/>
      <c r="P1426" s="76"/>
      <c r="Q1426" s="76"/>
      <c r="R1426" s="83"/>
      <c r="S1426" s="79"/>
      <c r="T1426" s="84"/>
    </row>
    <row r="1427" spans="1:20" x14ac:dyDescent="0.15">
      <c r="A1427" s="74"/>
      <c r="B1427" s="75"/>
      <c r="C1427" s="78"/>
      <c r="D1427" s="77"/>
      <c r="E1427" s="78"/>
      <c r="F1427" s="78"/>
      <c r="G1427" s="78"/>
      <c r="H1427" s="78"/>
      <c r="I1427" s="77"/>
      <c r="J1427" s="79"/>
      <c r="K1427" s="80"/>
      <c r="L1427" s="81"/>
      <c r="M1427" s="82"/>
      <c r="N1427" s="82"/>
      <c r="O1427" s="81"/>
      <c r="P1427" s="76"/>
      <c r="Q1427" s="76"/>
      <c r="R1427" s="83"/>
      <c r="S1427" s="79"/>
      <c r="T1427" s="84"/>
    </row>
    <row r="1428" spans="1:20" x14ac:dyDescent="0.15">
      <c r="A1428" s="74"/>
      <c r="B1428" s="75"/>
      <c r="C1428" s="78"/>
      <c r="D1428" s="77"/>
      <c r="E1428" s="78"/>
      <c r="F1428" s="78"/>
      <c r="G1428" s="78"/>
      <c r="H1428" s="78"/>
      <c r="I1428" s="77"/>
      <c r="J1428" s="79"/>
      <c r="K1428" s="80"/>
      <c r="L1428" s="81"/>
      <c r="M1428" s="82"/>
      <c r="N1428" s="82"/>
      <c r="O1428" s="81"/>
      <c r="P1428" s="76"/>
      <c r="Q1428" s="76"/>
      <c r="R1428" s="83"/>
      <c r="S1428" s="79"/>
      <c r="T1428" s="84"/>
    </row>
    <row r="1429" spans="1:20" x14ac:dyDescent="0.15">
      <c r="A1429" s="74"/>
      <c r="B1429" s="75"/>
      <c r="C1429" s="78"/>
      <c r="D1429" s="77"/>
      <c r="E1429" s="78"/>
      <c r="F1429" s="78"/>
      <c r="G1429" s="78"/>
      <c r="H1429" s="78"/>
      <c r="I1429" s="77"/>
      <c r="J1429" s="79"/>
      <c r="K1429" s="80"/>
      <c r="L1429" s="81"/>
      <c r="M1429" s="82"/>
      <c r="N1429" s="82"/>
      <c r="O1429" s="81"/>
      <c r="P1429" s="76"/>
      <c r="Q1429" s="76"/>
      <c r="R1429" s="83"/>
      <c r="S1429" s="79"/>
      <c r="T1429" s="84"/>
    </row>
    <row r="1430" spans="1:20" x14ac:dyDescent="0.15">
      <c r="A1430" s="74"/>
      <c r="B1430" s="75"/>
      <c r="C1430" s="78"/>
      <c r="D1430" s="77"/>
      <c r="E1430" s="78"/>
      <c r="F1430" s="78"/>
      <c r="G1430" s="78"/>
      <c r="H1430" s="78"/>
      <c r="I1430" s="77"/>
      <c r="J1430" s="79"/>
      <c r="K1430" s="80"/>
      <c r="L1430" s="81"/>
      <c r="M1430" s="82"/>
      <c r="N1430" s="82"/>
      <c r="O1430" s="81"/>
      <c r="P1430" s="76"/>
      <c r="Q1430" s="76"/>
      <c r="R1430" s="83"/>
      <c r="S1430" s="79"/>
      <c r="T1430" s="84"/>
    </row>
    <row r="1431" spans="1:20" x14ac:dyDescent="0.15">
      <c r="A1431" s="74"/>
      <c r="B1431" s="75"/>
      <c r="C1431" s="78"/>
      <c r="D1431" s="77"/>
      <c r="E1431" s="78"/>
      <c r="F1431" s="78"/>
      <c r="G1431" s="78"/>
      <c r="H1431" s="78"/>
      <c r="I1431" s="77"/>
      <c r="J1431" s="79"/>
      <c r="K1431" s="80"/>
      <c r="L1431" s="81"/>
      <c r="M1431" s="82"/>
      <c r="N1431" s="82"/>
      <c r="O1431" s="81"/>
      <c r="P1431" s="76"/>
      <c r="Q1431" s="76"/>
      <c r="R1431" s="83"/>
      <c r="S1431" s="79"/>
      <c r="T1431" s="84"/>
    </row>
    <row r="1432" spans="1:20" x14ac:dyDescent="0.15">
      <c r="A1432" s="74"/>
      <c r="B1432" s="75"/>
      <c r="C1432" s="78"/>
      <c r="D1432" s="77"/>
      <c r="E1432" s="78"/>
      <c r="F1432" s="78"/>
      <c r="G1432" s="78"/>
      <c r="H1432" s="78"/>
      <c r="I1432" s="77"/>
      <c r="J1432" s="79"/>
      <c r="K1432" s="80"/>
      <c r="L1432" s="81"/>
      <c r="M1432" s="82"/>
      <c r="N1432" s="82"/>
      <c r="O1432" s="81"/>
      <c r="P1432" s="76"/>
      <c r="Q1432" s="76"/>
      <c r="R1432" s="83"/>
      <c r="S1432" s="79"/>
      <c r="T1432" s="84"/>
    </row>
    <row r="1433" spans="1:20" x14ac:dyDescent="0.15">
      <c r="A1433" s="74"/>
      <c r="B1433" s="75"/>
      <c r="C1433" s="78"/>
      <c r="D1433" s="77"/>
      <c r="E1433" s="78"/>
      <c r="F1433" s="78"/>
      <c r="G1433" s="78"/>
      <c r="H1433" s="78"/>
      <c r="I1433" s="77"/>
      <c r="J1433" s="79"/>
      <c r="K1433" s="80"/>
      <c r="L1433" s="81"/>
      <c r="M1433" s="82"/>
      <c r="N1433" s="82"/>
      <c r="O1433" s="81"/>
      <c r="P1433" s="76"/>
      <c r="Q1433" s="76"/>
      <c r="R1433" s="83"/>
      <c r="S1433" s="79"/>
      <c r="T1433" s="84"/>
    </row>
    <row r="1434" spans="1:20" x14ac:dyDescent="0.15">
      <c r="A1434" s="74"/>
      <c r="B1434" s="75"/>
      <c r="C1434" s="78"/>
      <c r="D1434" s="77"/>
      <c r="E1434" s="78"/>
      <c r="F1434" s="78"/>
      <c r="G1434" s="78"/>
      <c r="H1434" s="78"/>
      <c r="I1434" s="77"/>
      <c r="J1434" s="79"/>
      <c r="K1434" s="80"/>
      <c r="L1434" s="81"/>
      <c r="M1434" s="82"/>
      <c r="N1434" s="82"/>
      <c r="O1434" s="81"/>
      <c r="P1434" s="76"/>
      <c r="Q1434" s="76"/>
      <c r="R1434" s="83"/>
      <c r="S1434" s="79"/>
      <c r="T1434" s="84"/>
    </row>
    <row r="1435" spans="1:20" x14ac:dyDescent="0.15">
      <c r="A1435" s="74"/>
      <c r="B1435" s="75"/>
      <c r="C1435" s="78"/>
      <c r="D1435" s="77"/>
      <c r="E1435" s="78"/>
      <c r="F1435" s="78"/>
      <c r="G1435" s="78"/>
      <c r="H1435" s="78"/>
      <c r="I1435" s="77"/>
      <c r="J1435" s="79"/>
      <c r="K1435" s="80"/>
      <c r="L1435" s="81"/>
      <c r="M1435" s="82"/>
      <c r="N1435" s="82"/>
      <c r="O1435" s="81"/>
      <c r="P1435" s="76"/>
      <c r="Q1435" s="76"/>
      <c r="R1435" s="83"/>
      <c r="S1435" s="79"/>
      <c r="T1435" s="84"/>
    </row>
    <row r="1436" spans="1:20" x14ac:dyDescent="0.15">
      <c r="A1436" s="74"/>
      <c r="B1436" s="75"/>
      <c r="C1436" s="78"/>
      <c r="D1436" s="77"/>
      <c r="E1436" s="78"/>
      <c r="F1436" s="78"/>
      <c r="G1436" s="78"/>
      <c r="H1436" s="78"/>
      <c r="I1436" s="77"/>
      <c r="J1436" s="79"/>
      <c r="K1436" s="80"/>
      <c r="L1436" s="81"/>
      <c r="M1436" s="82"/>
      <c r="N1436" s="82"/>
      <c r="O1436" s="81"/>
      <c r="P1436" s="76"/>
      <c r="Q1436" s="76"/>
      <c r="R1436" s="83"/>
      <c r="S1436" s="79"/>
      <c r="T1436" s="84"/>
    </row>
    <row r="1437" spans="1:20" x14ac:dyDescent="0.15">
      <c r="A1437" s="74"/>
      <c r="B1437" s="75"/>
      <c r="C1437" s="78"/>
      <c r="D1437" s="77"/>
      <c r="E1437" s="78"/>
      <c r="F1437" s="78"/>
      <c r="G1437" s="78"/>
      <c r="H1437" s="78"/>
      <c r="I1437" s="77"/>
      <c r="J1437" s="79"/>
      <c r="K1437" s="80"/>
      <c r="L1437" s="81"/>
      <c r="M1437" s="82"/>
      <c r="N1437" s="82"/>
      <c r="O1437" s="81"/>
      <c r="P1437" s="76"/>
      <c r="Q1437" s="76"/>
      <c r="R1437" s="83"/>
      <c r="S1437" s="79"/>
      <c r="T1437" s="84"/>
    </row>
    <row r="1438" spans="1:20" x14ac:dyDescent="0.15">
      <c r="A1438" s="74"/>
      <c r="B1438" s="75"/>
      <c r="C1438" s="78"/>
      <c r="D1438" s="77"/>
      <c r="E1438" s="78"/>
      <c r="F1438" s="78"/>
      <c r="G1438" s="78"/>
      <c r="H1438" s="78"/>
      <c r="I1438" s="77"/>
      <c r="J1438" s="79"/>
      <c r="K1438" s="80"/>
      <c r="L1438" s="81"/>
      <c r="M1438" s="82"/>
      <c r="N1438" s="82"/>
      <c r="O1438" s="81"/>
      <c r="P1438" s="76"/>
      <c r="Q1438" s="76"/>
      <c r="R1438" s="83"/>
      <c r="S1438" s="79"/>
      <c r="T1438" s="84"/>
    </row>
    <row r="1439" spans="1:20" x14ac:dyDescent="0.15">
      <c r="A1439" s="74"/>
      <c r="B1439" s="75"/>
      <c r="C1439" s="78"/>
      <c r="D1439" s="77"/>
      <c r="E1439" s="78"/>
      <c r="F1439" s="78"/>
      <c r="G1439" s="78"/>
      <c r="H1439" s="78"/>
      <c r="I1439" s="77"/>
      <c r="J1439" s="79"/>
      <c r="K1439" s="80"/>
      <c r="L1439" s="81"/>
      <c r="M1439" s="82"/>
      <c r="N1439" s="82"/>
      <c r="O1439" s="81"/>
      <c r="P1439" s="76"/>
      <c r="Q1439" s="76"/>
      <c r="R1439" s="83"/>
      <c r="S1439" s="79"/>
      <c r="T1439" s="84"/>
    </row>
    <row r="1440" spans="1:20" x14ac:dyDescent="0.15">
      <c r="A1440" s="74"/>
      <c r="B1440" s="75"/>
      <c r="C1440" s="78"/>
      <c r="D1440" s="77"/>
      <c r="E1440" s="78"/>
      <c r="F1440" s="78"/>
      <c r="G1440" s="78"/>
      <c r="H1440" s="78"/>
      <c r="I1440" s="77"/>
      <c r="J1440" s="79"/>
      <c r="K1440" s="80"/>
      <c r="L1440" s="81"/>
      <c r="M1440" s="82"/>
      <c r="N1440" s="82"/>
      <c r="O1440" s="81"/>
      <c r="P1440" s="76"/>
      <c r="Q1440" s="76"/>
      <c r="R1440" s="83"/>
      <c r="S1440" s="79"/>
      <c r="T1440" s="84"/>
    </row>
    <row r="1441" spans="1:20" x14ac:dyDescent="0.15">
      <c r="A1441" s="74"/>
      <c r="B1441" s="75"/>
      <c r="C1441" s="78"/>
      <c r="D1441" s="77"/>
      <c r="E1441" s="78"/>
      <c r="F1441" s="78"/>
      <c r="G1441" s="78"/>
      <c r="H1441" s="78"/>
      <c r="I1441" s="77"/>
      <c r="J1441" s="79"/>
      <c r="K1441" s="80"/>
      <c r="L1441" s="81"/>
      <c r="M1441" s="82"/>
      <c r="N1441" s="82"/>
      <c r="O1441" s="81"/>
      <c r="P1441" s="76"/>
      <c r="Q1441" s="76"/>
      <c r="R1441" s="83"/>
      <c r="S1441" s="79"/>
      <c r="T1441" s="84"/>
    </row>
    <row r="1442" spans="1:20" x14ac:dyDescent="0.15">
      <c r="A1442" s="74"/>
      <c r="B1442" s="75"/>
      <c r="C1442" s="78"/>
      <c r="D1442" s="77"/>
      <c r="E1442" s="78"/>
      <c r="F1442" s="78"/>
      <c r="G1442" s="78"/>
      <c r="H1442" s="78"/>
      <c r="I1442" s="77"/>
      <c r="J1442" s="79"/>
      <c r="K1442" s="80"/>
      <c r="L1442" s="81"/>
      <c r="M1442" s="82"/>
      <c r="N1442" s="82"/>
      <c r="O1442" s="81"/>
      <c r="P1442" s="76"/>
      <c r="Q1442" s="76"/>
      <c r="R1442" s="83"/>
      <c r="S1442" s="79"/>
      <c r="T1442" s="84"/>
    </row>
    <row r="1443" spans="1:20" x14ac:dyDescent="0.15">
      <c r="A1443" s="74"/>
      <c r="B1443" s="75"/>
      <c r="C1443" s="78"/>
      <c r="D1443" s="77"/>
      <c r="E1443" s="78"/>
      <c r="F1443" s="78"/>
      <c r="G1443" s="78"/>
      <c r="H1443" s="78"/>
      <c r="I1443" s="77"/>
      <c r="J1443" s="79"/>
      <c r="K1443" s="80"/>
      <c r="L1443" s="81"/>
      <c r="M1443" s="82"/>
      <c r="N1443" s="82"/>
      <c r="O1443" s="81"/>
      <c r="P1443" s="76"/>
      <c r="Q1443" s="76"/>
      <c r="R1443" s="83"/>
      <c r="S1443" s="79"/>
      <c r="T1443" s="84"/>
    </row>
    <row r="1444" spans="1:20" x14ac:dyDescent="0.15">
      <c r="A1444" s="74"/>
      <c r="B1444" s="75"/>
      <c r="C1444" s="78"/>
      <c r="D1444" s="77"/>
      <c r="E1444" s="78"/>
      <c r="F1444" s="78"/>
      <c r="G1444" s="78"/>
      <c r="H1444" s="78"/>
      <c r="I1444" s="77"/>
      <c r="J1444" s="79"/>
      <c r="K1444" s="80"/>
      <c r="L1444" s="81"/>
      <c r="M1444" s="82"/>
      <c r="N1444" s="82"/>
      <c r="O1444" s="81"/>
      <c r="P1444" s="76"/>
      <c r="Q1444" s="76"/>
      <c r="R1444" s="83"/>
      <c r="S1444" s="79"/>
      <c r="T1444" s="84"/>
    </row>
    <row r="1445" spans="1:20" x14ac:dyDescent="0.15">
      <c r="A1445" s="74"/>
      <c r="B1445" s="75"/>
      <c r="C1445" s="78"/>
      <c r="D1445" s="77"/>
      <c r="E1445" s="78"/>
      <c r="F1445" s="78"/>
      <c r="G1445" s="78"/>
      <c r="H1445" s="78"/>
      <c r="I1445" s="77"/>
      <c r="J1445" s="79"/>
      <c r="K1445" s="80"/>
      <c r="L1445" s="81"/>
      <c r="M1445" s="82"/>
      <c r="N1445" s="82"/>
      <c r="O1445" s="81"/>
      <c r="P1445" s="76"/>
      <c r="Q1445" s="76"/>
      <c r="R1445" s="83"/>
      <c r="S1445" s="79"/>
      <c r="T1445" s="84"/>
    </row>
    <row r="1446" spans="1:20" x14ac:dyDescent="0.15">
      <c r="A1446" s="74"/>
      <c r="B1446" s="75"/>
      <c r="C1446" s="78"/>
      <c r="D1446" s="77"/>
      <c r="E1446" s="78"/>
      <c r="F1446" s="78"/>
      <c r="G1446" s="78"/>
      <c r="H1446" s="78"/>
      <c r="I1446" s="77"/>
      <c r="J1446" s="79"/>
      <c r="K1446" s="80"/>
      <c r="L1446" s="81"/>
      <c r="M1446" s="82"/>
      <c r="N1446" s="82"/>
      <c r="O1446" s="81"/>
      <c r="P1446" s="76"/>
      <c r="Q1446" s="76"/>
      <c r="R1446" s="83"/>
      <c r="S1446" s="79"/>
      <c r="T1446" s="84"/>
    </row>
    <row r="1447" spans="1:20" x14ac:dyDescent="0.15">
      <c r="A1447" s="74"/>
      <c r="B1447" s="75"/>
      <c r="C1447" s="78"/>
      <c r="D1447" s="77"/>
      <c r="E1447" s="78"/>
      <c r="F1447" s="78"/>
      <c r="G1447" s="78"/>
      <c r="H1447" s="78"/>
      <c r="I1447" s="77"/>
      <c r="J1447" s="79"/>
      <c r="K1447" s="80"/>
      <c r="L1447" s="81"/>
      <c r="M1447" s="82"/>
      <c r="N1447" s="82"/>
      <c r="O1447" s="81"/>
      <c r="P1447" s="76"/>
      <c r="Q1447" s="76"/>
      <c r="R1447" s="83"/>
      <c r="S1447" s="79"/>
      <c r="T1447" s="84"/>
    </row>
    <row r="1448" spans="1:20" x14ac:dyDescent="0.15">
      <c r="A1448" s="74"/>
      <c r="B1448" s="75"/>
      <c r="C1448" s="78"/>
      <c r="D1448" s="77"/>
      <c r="E1448" s="78"/>
      <c r="F1448" s="78"/>
      <c r="G1448" s="78"/>
      <c r="H1448" s="78"/>
      <c r="I1448" s="77"/>
      <c r="J1448" s="79"/>
      <c r="K1448" s="80"/>
      <c r="L1448" s="81"/>
      <c r="M1448" s="82"/>
      <c r="N1448" s="82"/>
      <c r="O1448" s="81"/>
      <c r="P1448" s="76"/>
      <c r="Q1448" s="76"/>
      <c r="R1448" s="83"/>
      <c r="S1448" s="79"/>
      <c r="T1448" s="84"/>
    </row>
    <row r="1449" spans="1:20" x14ac:dyDescent="0.15">
      <c r="A1449" s="74"/>
      <c r="B1449" s="75"/>
      <c r="C1449" s="78"/>
      <c r="D1449" s="77"/>
      <c r="E1449" s="78"/>
      <c r="F1449" s="78"/>
      <c r="G1449" s="78"/>
      <c r="H1449" s="78"/>
      <c r="I1449" s="77"/>
      <c r="J1449" s="79"/>
      <c r="K1449" s="80"/>
      <c r="L1449" s="81"/>
      <c r="M1449" s="82"/>
      <c r="N1449" s="82"/>
      <c r="O1449" s="81"/>
      <c r="P1449" s="76"/>
      <c r="Q1449" s="76"/>
      <c r="R1449" s="83"/>
      <c r="S1449" s="79"/>
      <c r="T1449" s="84"/>
    </row>
    <row r="1450" spans="1:20" x14ac:dyDescent="0.15">
      <c r="A1450" s="74"/>
      <c r="B1450" s="75"/>
      <c r="C1450" s="78"/>
      <c r="D1450" s="77"/>
      <c r="E1450" s="78"/>
      <c r="F1450" s="78"/>
      <c r="G1450" s="78"/>
      <c r="H1450" s="78"/>
      <c r="I1450" s="77"/>
      <c r="J1450" s="79"/>
      <c r="K1450" s="80"/>
      <c r="L1450" s="81"/>
      <c r="M1450" s="82"/>
      <c r="N1450" s="82"/>
      <c r="O1450" s="81"/>
      <c r="P1450" s="76"/>
      <c r="Q1450" s="76"/>
      <c r="R1450" s="83"/>
      <c r="S1450" s="79"/>
      <c r="T1450" s="84"/>
    </row>
    <row r="1451" spans="1:20" x14ac:dyDescent="0.15">
      <c r="A1451" s="74"/>
      <c r="B1451" s="75"/>
      <c r="C1451" s="78"/>
      <c r="D1451" s="77"/>
      <c r="E1451" s="78"/>
      <c r="F1451" s="78"/>
      <c r="G1451" s="78"/>
      <c r="H1451" s="78"/>
      <c r="I1451" s="77"/>
      <c r="J1451" s="79"/>
      <c r="K1451" s="80"/>
      <c r="L1451" s="81"/>
      <c r="M1451" s="82"/>
      <c r="N1451" s="82"/>
      <c r="O1451" s="81"/>
      <c r="P1451" s="76"/>
      <c r="Q1451" s="76"/>
      <c r="R1451" s="83"/>
      <c r="S1451" s="79"/>
      <c r="T1451" s="84"/>
    </row>
    <row r="1452" spans="1:20" x14ac:dyDescent="0.15">
      <c r="A1452" s="74"/>
      <c r="B1452" s="75"/>
      <c r="C1452" s="78"/>
      <c r="D1452" s="77"/>
      <c r="E1452" s="78"/>
      <c r="F1452" s="78"/>
      <c r="G1452" s="78"/>
      <c r="H1452" s="78"/>
      <c r="I1452" s="77"/>
      <c r="J1452" s="79"/>
      <c r="K1452" s="80"/>
      <c r="L1452" s="81"/>
      <c r="M1452" s="82"/>
      <c r="N1452" s="82"/>
      <c r="O1452" s="81"/>
      <c r="P1452" s="76"/>
      <c r="Q1452" s="76"/>
      <c r="R1452" s="83"/>
      <c r="S1452" s="79"/>
      <c r="T1452" s="84"/>
    </row>
    <row r="1453" spans="1:20" x14ac:dyDescent="0.15">
      <c r="A1453" s="74"/>
      <c r="B1453" s="75"/>
      <c r="C1453" s="78"/>
      <c r="D1453" s="77"/>
      <c r="E1453" s="78"/>
      <c r="F1453" s="78"/>
      <c r="G1453" s="78"/>
      <c r="H1453" s="78"/>
      <c r="I1453" s="77"/>
      <c r="J1453" s="79"/>
      <c r="K1453" s="80"/>
      <c r="L1453" s="81"/>
      <c r="M1453" s="82"/>
      <c r="N1453" s="82"/>
      <c r="O1453" s="81"/>
      <c r="P1453" s="76"/>
      <c r="Q1453" s="76"/>
      <c r="R1453" s="83"/>
      <c r="S1453" s="79"/>
      <c r="T1453" s="84"/>
    </row>
    <row r="1454" spans="1:20" x14ac:dyDescent="0.15">
      <c r="A1454" s="74"/>
      <c r="B1454" s="75"/>
      <c r="C1454" s="78"/>
      <c r="D1454" s="77"/>
      <c r="E1454" s="78"/>
      <c r="F1454" s="78"/>
      <c r="G1454" s="78"/>
      <c r="H1454" s="78"/>
      <c r="I1454" s="77"/>
      <c r="J1454" s="79"/>
      <c r="K1454" s="80"/>
      <c r="L1454" s="81"/>
      <c r="M1454" s="82"/>
      <c r="N1454" s="82"/>
      <c r="O1454" s="81"/>
      <c r="P1454" s="76"/>
      <c r="Q1454" s="76"/>
      <c r="R1454" s="83"/>
      <c r="S1454" s="79"/>
      <c r="T1454" s="84"/>
    </row>
    <row r="1455" spans="1:20" x14ac:dyDescent="0.15">
      <c r="A1455" s="74"/>
      <c r="B1455" s="75"/>
      <c r="C1455" s="78"/>
      <c r="D1455" s="77"/>
      <c r="E1455" s="78"/>
      <c r="F1455" s="78"/>
      <c r="G1455" s="78"/>
      <c r="H1455" s="78"/>
      <c r="I1455" s="77"/>
      <c r="J1455" s="79"/>
      <c r="K1455" s="80"/>
      <c r="L1455" s="81"/>
      <c r="M1455" s="82"/>
      <c r="N1455" s="82"/>
      <c r="O1455" s="81"/>
      <c r="P1455" s="76"/>
      <c r="Q1455" s="76"/>
      <c r="R1455" s="83"/>
      <c r="S1455" s="79"/>
      <c r="T1455" s="84"/>
    </row>
    <row r="1456" spans="1:20" x14ac:dyDescent="0.15">
      <c r="A1456" s="74"/>
      <c r="B1456" s="75"/>
      <c r="C1456" s="78"/>
      <c r="D1456" s="77"/>
      <c r="E1456" s="78"/>
      <c r="F1456" s="78"/>
      <c r="G1456" s="78"/>
      <c r="H1456" s="78"/>
      <c r="I1456" s="77"/>
      <c r="J1456" s="79"/>
      <c r="K1456" s="80"/>
      <c r="L1456" s="81"/>
      <c r="M1456" s="82"/>
      <c r="N1456" s="82"/>
      <c r="O1456" s="81"/>
      <c r="P1456" s="76"/>
      <c r="Q1456" s="76"/>
      <c r="R1456" s="83"/>
      <c r="S1456" s="79"/>
      <c r="T1456" s="84"/>
    </row>
    <row r="1457" spans="1:20" x14ac:dyDescent="0.15">
      <c r="A1457" s="74"/>
      <c r="B1457" s="75"/>
      <c r="C1457" s="78"/>
      <c r="D1457" s="77"/>
      <c r="E1457" s="78"/>
      <c r="F1457" s="78"/>
      <c r="G1457" s="78"/>
      <c r="H1457" s="78"/>
      <c r="I1457" s="77"/>
      <c r="J1457" s="79"/>
      <c r="K1457" s="80"/>
      <c r="L1457" s="81"/>
      <c r="M1457" s="82"/>
      <c r="N1457" s="82"/>
      <c r="O1457" s="81"/>
      <c r="P1457" s="76"/>
      <c r="Q1457" s="76"/>
      <c r="R1457" s="83"/>
      <c r="S1457" s="79"/>
      <c r="T1457" s="84"/>
    </row>
    <row r="1458" spans="1:20" x14ac:dyDescent="0.15">
      <c r="A1458" s="74"/>
      <c r="B1458" s="75"/>
      <c r="C1458" s="78"/>
      <c r="D1458" s="77"/>
      <c r="E1458" s="78"/>
      <c r="F1458" s="78"/>
      <c r="G1458" s="78"/>
      <c r="H1458" s="78"/>
      <c r="I1458" s="77"/>
      <c r="J1458" s="79"/>
      <c r="K1458" s="80"/>
      <c r="L1458" s="81"/>
      <c r="M1458" s="82"/>
      <c r="N1458" s="82"/>
      <c r="O1458" s="81"/>
      <c r="P1458" s="76"/>
      <c r="Q1458" s="76"/>
      <c r="R1458" s="83"/>
      <c r="S1458" s="79"/>
      <c r="T1458" s="84"/>
    </row>
    <row r="1459" spans="1:20" x14ac:dyDescent="0.15">
      <c r="A1459" s="74"/>
      <c r="B1459" s="75"/>
      <c r="C1459" s="78"/>
      <c r="D1459" s="77"/>
      <c r="E1459" s="78"/>
      <c r="F1459" s="78"/>
      <c r="G1459" s="78"/>
      <c r="H1459" s="78"/>
      <c r="I1459" s="77"/>
      <c r="J1459" s="79"/>
      <c r="K1459" s="80"/>
      <c r="L1459" s="81"/>
      <c r="M1459" s="82"/>
      <c r="N1459" s="82"/>
      <c r="O1459" s="81"/>
      <c r="P1459" s="76"/>
      <c r="Q1459" s="76"/>
      <c r="R1459" s="83"/>
      <c r="S1459" s="79"/>
      <c r="T1459" s="84"/>
    </row>
    <row r="1460" spans="1:20" x14ac:dyDescent="0.15">
      <c r="A1460" s="74"/>
      <c r="B1460" s="75"/>
      <c r="C1460" s="78"/>
      <c r="D1460" s="77"/>
      <c r="E1460" s="78"/>
      <c r="F1460" s="78"/>
      <c r="G1460" s="78"/>
      <c r="H1460" s="78"/>
      <c r="I1460" s="77"/>
      <c r="J1460" s="79"/>
      <c r="K1460" s="80"/>
      <c r="L1460" s="81"/>
      <c r="M1460" s="82"/>
      <c r="N1460" s="82"/>
      <c r="O1460" s="81"/>
      <c r="P1460" s="76"/>
      <c r="Q1460" s="76"/>
      <c r="R1460" s="83"/>
      <c r="S1460" s="79"/>
      <c r="T1460" s="84"/>
    </row>
    <row r="1461" spans="1:20" x14ac:dyDescent="0.15">
      <c r="A1461" s="74"/>
      <c r="B1461" s="75"/>
      <c r="C1461" s="78"/>
      <c r="D1461" s="77"/>
      <c r="E1461" s="78"/>
      <c r="F1461" s="78"/>
      <c r="G1461" s="78"/>
      <c r="H1461" s="78"/>
      <c r="I1461" s="77"/>
      <c r="J1461" s="79"/>
      <c r="K1461" s="80"/>
      <c r="L1461" s="81"/>
      <c r="M1461" s="82"/>
      <c r="N1461" s="82"/>
      <c r="O1461" s="81"/>
      <c r="P1461" s="76"/>
      <c r="Q1461" s="76"/>
      <c r="R1461" s="83"/>
      <c r="S1461" s="79"/>
      <c r="T1461" s="84"/>
    </row>
    <row r="1462" spans="1:20" x14ac:dyDescent="0.15">
      <c r="A1462" s="74"/>
      <c r="B1462" s="75"/>
      <c r="C1462" s="78"/>
      <c r="D1462" s="77"/>
      <c r="E1462" s="78"/>
      <c r="F1462" s="78"/>
      <c r="G1462" s="78"/>
      <c r="H1462" s="78"/>
      <c r="I1462" s="77"/>
      <c r="J1462" s="79"/>
      <c r="K1462" s="80"/>
      <c r="L1462" s="81"/>
      <c r="M1462" s="82"/>
      <c r="N1462" s="82"/>
      <c r="O1462" s="81"/>
      <c r="P1462" s="76"/>
      <c r="Q1462" s="76"/>
      <c r="R1462" s="83"/>
      <c r="S1462" s="79"/>
      <c r="T1462" s="84"/>
    </row>
    <row r="1463" spans="1:20" x14ac:dyDescent="0.15">
      <c r="A1463" s="74"/>
      <c r="B1463" s="75"/>
      <c r="C1463" s="78"/>
      <c r="D1463" s="77"/>
      <c r="E1463" s="78"/>
      <c r="F1463" s="78"/>
      <c r="G1463" s="78"/>
      <c r="H1463" s="78"/>
      <c r="I1463" s="77"/>
      <c r="J1463" s="79"/>
      <c r="K1463" s="80"/>
      <c r="L1463" s="81"/>
      <c r="M1463" s="82"/>
      <c r="N1463" s="82"/>
      <c r="O1463" s="81"/>
      <c r="P1463" s="76"/>
      <c r="Q1463" s="76"/>
      <c r="R1463" s="83"/>
      <c r="S1463" s="79"/>
      <c r="T1463" s="84"/>
    </row>
    <row r="1464" spans="1:20" x14ac:dyDescent="0.15">
      <c r="A1464" s="74"/>
      <c r="B1464" s="75"/>
      <c r="C1464" s="78"/>
      <c r="D1464" s="77"/>
      <c r="E1464" s="78"/>
      <c r="F1464" s="78"/>
      <c r="G1464" s="78"/>
      <c r="H1464" s="78"/>
      <c r="I1464" s="77"/>
      <c r="J1464" s="79"/>
      <c r="K1464" s="80"/>
      <c r="L1464" s="81"/>
      <c r="M1464" s="82"/>
      <c r="N1464" s="82"/>
      <c r="O1464" s="81"/>
      <c r="P1464" s="76"/>
      <c r="Q1464" s="76"/>
      <c r="R1464" s="83"/>
      <c r="S1464" s="79"/>
      <c r="T1464" s="84"/>
    </row>
    <row r="1465" spans="1:20" x14ac:dyDescent="0.15">
      <c r="A1465" s="74"/>
      <c r="B1465" s="75"/>
      <c r="C1465" s="78"/>
      <c r="D1465" s="77"/>
      <c r="E1465" s="78"/>
      <c r="F1465" s="78"/>
      <c r="G1465" s="78"/>
      <c r="H1465" s="78"/>
      <c r="I1465" s="77"/>
      <c r="J1465" s="79"/>
      <c r="K1465" s="80"/>
      <c r="L1465" s="81"/>
      <c r="M1465" s="82"/>
      <c r="N1465" s="82"/>
      <c r="O1465" s="81"/>
      <c r="P1465" s="76"/>
      <c r="Q1465" s="76"/>
      <c r="R1465" s="83"/>
      <c r="S1465" s="79"/>
      <c r="T1465" s="84"/>
    </row>
    <row r="1466" spans="1:20" x14ac:dyDescent="0.15">
      <c r="A1466" s="74"/>
      <c r="B1466" s="75"/>
      <c r="C1466" s="78"/>
      <c r="D1466" s="77"/>
      <c r="E1466" s="78"/>
      <c r="F1466" s="78"/>
      <c r="G1466" s="78"/>
      <c r="H1466" s="78"/>
      <c r="I1466" s="77"/>
      <c r="J1466" s="79"/>
      <c r="K1466" s="80"/>
      <c r="L1466" s="81"/>
      <c r="M1466" s="82"/>
      <c r="N1466" s="82"/>
      <c r="O1466" s="81"/>
      <c r="P1466" s="76"/>
      <c r="Q1466" s="76"/>
      <c r="R1466" s="83"/>
      <c r="S1466" s="79"/>
      <c r="T1466" s="84"/>
    </row>
    <row r="1467" spans="1:20" x14ac:dyDescent="0.15">
      <c r="A1467" s="74"/>
      <c r="B1467" s="75"/>
      <c r="C1467" s="78"/>
      <c r="D1467" s="77"/>
      <c r="E1467" s="78"/>
      <c r="F1467" s="78"/>
      <c r="G1467" s="78"/>
      <c r="H1467" s="78"/>
      <c r="I1467" s="77"/>
      <c r="J1467" s="79"/>
      <c r="K1467" s="80"/>
      <c r="L1467" s="81"/>
      <c r="M1467" s="82"/>
      <c r="N1467" s="82"/>
      <c r="O1467" s="81"/>
      <c r="P1467" s="76"/>
      <c r="Q1467" s="76"/>
      <c r="R1467" s="83"/>
      <c r="S1467" s="79"/>
      <c r="T1467" s="84"/>
    </row>
    <row r="1468" spans="1:20" x14ac:dyDescent="0.15">
      <c r="A1468" s="74"/>
      <c r="B1468" s="75"/>
      <c r="C1468" s="78"/>
      <c r="D1468" s="77"/>
      <c r="E1468" s="78"/>
      <c r="F1468" s="78"/>
      <c r="G1468" s="78"/>
      <c r="H1468" s="78"/>
      <c r="I1468" s="77"/>
      <c r="J1468" s="79"/>
      <c r="K1468" s="80"/>
      <c r="L1468" s="81"/>
      <c r="M1468" s="82"/>
      <c r="N1468" s="82"/>
      <c r="O1468" s="81"/>
      <c r="P1468" s="76"/>
      <c r="Q1468" s="76"/>
      <c r="R1468" s="83"/>
      <c r="S1468" s="79"/>
      <c r="T1468" s="84"/>
    </row>
    <row r="1469" spans="1:20" x14ac:dyDescent="0.15">
      <c r="A1469" s="74"/>
      <c r="B1469" s="75"/>
      <c r="C1469" s="78"/>
      <c r="D1469" s="77"/>
      <c r="E1469" s="78"/>
      <c r="F1469" s="78"/>
      <c r="G1469" s="78"/>
      <c r="H1469" s="78"/>
      <c r="I1469" s="77"/>
      <c r="J1469" s="79"/>
      <c r="K1469" s="80"/>
      <c r="L1469" s="81"/>
      <c r="M1469" s="82"/>
      <c r="N1469" s="82"/>
      <c r="O1469" s="81"/>
      <c r="P1469" s="76"/>
      <c r="Q1469" s="76"/>
      <c r="R1469" s="83"/>
      <c r="S1469" s="79"/>
      <c r="T1469" s="84"/>
    </row>
    <row r="1470" spans="1:20" x14ac:dyDescent="0.15">
      <c r="A1470" s="74"/>
      <c r="B1470" s="75"/>
      <c r="C1470" s="78"/>
      <c r="D1470" s="77"/>
      <c r="E1470" s="78"/>
      <c r="F1470" s="78"/>
      <c r="G1470" s="78"/>
      <c r="H1470" s="78"/>
      <c r="I1470" s="77"/>
      <c r="J1470" s="79"/>
      <c r="K1470" s="80"/>
      <c r="L1470" s="81"/>
      <c r="M1470" s="82"/>
      <c r="N1470" s="82"/>
      <c r="O1470" s="81"/>
      <c r="P1470" s="76"/>
      <c r="Q1470" s="76"/>
      <c r="R1470" s="83"/>
      <c r="S1470" s="79"/>
      <c r="T1470" s="84"/>
    </row>
    <row r="1471" spans="1:20" x14ac:dyDescent="0.15">
      <c r="A1471" s="74"/>
      <c r="B1471" s="75"/>
      <c r="C1471" s="78"/>
      <c r="D1471" s="77"/>
      <c r="E1471" s="78"/>
      <c r="F1471" s="78"/>
      <c r="G1471" s="78"/>
      <c r="H1471" s="78"/>
      <c r="I1471" s="77"/>
      <c r="J1471" s="79"/>
      <c r="K1471" s="80"/>
      <c r="L1471" s="81"/>
      <c r="M1471" s="82"/>
      <c r="N1471" s="82"/>
      <c r="O1471" s="81"/>
      <c r="P1471" s="76"/>
      <c r="Q1471" s="76"/>
      <c r="R1471" s="83"/>
      <c r="S1471" s="79"/>
      <c r="T1471" s="84"/>
    </row>
    <row r="1472" spans="1:20" x14ac:dyDescent="0.15">
      <c r="A1472" s="74"/>
      <c r="B1472" s="75"/>
      <c r="C1472" s="78"/>
      <c r="D1472" s="77"/>
      <c r="E1472" s="78"/>
      <c r="F1472" s="78"/>
      <c r="G1472" s="78"/>
      <c r="H1472" s="78"/>
      <c r="I1472" s="77"/>
      <c r="J1472" s="79"/>
      <c r="K1472" s="80"/>
      <c r="L1472" s="81"/>
      <c r="M1472" s="82"/>
      <c r="N1472" s="82"/>
      <c r="O1472" s="81"/>
      <c r="P1472" s="76"/>
      <c r="Q1472" s="76"/>
      <c r="R1472" s="83"/>
      <c r="S1472" s="79"/>
      <c r="T1472" s="84"/>
    </row>
    <row r="1473" spans="1:20" x14ac:dyDescent="0.15">
      <c r="A1473" s="74"/>
      <c r="B1473" s="75"/>
      <c r="C1473" s="78"/>
      <c r="D1473" s="77"/>
      <c r="E1473" s="78"/>
      <c r="F1473" s="78"/>
      <c r="G1473" s="78"/>
      <c r="H1473" s="78"/>
      <c r="I1473" s="77"/>
      <c r="J1473" s="79"/>
      <c r="K1473" s="80"/>
      <c r="L1473" s="81"/>
      <c r="M1473" s="82"/>
      <c r="N1473" s="82"/>
      <c r="O1473" s="81"/>
      <c r="P1473" s="76"/>
      <c r="Q1473" s="76"/>
      <c r="R1473" s="83"/>
      <c r="S1473" s="79"/>
      <c r="T1473" s="84"/>
    </row>
    <row r="1474" spans="1:20" x14ac:dyDescent="0.15">
      <c r="A1474" s="74"/>
      <c r="B1474" s="75"/>
      <c r="C1474" s="78"/>
      <c r="D1474" s="77"/>
      <c r="E1474" s="78"/>
      <c r="F1474" s="78"/>
      <c r="G1474" s="78"/>
      <c r="H1474" s="78"/>
      <c r="I1474" s="77"/>
      <c r="J1474" s="79"/>
      <c r="K1474" s="80"/>
      <c r="L1474" s="81"/>
      <c r="M1474" s="82"/>
      <c r="N1474" s="82"/>
      <c r="O1474" s="81"/>
      <c r="P1474" s="76"/>
      <c r="Q1474" s="76"/>
      <c r="R1474" s="83"/>
      <c r="S1474" s="79"/>
      <c r="T1474" s="84"/>
    </row>
    <row r="1475" spans="1:20" x14ac:dyDescent="0.15">
      <c r="A1475" s="74"/>
      <c r="B1475" s="75"/>
      <c r="C1475" s="78"/>
      <c r="D1475" s="77"/>
      <c r="E1475" s="78"/>
      <c r="F1475" s="78"/>
      <c r="G1475" s="78"/>
      <c r="H1475" s="78"/>
      <c r="I1475" s="77"/>
      <c r="J1475" s="79"/>
      <c r="K1475" s="80"/>
      <c r="L1475" s="81"/>
      <c r="M1475" s="82"/>
      <c r="N1475" s="82"/>
      <c r="O1475" s="81"/>
      <c r="P1475" s="76"/>
      <c r="Q1475" s="76"/>
      <c r="R1475" s="83"/>
      <c r="S1475" s="79"/>
      <c r="T1475" s="84"/>
    </row>
    <row r="1476" spans="1:20" x14ac:dyDescent="0.15">
      <c r="A1476" s="74"/>
      <c r="B1476" s="75"/>
      <c r="C1476" s="78"/>
      <c r="D1476" s="77"/>
      <c r="E1476" s="78"/>
      <c r="F1476" s="78"/>
      <c r="G1476" s="78"/>
      <c r="H1476" s="78"/>
      <c r="I1476" s="77"/>
      <c r="J1476" s="79"/>
      <c r="K1476" s="80"/>
      <c r="L1476" s="81"/>
      <c r="M1476" s="82"/>
      <c r="N1476" s="82"/>
      <c r="O1476" s="81"/>
      <c r="P1476" s="76"/>
      <c r="Q1476" s="76"/>
      <c r="R1476" s="83"/>
      <c r="S1476" s="79"/>
      <c r="T1476" s="84"/>
    </row>
    <row r="1477" spans="1:20" x14ac:dyDescent="0.15">
      <c r="A1477" s="74"/>
      <c r="B1477" s="75"/>
      <c r="C1477" s="78"/>
      <c r="D1477" s="77"/>
      <c r="E1477" s="78"/>
      <c r="F1477" s="78"/>
      <c r="G1477" s="78"/>
      <c r="H1477" s="78"/>
      <c r="I1477" s="77"/>
      <c r="J1477" s="79"/>
      <c r="K1477" s="80"/>
      <c r="L1477" s="81"/>
      <c r="M1477" s="82"/>
      <c r="N1477" s="82"/>
      <c r="O1477" s="81"/>
      <c r="P1477" s="76"/>
      <c r="Q1477" s="76"/>
      <c r="R1477" s="83"/>
      <c r="S1477" s="79"/>
      <c r="T1477" s="84"/>
    </row>
    <row r="1478" spans="1:20" x14ac:dyDescent="0.15">
      <c r="A1478" s="74"/>
      <c r="B1478" s="75"/>
      <c r="C1478" s="78"/>
      <c r="D1478" s="77"/>
      <c r="E1478" s="78"/>
      <c r="F1478" s="78"/>
      <c r="G1478" s="78"/>
      <c r="H1478" s="78"/>
      <c r="I1478" s="77"/>
      <c r="J1478" s="79"/>
      <c r="K1478" s="80"/>
      <c r="L1478" s="81"/>
      <c r="M1478" s="82"/>
      <c r="N1478" s="82"/>
      <c r="O1478" s="81"/>
      <c r="P1478" s="76"/>
      <c r="Q1478" s="76"/>
      <c r="R1478" s="83"/>
      <c r="S1478" s="79"/>
      <c r="T1478" s="84"/>
    </row>
    <row r="1479" spans="1:20" x14ac:dyDescent="0.15">
      <c r="A1479" s="74"/>
      <c r="B1479" s="75"/>
      <c r="C1479" s="78"/>
      <c r="D1479" s="77"/>
      <c r="E1479" s="78"/>
      <c r="F1479" s="78"/>
      <c r="G1479" s="78"/>
      <c r="H1479" s="78"/>
      <c r="I1479" s="77"/>
      <c r="J1479" s="79"/>
      <c r="K1479" s="80"/>
      <c r="L1479" s="81"/>
      <c r="M1479" s="82"/>
      <c r="N1479" s="82"/>
      <c r="O1479" s="81"/>
      <c r="P1479" s="76"/>
      <c r="Q1479" s="76"/>
      <c r="R1479" s="83"/>
      <c r="S1479" s="79"/>
      <c r="T1479" s="84"/>
    </row>
    <row r="1480" spans="1:20" x14ac:dyDescent="0.15">
      <c r="A1480" s="74"/>
      <c r="B1480" s="75"/>
      <c r="C1480" s="78"/>
      <c r="D1480" s="77"/>
      <c r="E1480" s="78"/>
      <c r="F1480" s="78"/>
      <c r="G1480" s="78"/>
      <c r="H1480" s="78"/>
      <c r="I1480" s="77"/>
      <c r="J1480" s="79"/>
      <c r="K1480" s="80"/>
      <c r="L1480" s="81"/>
      <c r="M1480" s="82"/>
      <c r="N1480" s="82"/>
      <c r="O1480" s="81"/>
      <c r="P1480" s="76"/>
      <c r="Q1480" s="76"/>
      <c r="R1480" s="83"/>
      <c r="S1480" s="79"/>
      <c r="T1480" s="84"/>
    </row>
    <row r="1481" spans="1:20" x14ac:dyDescent="0.15">
      <c r="A1481" s="74"/>
      <c r="B1481" s="75"/>
      <c r="C1481" s="78"/>
      <c r="D1481" s="77"/>
      <c r="E1481" s="78"/>
      <c r="F1481" s="78"/>
      <c r="G1481" s="78"/>
      <c r="H1481" s="78"/>
      <c r="I1481" s="77"/>
      <c r="J1481" s="79"/>
      <c r="K1481" s="80"/>
      <c r="L1481" s="81"/>
      <c r="M1481" s="82"/>
      <c r="N1481" s="82"/>
      <c r="O1481" s="81"/>
      <c r="P1481" s="76"/>
      <c r="Q1481" s="76"/>
      <c r="R1481" s="83"/>
      <c r="S1481" s="79"/>
      <c r="T1481" s="84"/>
    </row>
    <row r="1482" spans="1:20" x14ac:dyDescent="0.15">
      <c r="A1482" s="74"/>
      <c r="B1482" s="75"/>
      <c r="C1482" s="78"/>
      <c r="D1482" s="77"/>
      <c r="E1482" s="78"/>
      <c r="F1482" s="78"/>
      <c r="G1482" s="78"/>
      <c r="H1482" s="78"/>
      <c r="I1482" s="77"/>
      <c r="J1482" s="79"/>
      <c r="K1482" s="80"/>
      <c r="L1482" s="81"/>
      <c r="M1482" s="82"/>
      <c r="N1482" s="82"/>
      <c r="O1482" s="81"/>
      <c r="P1482" s="76"/>
      <c r="Q1482" s="76"/>
      <c r="R1482" s="83"/>
      <c r="S1482" s="79"/>
      <c r="T1482" s="84"/>
    </row>
    <row r="1483" spans="1:20" x14ac:dyDescent="0.15">
      <c r="A1483" s="74"/>
      <c r="B1483" s="75"/>
      <c r="C1483" s="78"/>
      <c r="D1483" s="77"/>
      <c r="E1483" s="78"/>
      <c r="F1483" s="78"/>
      <c r="G1483" s="78"/>
      <c r="H1483" s="78"/>
      <c r="I1483" s="77"/>
      <c r="J1483" s="79"/>
      <c r="K1483" s="80"/>
      <c r="L1483" s="81"/>
      <c r="M1483" s="82"/>
      <c r="N1483" s="82"/>
      <c r="O1483" s="81"/>
      <c r="P1483" s="76"/>
      <c r="Q1483" s="76"/>
      <c r="R1483" s="83"/>
      <c r="S1483" s="79"/>
      <c r="T1483" s="84"/>
    </row>
    <row r="1484" spans="1:20" x14ac:dyDescent="0.15">
      <c r="A1484" s="74"/>
      <c r="B1484" s="75"/>
      <c r="C1484" s="78"/>
      <c r="D1484" s="77"/>
      <c r="E1484" s="78"/>
      <c r="F1484" s="78"/>
      <c r="G1484" s="78"/>
      <c r="H1484" s="78"/>
      <c r="I1484" s="77"/>
      <c r="J1484" s="79"/>
      <c r="K1484" s="80"/>
      <c r="L1484" s="81"/>
      <c r="M1484" s="82"/>
      <c r="N1484" s="82"/>
      <c r="O1484" s="81"/>
      <c r="P1484" s="76"/>
      <c r="Q1484" s="76"/>
      <c r="R1484" s="83"/>
      <c r="S1484" s="79"/>
      <c r="T1484" s="84"/>
    </row>
    <row r="1485" spans="1:20" x14ac:dyDescent="0.15">
      <c r="A1485" s="74"/>
      <c r="B1485" s="75"/>
      <c r="C1485" s="78"/>
      <c r="D1485" s="77"/>
      <c r="E1485" s="78"/>
      <c r="F1485" s="78"/>
      <c r="G1485" s="78"/>
      <c r="H1485" s="78"/>
      <c r="I1485" s="77"/>
      <c r="J1485" s="79"/>
      <c r="K1485" s="80"/>
      <c r="L1485" s="81"/>
      <c r="M1485" s="82"/>
      <c r="N1485" s="82"/>
      <c r="O1485" s="81"/>
      <c r="P1485" s="76"/>
      <c r="Q1485" s="76"/>
      <c r="R1485" s="83"/>
      <c r="S1485" s="79"/>
      <c r="T1485" s="84"/>
    </row>
    <row r="1486" spans="1:20" x14ac:dyDescent="0.15">
      <c r="A1486" s="74"/>
      <c r="B1486" s="75"/>
      <c r="C1486" s="78"/>
      <c r="D1486" s="77"/>
      <c r="E1486" s="78"/>
      <c r="F1486" s="78"/>
      <c r="G1486" s="78"/>
      <c r="H1486" s="78"/>
      <c r="I1486" s="77"/>
      <c r="J1486" s="79"/>
      <c r="K1486" s="80"/>
      <c r="L1486" s="81"/>
      <c r="M1486" s="82"/>
      <c r="N1486" s="82"/>
      <c r="O1486" s="81"/>
      <c r="P1486" s="76"/>
      <c r="Q1486" s="76"/>
      <c r="R1486" s="83"/>
      <c r="S1486" s="79"/>
      <c r="T1486" s="84"/>
    </row>
    <row r="1487" spans="1:20" x14ac:dyDescent="0.15">
      <c r="A1487" s="74"/>
      <c r="B1487" s="75"/>
      <c r="C1487" s="78"/>
      <c r="D1487" s="77"/>
      <c r="E1487" s="78"/>
      <c r="F1487" s="78"/>
      <c r="G1487" s="78"/>
      <c r="H1487" s="78"/>
      <c r="I1487" s="77"/>
      <c r="J1487" s="79"/>
      <c r="K1487" s="80"/>
      <c r="L1487" s="81"/>
      <c r="M1487" s="82"/>
      <c r="N1487" s="82"/>
      <c r="O1487" s="81"/>
      <c r="P1487" s="76"/>
      <c r="Q1487" s="76"/>
      <c r="R1487" s="83"/>
      <c r="S1487" s="79"/>
      <c r="T1487" s="84"/>
    </row>
    <row r="1488" spans="1:20" x14ac:dyDescent="0.15">
      <c r="A1488" s="74"/>
      <c r="B1488" s="75"/>
      <c r="C1488" s="78"/>
      <c r="D1488" s="77"/>
      <c r="E1488" s="78"/>
      <c r="F1488" s="78"/>
      <c r="G1488" s="78"/>
      <c r="H1488" s="78"/>
      <c r="I1488" s="77"/>
      <c r="J1488" s="79"/>
      <c r="K1488" s="80"/>
      <c r="L1488" s="81"/>
      <c r="M1488" s="82"/>
      <c r="N1488" s="82"/>
      <c r="O1488" s="81"/>
      <c r="P1488" s="76"/>
      <c r="Q1488" s="76"/>
      <c r="R1488" s="83"/>
      <c r="S1488" s="79"/>
      <c r="T1488" s="84"/>
    </row>
    <row r="1489" spans="1:20" x14ac:dyDescent="0.15">
      <c r="A1489" s="74"/>
      <c r="B1489" s="75"/>
      <c r="C1489" s="78"/>
      <c r="D1489" s="77"/>
      <c r="E1489" s="78"/>
      <c r="F1489" s="78"/>
      <c r="G1489" s="78"/>
      <c r="H1489" s="78"/>
      <c r="I1489" s="77"/>
      <c r="J1489" s="79"/>
      <c r="K1489" s="80"/>
      <c r="L1489" s="81"/>
      <c r="M1489" s="82"/>
      <c r="N1489" s="82"/>
      <c r="O1489" s="81"/>
      <c r="P1489" s="76"/>
      <c r="Q1489" s="76"/>
      <c r="R1489" s="83"/>
      <c r="S1489" s="79"/>
      <c r="T1489" s="84"/>
    </row>
    <row r="1490" spans="1:20" x14ac:dyDescent="0.15">
      <c r="A1490" s="74"/>
      <c r="B1490" s="75"/>
      <c r="C1490" s="78"/>
      <c r="D1490" s="77"/>
      <c r="E1490" s="78"/>
      <c r="F1490" s="78"/>
      <c r="G1490" s="78"/>
      <c r="H1490" s="78"/>
      <c r="I1490" s="77"/>
      <c r="J1490" s="79"/>
      <c r="K1490" s="80"/>
      <c r="L1490" s="81"/>
      <c r="M1490" s="82"/>
      <c r="N1490" s="82"/>
      <c r="O1490" s="81"/>
      <c r="P1490" s="76"/>
      <c r="Q1490" s="76"/>
      <c r="R1490" s="83"/>
      <c r="S1490" s="79"/>
      <c r="T1490" s="84"/>
    </row>
    <row r="1491" spans="1:20" x14ac:dyDescent="0.15">
      <c r="A1491" s="74"/>
      <c r="B1491" s="75"/>
      <c r="C1491" s="78"/>
      <c r="D1491" s="77"/>
      <c r="E1491" s="78"/>
      <c r="F1491" s="78"/>
      <c r="G1491" s="78"/>
      <c r="H1491" s="78"/>
      <c r="I1491" s="77"/>
      <c r="J1491" s="79"/>
      <c r="K1491" s="80"/>
      <c r="L1491" s="81"/>
      <c r="M1491" s="82"/>
      <c r="N1491" s="82"/>
      <c r="O1491" s="81"/>
      <c r="P1491" s="76"/>
      <c r="Q1491" s="76"/>
      <c r="R1491" s="83"/>
      <c r="S1491" s="79"/>
      <c r="T1491" s="84"/>
    </row>
    <row r="1492" spans="1:20" x14ac:dyDescent="0.15">
      <c r="A1492" s="74"/>
      <c r="B1492" s="75"/>
      <c r="C1492" s="78"/>
      <c r="D1492" s="77"/>
      <c r="E1492" s="78"/>
      <c r="F1492" s="78"/>
      <c r="G1492" s="78"/>
      <c r="H1492" s="78"/>
      <c r="I1492" s="77"/>
      <c r="J1492" s="79"/>
      <c r="K1492" s="80"/>
      <c r="L1492" s="81"/>
      <c r="M1492" s="82"/>
      <c r="N1492" s="82"/>
      <c r="O1492" s="81"/>
      <c r="P1492" s="76"/>
      <c r="Q1492" s="76"/>
      <c r="R1492" s="83"/>
      <c r="S1492" s="79"/>
      <c r="T1492" s="84"/>
    </row>
    <row r="1493" spans="1:20" x14ac:dyDescent="0.15">
      <c r="A1493" s="74"/>
      <c r="B1493" s="75"/>
      <c r="C1493" s="78"/>
      <c r="D1493" s="77"/>
      <c r="E1493" s="78"/>
      <c r="F1493" s="78"/>
      <c r="G1493" s="78"/>
      <c r="H1493" s="78"/>
      <c r="I1493" s="77"/>
      <c r="J1493" s="79"/>
      <c r="K1493" s="80"/>
      <c r="L1493" s="81"/>
      <c r="M1493" s="82"/>
      <c r="N1493" s="82"/>
      <c r="O1493" s="81"/>
      <c r="P1493" s="76"/>
      <c r="Q1493" s="76"/>
      <c r="R1493" s="83"/>
      <c r="S1493" s="79"/>
      <c r="T1493" s="84"/>
    </row>
    <row r="1494" spans="1:20" x14ac:dyDescent="0.15">
      <c r="A1494" s="74"/>
      <c r="B1494" s="75"/>
      <c r="C1494" s="78"/>
      <c r="D1494" s="77"/>
      <c r="E1494" s="78"/>
      <c r="F1494" s="78"/>
      <c r="G1494" s="78"/>
      <c r="H1494" s="78"/>
      <c r="I1494" s="77"/>
      <c r="J1494" s="79"/>
      <c r="K1494" s="80"/>
      <c r="L1494" s="81"/>
      <c r="M1494" s="82"/>
      <c r="N1494" s="82"/>
      <c r="O1494" s="81"/>
      <c r="P1494" s="76"/>
      <c r="Q1494" s="76"/>
      <c r="R1494" s="83"/>
      <c r="S1494" s="79"/>
      <c r="T1494" s="84"/>
    </row>
    <row r="1495" spans="1:20" x14ac:dyDescent="0.15">
      <c r="A1495" s="74"/>
      <c r="B1495" s="75"/>
      <c r="C1495" s="78"/>
      <c r="D1495" s="77"/>
      <c r="E1495" s="78"/>
      <c r="F1495" s="78"/>
      <c r="G1495" s="78"/>
      <c r="H1495" s="78"/>
      <c r="I1495" s="77"/>
      <c r="J1495" s="79"/>
      <c r="K1495" s="80"/>
      <c r="L1495" s="81"/>
      <c r="M1495" s="82"/>
      <c r="N1495" s="82"/>
      <c r="O1495" s="81"/>
      <c r="P1495" s="76"/>
      <c r="Q1495" s="76"/>
      <c r="R1495" s="83"/>
      <c r="S1495" s="79"/>
      <c r="T1495" s="84"/>
    </row>
    <row r="1496" spans="1:20" x14ac:dyDescent="0.15">
      <c r="A1496" s="74"/>
      <c r="B1496" s="75"/>
      <c r="C1496" s="78"/>
      <c r="D1496" s="77"/>
      <c r="E1496" s="78"/>
      <c r="F1496" s="78"/>
      <c r="G1496" s="78"/>
      <c r="H1496" s="78"/>
      <c r="I1496" s="77"/>
      <c r="J1496" s="79"/>
      <c r="K1496" s="80"/>
      <c r="L1496" s="81"/>
      <c r="M1496" s="82"/>
      <c r="N1496" s="82"/>
      <c r="O1496" s="81"/>
      <c r="P1496" s="76"/>
      <c r="Q1496" s="76"/>
      <c r="R1496" s="83"/>
      <c r="S1496" s="79"/>
      <c r="T1496" s="84"/>
    </row>
    <row r="1497" spans="1:20" x14ac:dyDescent="0.15">
      <c r="A1497" s="74"/>
      <c r="B1497" s="75"/>
      <c r="C1497" s="78"/>
      <c r="D1497" s="77"/>
      <c r="E1497" s="78"/>
      <c r="F1497" s="78"/>
      <c r="G1497" s="78"/>
      <c r="H1497" s="78"/>
      <c r="I1497" s="77"/>
      <c r="J1497" s="79"/>
      <c r="K1497" s="80"/>
      <c r="L1497" s="81"/>
      <c r="M1497" s="82"/>
      <c r="N1497" s="82"/>
      <c r="O1497" s="81"/>
      <c r="P1497" s="76"/>
      <c r="Q1497" s="76"/>
      <c r="R1497" s="83"/>
      <c r="S1497" s="79"/>
      <c r="T1497" s="84"/>
    </row>
    <row r="1498" spans="1:20" x14ac:dyDescent="0.15">
      <c r="A1498" s="74"/>
      <c r="B1498" s="75"/>
      <c r="C1498" s="78"/>
      <c r="D1498" s="77"/>
      <c r="E1498" s="78"/>
      <c r="F1498" s="78"/>
      <c r="G1498" s="78"/>
      <c r="H1498" s="78"/>
      <c r="I1498" s="77"/>
      <c r="J1498" s="79"/>
      <c r="K1498" s="80"/>
      <c r="L1498" s="81"/>
      <c r="M1498" s="82"/>
      <c r="N1498" s="82"/>
      <c r="O1498" s="81"/>
      <c r="P1498" s="76"/>
      <c r="Q1498" s="76"/>
      <c r="R1498" s="83"/>
      <c r="S1498" s="79"/>
      <c r="T1498" s="84"/>
    </row>
    <row r="1499" spans="1:20" x14ac:dyDescent="0.15">
      <c r="A1499" s="74"/>
      <c r="B1499" s="75"/>
      <c r="C1499" s="78"/>
      <c r="D1499" s="77"/>
      <c r="E1499" s="78"/>
      <c r="F1499" s="78"/>
      <c r="G1499" s="78"/>
      <c r="H1499" s="78"/>
      <c r="I1499" s="77"/>
      <c r="J1499" s="79"/>
      <c r="K1499" s="80"/>
      <c r="L1499" s="81"/>
      <c r="M1499" s="82"/>
      <c r="N1499" s="82"/>
      <c r="O1499" s="81"/>
      <c r="P1499" s="76"/>
      <c r="Q1499" s="76"/>
      <c r="R1499" s="83"/>
      <c r="S1499" s="79"/>
      <c r="T1499" s="84"/>
    </row>
    <row r="1500" spans="1:20" x14ac:dyDescent="0.15">
      <c r="A1500" s="74"/>
      <c r="B1500" s="75"/>
      <c r="C1500" s="78"/>
      <c r="D1500" s="77"/>
      <c r="E1500" s="78"/>
      <c r="F1500" s="78"/>
      <c r="G1500" s="78"/>
      <c r="H1500" s="78"/>
      <c r="I1500" s="77"/>
      <c r="J1500" s="79"/>
      <c r="K1500" s="80"/>
      <c r="L1500" s="81"/>
      <c r="M1500" s="82"/>
      <c r="N1500" s="82"/>
      <c r="O1500" s="81"/>
      <c r="P1500" s="76"/>
      <c r="Q1500" s="76"/>
      <c r="R1500" s="83"/>
      <c r="S1500" s="79"/>
      <c r="T1500" s="84"/>
    </row>
    <row r="1501" spans="1:20" x14ac:dyDescent="0.15">
      <c r="A1501" s="74"/>
      <c r="B1501" s="75"/>
      <c r="C1501" s="78"/>
      <c r="D1501" s="77"/>
      <c r="E1501" s="78"/>
      <c r="F1501" s="78"/>
      <c r="G1501" s="78"/>
      <c r="H1501" s="78"/>
      <c r="I1501" s="77"/>
      <c r="J1501" s="79"/>
      <c r="K1501" s="80"/>
      <c r="L1501" s="81"/>
      <c r="M1501" s="82"/>
      <c r="N1501" s="82"/>
      <c r="O1501" s="81"/>
      <c r="P1501" s="76"/>
      <c r="Q1501" s="76"/>
      <c r="R1501" s="83"/>
      <c r="S1501" s="79"/>
      <c r="T1501" s="84"/>
    </row>
    <row r="1502" spans="1:20" x14ac:dyDescent="0.15">
      <c r="A1502" s="74"/>
      <c r="B1502" s="75"/>
      <c r="C1502" s="78"/>
      <c r="D1502" s="77"/>
      <c r="E1502" s="78"/>
      <c r="F1502" s="78"/>
      <c r="G1502" s="78"/>
      <c r="H1502" s="78"/>
      <c r="I1502" s="77"/>
      <c r="J1502" s="79"/>
      <c r="K1502" s="80"/>
      <c r="L1502" s="81"/>
      <c r="M1502" s="82"/>
      <c r="N1502" s="82"/>
      <c r="O1502" s="81"/>
      <c r="P1502" s="76"/>
      <c r="Q1502" s="76"/>
      <c r="R1502" s="83"/>
      <c r="S1502" s="79"/>
      <c r="T1502" s="84"/>
    </row>
    <row r="1503" spans="1:20" x14ac:dyDescent="0.15">
      <c r="A1503" s="74"/>
      <c r="B1503" s="75"/>
      <c r="C1503" s="78"/>
      <c r="D1503" s="77"/>
      <c r="E1503" s="78"/>
      <c r="F1503" s="78"/>
      <c r="G1503" s="78"/>
      <c r="H1503" s="78"/>
      <c r="I1503" s="77"/>
      <c r="J1503" s="79"/>
      <c r="K1503" s="80"/>
      <c r="L1503" s="81"/>
      <c r="M1503" s="82"/>
      <c r="N1503" s="82"/>
      <c r="O1503" s="81"/>
      <c r="P1503" s="76"/>
      <c r="Q1503" s="76"/>
      <c r="R1503" s="83"/>
      <c r="S1503" s="79"/>
      <c r="T1503" s="84"/>
    </row>
    <row r="1504" spans="1:20" x14ac:dyDescent="0.15">
      <c r="A1504" s="74"/>
      <c r="B1504" s="75"/>
      <c r="C1504" s="78"/>
      <c r="D1504" s="77"/>
      <c r="E1504" s="78"/>
      <c r="F1504" s="78"/>
      <c r="G1504" s="78"/>
      <c r="H1504" s="78"/>
      <c r="I1504" s="77"/>
      <c r="J1504" s="79"/>
      <c r="K1504" s="80"/>
      <c r="L1504" s="81"/>
      <c r="M1504" s="82"/>
      <c r="N1504" s="82"/>
      <c r="O1504" s="81"/>
      <c r="P1504" s="76"/>
      <c r="Q1504" s="76"/>
      <c r="R1504" s="83"/>
      <c r="S1504" s="79"/>
      <c r="T1504" s="84"/>
    </row>
    <row r="1505" spans="1:20" x14ac:dyDescent="0.15">
      <c r="A1505" s="74"/>
      <c r="B1505" s="75"/>
      <c r="C1505" s="78"/>
      <c r="D1505" s="77"/>
      <c r="E1505" s="78"/>
      <c r="F1505" s="78"/>
      <c r="G1505" s="78"/>
      <c r="H1505" s="78"/>
      <c r="I1505" s="77"/>
      <c r="J1505" s="79"/>
      <c r="K1505" s="80"/>
      <c r="L1505" s="81"/>
      <c r="M1505" s="82"/>
      <c r="N1505" s="82"/>
      <c r="O1505" s="81"/>
      <c r="P1505" s="76"/>
      <c r="Q1505" s="76"/>
      <c r="R1505" s="83"/>
      <c r="S1505" s="79"/>
      <c r="T1505" s="84"/>
    </row>
    <row r="1506" spans="1:20" x14ac:dyDescent="0.15">
      <c r="A1506" s="74"/>
      <c r="B1506" s="75"/>
      <c r="C1506" s="78"/>
      <c r="D1506" s="77"/>
      <c r="E1506" s="78"/>
      <c r="F1506" s="78"/>
      <c r="G1506" s="78"/>
      <c r="H1506" s="78"/>
      <c r="I1506" s="77"/>
      <c r="J1506" s="79"/>
      <c r="K1506" s="80"/>
      <c r="L1506" s="81"/>
      <c r="M1506" s="82"/>
      <c r="N1506" s="82"/>
      <c r="O1506" s="81"/>
      <c r="P1506" s="76"/>
      <c r="Q1506" s="76"/>
      <c r="R1506" s="83"/>
      <c r="S1506" s="79"/>
      <c r="T1506" s="84"/>
    </row>
    <row r="1507" spans="1:20" x14ac:dyDescent="0.15">
      <c r="A1507" s="74"/>
      <c r="B1507" s="75"/>
      <c r="C1507" s="78"/>
      <c r="D1507" s="77"/>
      <c r="E1507" s="78"/>
      <c r="F1507" s="78"/>
      <c r="G1507" s="78"/>
      <c r="H1507" s="78"/>
      <c r="I1507" s="77"/>
      <c r="J1507" s="79"/>
      <c r="K1507" s="80"/>
      <c r="L1507" s="81"/>
      <c r="M1507" s="82"/>
      <c r="N1507" s="82"/>
      <c r="O1507" s="81"/>
      <c r="P1507" s="76"/>
      <c r="Q1507" s="76"/>
      <c r="R1507" s="83"/>
      <c r="S1507" s="79"/>
      <c r="T1507" s="84"/>
    </row>
    <row r="1508" spans="1:20" x14ac:dyDescent="0.15">
      <c r="A1508" s="74"/>
      <c r="B1508" s="75"/>
      <c r="C1508" s="78"/>
      <c r="D1508" s="77"/>
      <c r="E1508" s="78"/>
      <c r="F1508" s="78"/>
      <c r="G1508" s="78"/>
      <c r="H1508" s="78"/>
      <c r="I1508" s="77"/>
      <c r="J1508" s="79"/>
      <c r="K1508" s="80"/>
      <c r="L1508" s="81"/>
      <c r="M1508" s="82"/>
      <c r="N1508" s="82"/>
      <c r="O1508" s="81"/>
      <c r="P1508" s="76"/>
      <c r="Q1508" s="76"/>
      <c r="R1508" s="83"/>
      <c r="S1508" s="79"/>
      <c r="T1508" s="84"/>
    </row>
    <row r="1509" spans="1:20" x14ac:dyDescent="0.15">
      <c r="A1509" s="74"/>
      <c r="B1509" s="75"/>
      <c r="C1509" s="78"/>
      <c r="D1509" s="77"/>
      <c r="E1509" s="78"/>
      <c r="F1509" s="78"/>
      <c r="G1509" s="78"/>
      <c r="H1509" s="78"/>
      <c r="I1509" s="77"/>
      <c r="J1509" s="79"/>
      <c r="K1509" s="80"/>
      <c r="L1509" s="81"/>
      <c r="M1509" s="82"/>
      <c r="N1509" s="82"/>
      <c r="O1509" s="81"/>
      <c r="P1509" s="76"/>
      <c r="Q1509" s="76"/>
      <c r="R1509" s="83"/>
      <c r="S1509" s="79"/>
      <c r="T1509" s="84"/>
    </row>
    <row r="1510" spans="1:20" x14ac:dyDescent="0.15">
      <c r="A1510" s="74"/>
      <c r="B1510" s="75"/>
      <c r="C1510" s="78"/>
      <c r="D1510" s="77"/>
      <c r="E1510" s="78"/>
      <c r="F1510" s="78"/>
      <c r="G1510" s="78"/>
      <c r="H1510" s="78"/>
      <c r="I1510" s="77"/>
      <c r="J1510" s="79"/>
      <c r="K1510" s="80"/>
      <c r="L1510" s="81"/>
      <c r="M1510" s="82"/>
      <c r="N1510" s="82"/>
      <c r="O1510" s="81"/>
      <c r="P1510" s="76"/>
      <c r="Q1510" s="76"/>
      <c r="R1510" s="83"/>
      <c r="S1510" s="79"/>
      <c r="T1510" s="84"/>
    </row>
    <row r="1511" spans="1:20" x14ac:dyDescent="0.15">
      <c r="A1511" s="74"/>
      <c r="B1511" s="75"/>
      <c r="C1511" s="78"/>
      <c r="D1511" s="77"/>
      <c r="E1511" s="78"/>
      <c r="F1511" s="78"/>
      <c r="G1511" s="78"/>
      <c r="H1511" s="78"/>
      <c r="I1511" s="77"/>
      <c r="J1511" s="79"/>
      <c r="K1511" s="80"/>
      <c r="L1511" s="81"/>
      <c r="M1511" s="82"/>
      <c r="N1511" s="82"/>
      <c r="O1511" s="81"/>
      <c r="P1511" s="76"/>
      <c r="Q1511" s="76"/>
      <c r="R1511" s="83"/>
      <c r="S1511" s="79"/>
      <c r="T1511" s="84"/>
    </row>
    <row r="1512" spans="1:20" x14ac:dyDescent="0.15">
      <c r="A1512" s="74"/>
      <c r="B1512" s="75"/>
      <c r="C1512" s="78"/>
      <c r="D1512" s="77"/>
      <c r="E1512" s="78"/>
      <c r="F1512" s="78"/>
      <c r="G1512" s="78"/>
      <c r="H1512" s="78"/>
      <c r="I1512" s="77"/>
      <c r="J1512" s="79"/>
      <c r="K1512" s="80"/>
      <c r="L1512" s="81"/>
      <c r="M1512" s="82"/>
      <c r="N1512" s="82"/>
      <c r="O1512" s="81"/>
      <c r="P1512" s="76"/>
      <c r="Q1512" s="76"/>
      <c r="R1512" s="83"/>
      <c r="S1512" s="79"/>
      <c r="T1512" s="84"/>
    </row>
    <row r="1513" spans="1:20" x14ac:dyDescent="0.15">
      <c r="A1513" s="74"/>
      <c r="B1513" s="75"/>
      <c r="C1513" s="78"/>
      <c r="D1513" s="77"/>
      <c r="E1513" s="78"/>
      <c r="F1513" s="78"/>
      <c r="G1513" s="78"/>
      <c r="H1513" s="78"/>
      <c r="I1513" s="77"/>
      <c r="J1513" s="79"/>
      <c r="K1513" s="80"/>
      <c r="L1513" s="81"/>
      <c r="M1513" s="82"/>
      <c r="N1513" s="82"/>
      <c r="O1513" s="81"/>
      <c r="P1513" s="76"/>
      <c r="Q1513" s="76"/>
      <c r="R1513" s="83"/>
      <c r="S1513" s="79"/>
      <c r="T1513" s="84"/>
    </row>
    <row r="1514" spans="1:20" x14ac:dyDescent="0.15">
      <c r="A1514" s="74"/>
      <c r="B1514" s="75"/>
      <c r="C1514" s="78"/>
      <c r="D1514" s="77"/>
      <c r="E1514" s="78"/>
      <c r="F1514" s="78"/>
      <c r="G1514" s="78"/>
      <c r="H1514" s="78"/>
      <c r="I1514" s="77"/>
      <c r="J1514" s="79"/>
      <c r="K1514" s="80"/>
      <c r="L1514" s="81"/>
      <c r="M1514" s="82"/>
      <c r="N1514" s="82"/>
      <c r="O1514" s="81"/>
      <c r="P1514" s="76"/>
      <c r="Q1514" s="76"/>
      <c r="R1514" s="83"/>
      <c r="S1514" s="79"/>
      <c r="T1514" s="84"/>
    </row>
    <row r="1515" spans="1:20" x14ac:dyDescent="0.15">
      <c r="A1515" s="74"/>
      <c r="B1515" s="75"/>
      <c r="C1515" s="78"/>
      <c r="D1515" s="77"/>
      <c r="E1515" s="78"/>
      <c r="F1515" s="78"/>
      <c r="G1515" s="78"/>
      <c r="H1515" s="78"/>
      <c r="I1515" s="77"/>
      <c r="J1515" s="79"/>
      <c r="K1515" s="80"/>
      <c r="L1515" s="81"/>
      <c r="M1515" s="82"/>
      <c r="N1515" s="82"/>
      <c r="O1515" s="81"/>
      <c r="P1515" s="76"/>
      <c r="Q1515" s="76"/>
      <c r="R1515" s="83"/>
      <c r="S1515" s="79"/>
      <c r="T1515" s="84"/>
    </row>
    <row r="1516" spans="1:20" x14ac:dyDescent="0.15">
      <c r="A1516" s="74"/>
      <c r="B1516" s="75"/>
      <c r="C1516" s="78"/>
      <c r="D1516" s="77"/>
      <c r="E1516" s="78"/>
      <c r="F1516" s="78"/>
      <c r="G1516" s="78"/>
      <c r="H1516" s="78"/>
      <c r="I1516" s="77"/>
      <c r="J1516" s="79"/>
      <c r="K1516" s="80"/>
      <c r="L1516" s="81"/>
      <c r="M1516" s="82"/>
      <c r="N1516" s="82"/>
      <c r="O1516" s="81"/>
      <c r="P1516" s="76"/>
      <c r="Q1516" s="76"/>
      <c r="R1516" s="83"/>
      <c r="S1516" s="79"/>
      <c r="T1516" s="84"/>
    </row>
    <row r="1517" spans="1:20" x14ac:dyDescent="0.15">
      <c r="A1517" s="74"/>
      <c r="B1517" s="75"/>
      <c r="C1517" s="78"/>
      <c r="D1517" s="77"/>
      <c r="E1517" s="78"/>
      <c r="F1517" s="78"/>
      <c r="G1517" s="78"/>
      <c r="H1517" s="78"/>
      <c r="I1517" s="77"/>
      <c r="J1517" s="79"/>
      <c r="K1517" s="80"/>
      <c r="L1517" s="81"/>
      <c r="M1517" s="82"/>
      <c r="N1517" s="82"/>
      <c r="O1517" s="81"/>
      <c r="P1517" s="76"/>
      <c r="Q1517" s="76"/>
      <c r="R1517" s="83"/>
      <c r="S1517" s="79"/>
      <c r="T1517" s="84"/>
    </row>
    <row r="1518" spans="1:20" x14ac:dyDescent="0.15">
      <c r="A1518" s="74"/>
      <c r="B1518" s="75"/>
      <c r="C1518" s="78"/>
      <c r="D1518" s="77"/>
      <c r="E1518" s="78"/>
      <c r="F1518" s="78"/>
      <c r="G1518" s="78"/>
      <c r="H1518" s="78"/>
      <c r="I1518" s="77"/>
      <c r="J1518" s="79"/>
      <c r="K1518" s="80"/>
      <c r="L1518" s="81"/>
      <c r="M1518" s="82"/>
      <c r="N1518" s="82"/>
      <c r="O1518" s="81"/>
      <c r="P1518" s="76"/>
      <c r="Q1518" s="76"/>
      <c r="R1518" s="83"/>
      <c r="S1518" s="79"/>
      <c r="T1518" s="84"/>
    </row>
    <row r="1519" spans="1:20" x14ac:dyDescent="0.15">
      <c r="A1519" s="74"/>
      <c r="B1519" s="75"/>
      <c r="C1519" s="78"/>
      <c r="D1519" s="77"/>
      <c r="E1519" s="78"/>
      <c r="F1519" s="78"/>
      <c r="G1519" s="78"/>
      <c r="H1519" s="78"/>
      <c r="I1519" s="77"/>
      <c r="J1519" s="79"/>
      <c r="K1519" s="80"/>
      <c r="L1519" s="81"/>
      <c r="M1519" s="82"/>
      <c r="N1519" s="82"/>
      <c r="O1519" s="81"/>
      <c r="P1519" s="76"/>
      <c r="Q1519" s="76"/>
      <c r="R1519" s="83"/>
      <c r="S1519" s="79"/>
      <c r="T1519" s="84"/>
    </row>
    <row r="1520" spans="1:20" x14ac:dyDescent="0.15">
      <c r="A1520" s="74"/>
      <c r="B1520" s="75"/>
      <c r="C1520" s="78"/>
      <c r="D1520" s="77"/>
      <c r="E1520" s="78"/>
      <c r="F1520" s="78"/>
      <c r="G1520" s="78"/>
      <c r="H1520" s="78"/>
      <c r="I1520" s="77"/>
      <c r="J1520" s="79"/>
      <c r="K1520" s="80"/>
      <c r="L1520" s="81"/>
      <c r="M1520" s="82"/>
      <c r="N1520" s="82"/>
      <c r="O1520" s="81"/>
      <c r="P1520" s="76"/>
      <c r="Q1520" s="76"/>
      <c r="R1520" s="83"/>
      <c r="S1520" s="79"/>
      <c r="T1520" s="84"/>
    </row>
    <row r="1521" spans="1:20" x14ac:dyDescent="0.15">
      <c r="A1521" s="74"/>
      <c r="B1521" s="75"/>
      <c r="C1521" s="78"/>
      <c r="D1521" s="77"/>
      <c r="E1521" s="78"/>
      <c r="F1521" s="78"/>
      <c r="G1521" s="78"/>
      <c r="H1521" s="78"/>
      <c r="I1521" s="77"/>
      <c r="J1521" s="79"/>
      <c r="K1521" s="80"/>
      <c r="L1521" s="81"/>
      <c r="M1521" s="82"/>
      <c r="N1521" s="82"/>
      <c r="O1521" s="81"/>
      <c r="P1521" s="76"/>
      <c r="Q1521" s="76"/>
      <c r="R1521" s="83"/>
      <c r="S1521" s="79"/>
      <c r="T1521" s="84"/>
    </row>
    <row r="1522" spans="1:20" x14ac:dyDescent="0.15">
      <c r="A1522" s="74"/>
      <c r="B1522" s="75"/>
      <c r="C1522" s="78"/>
      <c r="D1522" s="77"/>
      <c r="E1522" s="78"/>
      <c r="F1522" s="78"/>
      <c r="G1522" s="78"/>
      <c r="H1522" s="78"/>
      <c r="I1522" s="77"/>
      <c r="J1522" s="79"/>
      <c r="K1522" s="80"/>
      <c r="L1522" s="81"/>
      <c r="M1522" s="82"/>
      <c r="N1522" s="82"/>
      <c r="O1522" s="81"/>
      <c r="P1522" s="76"/>
      <c r="Q1522" s="76"/>
      <c r="R1522" s="83"/>
      <c r="S1522" s="79"/>
      <c r="T1522" s="84"/>
    </row>
    <row r="1523" spans="1:20" x14ac:dyDescent="0.15">
      <c r="A1523" s="74"/>
      <c r="B1523" s="75"/>
      <c r="C1523" s="78"/>
      <c r="D1523" s="77"/>
      <c r="E1523" s="78"/>
      <c r="F1523" s="78"/>
      <c r="G1523" s="78"/>
      <c r="H1523" s="78"/>
      <c r="I1523" s="77"/>
      <c r="J1523" s="79"/>
      <c r="K1523" s="80"/>
      <c r="L1523" s="81"/>
      <c r="M1523" s="82"/>
      <c r="N1523" s="82"/>
      <c r="O1523" s="81"/>
      <c r="P1523" s="76"/>
      <c r="Q1523" s="76"/>
      <c r="R1523" s="83"/>
      <c r="S1523" s="79"/>
      <c r="T1523" s="84"/>
    </row>
    <row r="1524" spans="1:20" x14ac:dyDescent="0.15">
      <c r="A1524" s="74"/>
      <c r="B1524" s="75"/>
      <c r="C1524" s="78"/>
      <c r="D1524" s="77"/>
      <c r="E1524" s="78"/>
      <c r="F1524" s="78"/>
      <c r="G1524" s="78"/>
      <c r="H1524" s="78"/>
      <c r="I1524" s="77"/>
      <c r="J1524" s="79"/>
      <c r="K1524" s="80"/>
      <c r="L1524" s="81"/>
      <c r="M1524" s="82"/>
      <c r="N1524" s="82"/>
      <c r="O1524" s="81"/>
      <c r="P1524" s="76"/>
      <c r="Q1524" s="76"/>
      <c r="R1524" s="83"/>
      <c r="S1524" s="79"/>
      <c r="T1524" s="84"/>
    </row>
    <row r="1525" spans="1:20" x14ac:dyDescent="0.15">
      <c r="A1525" s="74"/>
      <c r="B1525" s="75"/>
      <c r="C1525" s="78"/>
      <c r="D1525" s="77"/>
      <c r="E1525" s="78"/>
      <c r="F1525" s="78"/>
      <c r="G1525" s="78"/>
      <c r="H1525" s="78"/>
      <c r="I1525" s="77"/>
      <c r="J1525" s="79"/>
      <c r="K1525" s="80"/>
      <c r="L1525" s="81"/>
      <c r="M1525" s="82"/>
      <c r="N1525" s="82"/>
      <c r="O1525" s="81"/>
      <c r="P1525" s="76"/>
      <c r="Q1525" s="76"/>
      <c r="R1525" s="83"/>
      <c r="S1525" s="79"/>
      <c r="T1525" s="84"/>
    </row>
    <row r="1526" spans="1:20" x14ac:dyDescent="0.15">
      <c r="A1526" s="74"/>
      <c r="B1526" s="75"/>
      <c r="C1526" s="78"/>
      <c r="D1526" s="77"/>
      <c r="E1526" s="78"/>
      <c r="F1526" s="78"/>
      <c r="G1526" s="78"/>
      <c r="H1526" s="78"/>
      <c r="I1526" s="77"/>
      <c r="J1526" s="79"/>
      <c r="K1526" s="80"/>
      <c r="L1526" s="81"/>
      <c r="M1526" s="82"/>
      <c r="N1526" s="82"/>
      <c r="O1526" s="81"/>
      <c r="P1526" s="76"/>
      <c r="Q1526" s="76"/>
      <c r="R1526" s="83"/>
      <c r="S1526" s="79"/>
      <c r="T1526" s="84"/>
    </row>
    <row r="1527" spans="1:20" x14ac:dyDescent="0.15">
      <c r="A1527" s="74"/>
      <c r="B1527" s="75"/>
      <c r="C1527" s="78"/>
      <c r="D1527" s="77"/>
      <c r="E1527" s="78"/>
      <c r="F1527" s="78"/>
      <c r="G1527" s="78"/>
      <c r="H1527" s="78"/>
      <c r="I1527" s="77"/>
      <c r="J1527" s="79"/>
      <c r="K1527" s="80"/>
      <c r="L1527" s="81"/>
      <c r="M1527" s="82"/>
      <c r="N1527" s="82"/>
      <c r="O1527" s="81"/>
      <c r="P1527" s="76"/>
      <c r="Q1527" s="76"/>
      <c r="R1527" s="83"/>
      <c r="S1527" s="79"/>
      <c r="T1527" s="84"/>
    </row>
    <row r="1528" spans="1:20" x14ac:dyDescent="0.15">
      <c r="A1528" s="74"/>
      <c r="B1528" s="75"/>
      <c r="C1528" s="78"/>
      <c r="D1528" s="77"/>
      <c r="E1528" s="78"/>
      <c r="F1528" s="78"/>
      <c r="G1528" s="78"/>
      <c r="H1528" s="78"/>
      <c r="I1528" s="77"/>
      <c r="J1528" s="79"/>
      <c r="K1528" s="80"/>
      <c r="L1528" s="81"/>
      <c r="M1528" s="82"/>
      <c r="N1528" s="82"/>
      <c r="O1528" s="81"/>
      <c r="P1528" s="76"/>
      <c r="Q1528" s="76"/>
      <c r="R1528" s="83"/>
      <c r="S1528" s="79"/>
      <c r="T1528" s="84"/>
    </row>
    <row r="1529" spans="1:20" x14ac:dyDescent="0.15">
      <c r="A1529" s="74"/>
      <c r="B1529" s="75"/>
      <c r="C1529" s="78"/>
      <c r="D1529" s="77"/>
      <c r="E1529" s="78"/>
      <c r="F1529" s="78"/>
      <c r="G1529" s="78"/>
      <c r="H1529" s="78"/>
      <c r="I1529" s="77"/>
      <c r="J1529" s="79"/>
      <c r="K1529" s="80"/>
      <c r="L1529" s="81"/>
      <c r="M1529" s="82"/>
      <c r="N1529" s="82"/>
      <c r="O1529" s="81"/>
      <c r="P1529" s="76"/>
      <c r="Q1529" s="76"/>
      <c r="R1529" s="83"/>
      <c r="S1529" s="79"/>
      <c r="T1529" s="84"/>
    </row>
    <row r="1530" spans="1:20" x14ac:dyDescent="0.15">
      <c r="A1530" s="74"/>
      <c r="B1530" s="75"/>
      <c r="C1530" s="78"/>
      <c r="D1530" s="77"/>
      <c r="E1530" s="78"/>
      <c r="F1530" s="78"/>
      <c r="G1530" s="78"/>
      <c r="H1530" s="78"/>
      <c r="I1530" s="77"/>
      <c r="J1530" s="79"/>
      <c r="K1530" s="80"/>
      <c r="L1530" s="81"/>
      <c r="M1530" s="82"/>
      <c r="N1530" s="82"/>
      <c r="O1530" s="81"/>
      <c r="P1530" s="76"/>
      <c r="Q1530" s="76"/>
      <c r="R1530" s="83"/>
      <c r="S1530" s="79"/>
      <c r="T1530" s="84"/>
    </row>
    <row r="1531" spans="1:20" x14ac:dyDescent="0.15">
      <c r="A1531" s="74"/>
      <c r="B1531" s="75"/>
      <c r="C1531" s="78"/>
      <c r="D1531" s="77"/>
      <c r="E1531" s="78"/>
      <c r="F1531" s="78"/>
      <c r="G1531" s="78"/>
      <c r="H1531" s="78"/>
      <c r="I1531" s="77"/>
      <c r="J1531" s="79"/>
      <c r="K1531" s="80"/>
      <c r="L1531" s="81"/>
      <c r="M1531" s="82"/>
      <c r="N1531" s="82"/>
      <c r="O1531" s="81"/>
      <c r="P1531" s="76"/>
      <c r="Q1531" s="76"/>
      <c r="R1531" s="83"/>
      <c r="S1531" s="79"/>
      <c r="T1531" s="84"/>
    </row>
    <row r="1532" spans="1:20" x14ac:dyDescent="0.15">
      <c r="A1532" s="74"/>
      <c r="B1532" s="75"/>
      <c r="C1532" s="78"/>
      <c r="D1532" s="77"/>
      <c r="E1532" s="78"/>
      <c r="F1532" s="78"/>
      <c r="G1532" s="78"/>
      <c r="H1532" s="78"/>
      <c r="I1532" s="77"/>
      <c r="J1532" s="79"/>
      <c r="K1532" s="80"/>
      <c r="L1532" s="81"/>
      <c r="M1532" s="82"/>
      <c r="N1532" s="82"/>
      <c r="O1532" s="81"/>
      <c r="P1532" s="76"/>
      <c r="Q1532" s="76"/>
      <c r="R1532" s="83"/>
      <c r="S1532" s="79"/>
      <c r="T1532" s="84"/>
    </row>
    <row r="1533" spans="1:20" x14ac:dyDescent="0.15">
      <c r="A1533" s="74"/>
      <c r="B1533" s="75"/>
      <c r="C1533" s="78"/>
      <c r="D1533" s="77"/>
      <c r="E1533" s="78"/>
      <c r="F1533" s="78"/>
      <c r="G1533" s="78"/>
      <c r="H1533" s="78"/>
      <c r="I1533" s="77"/>
      <c r="J1533" s="79"/>
      <c r="K1533" s="80"/>
      <c r="L1533" s="81"/>
      <c r="M1533" s="82"/>
      <c r="N1533" s="82"/>
      <c r="O1533" s="81"/>
      <c r="P1533" s="76"/>
      <c r="Q1533" s="76"/>
      <c r="R1533" s="83"/>
      <c r="S1533" s="79"/>
      <c r="T1533" s="84"/>
    </row>
    <row r="1534" spans="1:20" x14ac:dyDescent="0.15">
      <c r="A1534" s="74"/>
      <c r="B1534" s="75"/>
      <c r="C1534" s="78"/>
      <c r="D1534" s="77"/>
      <c r="E1534" s="78"/>
      <c r="F1534" s="78"/>
      <c r="G1534" s="78"/>
      <c r="H1534" s="78"/>
      <c r="I1534" s="77"/>
      <c r="J1534" s="79"/>
      <c r="K1534" s="80"/>
      <c r="L1534" s="81"/>
      <c r="M1534" s="82"/>
      <c r="N1534" s="82"/>
      <c r="O1534" s="81"/>
      <c r="P1534" s="76"/>
      <c r="Q1534" s="76"/>
      <c r="R1534" s="83"/>
      <c r="S1534" s="79"/>
      <c r="T1534" s="84"/>
    </row>
    <row r="1535" spans="1:20" x14ac:dyDescent="0.15">
      <c r="A1535" s="74"/>
      <c r="B1535" s="75"/>
      <c r="C1535" s="78"/>
      <c r="D1535" s="77"/>
      <c r="E1535" s="78"/>
      <c r="F1535" s="78"/>
      <c r="G1535" s="78"/>
      <c r="H1535" s="78"/>
      <c r="I1535" s="77"/>
      <c r="J1535" s="79"/>
      <c r="K1535" s="80"/>
      <c r="L1535" s="81"/>
      <c r="M1535" s="82"/>
      <c r="N1535" s="82"/>
      <c r="O1535" s="81"/>
      <c r="P1535" s="76"/>
      <c r="Q1535" s="76"/>
      <c r="R1535" s="83"/>
      <c r="S1535" s="79"/>
      <c r="T1535" s="84"/>
    </row>
    <row r="1536" spans="1:20" x14ac:dyDescent="0.15">
      <c r="A1536" s="74"/>
      <c r="B1536" s="75"/>
      <c r="C1536" s="78"/>
      <c r="D1536" s="77"/>
      <c r="E1536" s="78"/>
      <c r="F1536" s="78"/>
      <c r="G1536" s="78"/>
      <c r="H1536" s="78"/>
      <c r="I1536" s="77"/>
      <c r="J1536" s="79"/>
      <c r="K1536" s="80"/>
      <c r="L1536" s="81"/>
      <c r="M1536" s="82"/>
      <c r="N1536" s="82"/>
      <c r="O1536" s="81"/>
      <c r="P1536" s="76"/>
      <c r="Q1536" s="76"/>
      <c r="R1536" s="83"/>
      <c r="S1536" s="79"/>
      <c r="T1536" s="84"/>
    </row>
    <row r="1537" spans="1:20" x14ac:dyDescent="0.15">
      <c r="A1537" s="74"/>
      <c r="B1537" s="75"/>
      <c r="C1537" s="78"/>
      <c r="D1537" s="77"/>
      <c r="E1537" s="78"/>
      <c r="F1537" s="78"/>
      <c r="G1537" s="78"/>
      <c r="H1537" s="78"/>
      <c r="I1537" s="77"/>
      <c r="J1537" s="79"/>
      <c r="K1537" s="80"/>
      <c r="L1537" s="81"/>
      <c r="M1537" s="82"/>
      <c r="N1537" s="82"/>
      <c r="O1537" s="81"/>
      <c r="P1537" s="76"/>
      <c r="Q1537" s="76"/>
      <c r="R1537" s="83"/>
      <c r="S1537" s="79"/>
      <c r="T1537" s="84"/>
    </row>
    <row r="1538" spans="1:20" x14ac:dyDescent="0.15">
      <c r="A1538" s="74"/>
      <c r="B1538" s="75"/>
      <c r="C1538" s="78"/>
      <c r="D1538" s="77"/>
      <c r="E1538" s="78"/>
      <c r="F1538" s="78"/>
      <c r="G1538" s="78"/>
      <c r="H1538" s="78"/>
      <c r="I1538" s="77"/>
      <c r="J1538" s="79"/>
      <c r="K1538" s="80"/>
      <c r="L1538" s="81"/>
      <c r="M1538" s="82"/>
      <c r="N1538" s="82"/>
      <c r="O1538" s="81"/>
      <c r="P1538" s="76"/>
      <c r="Q1538" s="76"/>
      <c r="R1538" s="83"/>
      <c r="S1538" s="79"/>
      <c r="T1538" s="84"/>
    </row>
    <row r="1539" spans="1:20" x14ac:dyDescent="0.15">
      <c r="A1539" s="74"/>
      <c r="B1539" s="75"/>
      <c r="C1539" s="78"/>
      <c r="D1539" s="77"/>
      <c r="E1539" s="78"/>
      <c r="F1539" s="78"/>
      <c r="G1539" s="78"/>
      <c r="H1539" s="78"/>
      <c r="I1539" s="77"/>
      <c r="J1539" s="79"/>
      <c r="K1539" s="80"/>
      <c r="L1539" s="81"/>
      <c r="M1539" s="82"/>
      <c r="N1539" s="82"/>
      <c r="O1539" s="81"/>
      <c r="P1539" s="76"/>
      <c r="Q1539" s="76"/>
      <c r="R1539" s="83"/>
      <c r="S1539" s="79"/>
      <c r="T1539" s="84"/>
    </row>
    <row r="1540" spans="1:20" x14ac:dyDescent="0.15">
      <c r="A1540" s="74"/>
      <c r="B1540" s="75"/>
      <c r="C1540" s="78"/>
      <c r="D1540" s="77"/>
      <c r="E1540" s="78"/>
      <c r="F1540" s="78"/>
      <c r="G1540" s="78"/>
      <c r="H1540" s="78"/>
      <c r="I1540" s="77"/>
      <c r="J1540" s="79"/>
      <c r="K1540" s="80"/>
      <c r="L1540" s="81"/>
      <c r="M1540" s="82"/>
      <c r="N1540" s="82"/>
      <c r="O1540" s="81"/>
      <c r="P1540" s="76"/>
      <c r="Q1540" s="76"/>
      <c r="R1540" s="83"/>
      <c r="S1540" s="79"/>
      <c r="T1540" s="84"/>
    </row>
    <row r="1541" spans="1:20" x14ac:dyDescent="0.15">
      <c r="A1541" s="74"/>
      <c r="B1541" s="75"/>
      <c r="C1541" s="78"/>
      <c r="D1541" s="77"/>
      <c r="E1541" s="78"/>
      <c r="F1541" s="78"/>
      <c r="G1541" s="78"/>
      <c r="H1541" s="78"/>
      <c r="I1541" s="77"/>
      <c r="J1541" s="79"/>
      <c r="K1541" s="80"/>
      <c r="L1541" s="81"/>
      <c r="M1541" s="82"/>
      <c r="N1541" s="82"/>
      <c r="O1541" s="81"/>
      <c r="P1541" s="76"/>
      <c r="Q1541" s="76"/>
      <c r="R1541" s="83"/>
      <c r="S1541" s="79"/>
      <c r="T1541" s="84"/>
    </row>
    <row r="1542" spans="1:20" x14ac:dyDescent="0.15">
      <c r="A1542" s="74"/>
      <c r="B1542" s="75"/>
      <c r="C1542" s="78"/>
      <c r="D1542" s="77"/>
      <c r="E1542" s="78"/>
      <c r="F1542" s="78"/>
      <c r="G1542" s="78"/>
      <c r="H1542" s="78"/>
      <c r="I1542" s="77"/>
      <c r="J1542" s="79"/>
      <c r="K1542" s="80"/>
      <c r="L1542" s="81"/>
      <c r="M1542" s="82"/>
      <c r="N1542" s="82"/>
      <c r="O1542" s="81"/>
      <c r="P1542" s="76"/>
      <c r="Q1542" s="76"/>
      <c r="R1542" s="83"/>
      <c r="S1542" s="79"/>
      <c r="T1542" s="84"/>
    </row>
    <row r="1543" spans="1:20" x14ac:dyDescent="0.15">
      <c r="A1543" s="74"/>
      <c r="B1543" s="75"/>
      <c r="C1543" s="78"/>
      <c r="D1543" s="77"/>
      <c r="E1543" s="78"/>
      <c r="F1543" s="78"/>
      <c r="G1543" s="78"/>
      <c r="H1543" s="78"/>
      <c r="I1543" s="77"/>
      <c r="J1543" s="79"/>
      <c r="K1543" s="80"/>
      <c r="L1543" s="81"/>
      <c r="M1543" s="82"/>
      <c r="N1543" s="82"/>
      <c r="O1543" s="81"/>
      <c r="P1543" s="76"/>
      <c r="Q1543" s="76"/>
      <c r="R1543" s="83"/>
      <c r="S1543" s="79"/>
      <c r="T1543" s="84"/>
    </row>
    <row r="1544" spans="1:20" x14ac:dyDescent="0.15">
      <c r="A1544" s="74"/>
      <c r="B1544" s="75"/>
      <c r="C1544" s="78"/>
      <c r="D1544" s="77"/>
      <c r="E1544" s="78"/>
      <c r="F1544" s="78"/>
      <c r="G1544" s="78"/>
      <c r="H1544" s="78"/>
      <c r="I1544" s="77"/>
      <c r="J1544" s="79"/>
      <c r="K1544" s="80"/>
      <c r="L1544" s="81"/>
      <c r="M1544" s="82"/>
      <c r="N1544" s="82"/>
      <c r="O1544" s="81"/>
      <c r="P1544" s="76"/>
      <c r="Q1544" s="76"/>
      <c r="R1544" s="83"/>
      <c r="S1544" s="79"/>
      <c r="T1544" s="84"/>
    </row>
    <row r="1545" spans="1:20" x14ac:dyDescent="0.15">
      <c r="A1545" s="74"/>
      <c r="B1545" s="75"/>
      <c r="C1545" s="78"/>
      <c r="D1545" s="77"/>
      <c r="E1545" s="78"/>
      <c r="F1545" s="78"/>
      <c r="G1545" s="78"/>
      <c r="H1545" s="78"/>
      <c r="I1545" s="77"/>
      <c r="J1545" s="79"/>
      <c r="K1545" s="80"/>
      <c r="L1545" s="81"/>
      <c r="M1545" s="82"/>
      <c r="N1545" s="82"/>
      <c r="O1545" s="81"/>
      <c r="P1545" s="76"/>
      <c r="Q1545" s="76"/>
      <c r="R1545" s="83"/>
      <c r="S1545" s="79"/>
      <c r="T1545" s="84"/>
    </row>
    <row r="1546" spans="1:20" x14ac:dyDescent="0.15">
      <c r="A1546" s="74"/>
      <c r="B1546" s="75"/>
      <c r="C1546" s="78"/>
      <c r="D1546" s="77"/>
      <c r="E1546" s="78"/>
      <c r="F1546" s="78"/>
      <c r="G1546" s="78"/>
      <c r="H1546" s="78"/>
      <c r="I1546" s="77"/>
      <c r="J1546" s="79"/>
      <c r="K1546" s="80"/>
      <c r="L1546" s="81"/>
      <c r="M1546" s="82"/>
      <c r="N1546" s="82"/>
      <c r="O1546" s="81"/>
      <c r="P1546" s="76"/>
      <c r="Q1546" s="76"/>
      <c r="R1546" s="83"/>
      <c r="S1546" s="79"/>
      <c r="T1546" s="84"/>
    </row>
    <row r="1547" spans="1:20" x14ac:dyDescent="0.15">
      <c r="A1547" s="74"/>
      <c r="B1547" s="75"/>
      <c r="C1547" s="78"/>
      <c r="D1547" s="77"/>
      <c r="E1547" s="78"/>
      <c r="F1547" s="78"/>
      <c r="G1547" s="78"/>
      <c r="H1547" s="78"/>
      <c r="I1547" s="77"/>
      <c r="J1547" s="79"/>
      <c r="K1547" s="80"/>
      <c r="L1547" s="81"/>
      <c r="M1547" s="82"/>
      <c r="N1547" s="82"/>
      <c r="O1547" s="81"/>
      <c r="P1547" s="76"/>
      <c r="Q1547" s="76"/>
      <c r="R1547" s="83"/>
      <c r="S1547" s="79"/>
      <c r="T1547" s="84"/>
    </row>
    <row r="1548" spans="1:20" x14ac:dyDescent="0.15">
      <c r="A1548" s="74"/>
      <c r="B1548" s="75"/>
      <c r="C1548" s="78"/>
      <c r="D1548" s="77"/>
      <c r="E1548" s="78"/>
      <c r="F1548" s="78"/>
      <c r="G1548" s="78"/>
      <c r="H1548" s="78"/>
      <c r="I1548" s="77"/>
      <c r="J1548" s="79"/>
      <c r="K1548" s="80"/>
      <c r="L1548" s="81"/>
      <c r="M1548" s="82"/>
      <c r="N1548" s="82"/>
      <c r="O1548" s="81"/>
      <c r="P1548" s="76"/>
      <c r="Q1548" s="76"/>
      <c r="R1548" s="83"/>
      <c r="S1548" s="79"/>
      <c r="T1548" s="84"/>
    </row>
    <row r="1549" spans="1:20" x14ac:dyDescent="0.15">
      <c r="A1549" s="74"/>
      <c r="B1549" s="75"/>
      <c r="C1549" s="78"/>
      <c r="D1549" s="77"/>
      <c r="E1549" s="78"/>
      <c r="F1549" s="78"/>
      <c r="G1549" s="78"/>
      <c r="H1549" s="78"/>
      <c r="I1549" s="77"/>
      <c r="J1549" s="79"/>
      <c r="K1549" s="80"/>
      <c r="L1549" s="81"/>
      <c r="M1549" s="82"/>
      <c r="N1549" s="82"/>
      <c r="O1549" s="81"/>
      <c r="P1549" s="76"/>
      <c r="Q1549" s="76"/>
      <c r="R1549" s="83"/>
      <c r="S1549" s="79"/>
      <c r="T1549" s="84"/>
    </row>
    <row r="1550" spans="1:20" x14ac:dyDescent="0.15">
      <c r="A1550" s="74"/>
      <c r="B1550" s="75"/>
      <c r="C1550" s="78"/>
      <c r="D1550" s="77"/>
      <c r="E1550" s="78"/>
      <c r="F1550" s="78"/>
      <c r="G1550" s="78"/>
      <c r="H1550" s="78"/>
      <c r="I1550" s="77"/>
      <c r="J1550" s="79"/>
      <c r="K1550" s="80"/>
      <c r="L1550" s="81"/>
      <c r="M1550" s="82"/>
      <c r="N1550" s="82"/>
      <c r="O1550" s="81"/>
      <c r="P1550" s="76"/>
      <c r="Q1550" s="76"/>
      <c r="R1550" s="83"/>
      <c r="S1550" s="79"/>
      <c r="T1550" s="84"/>
    </row>
    <row r="1551" spans="1:20" x14ac:dyDescent="0.15">
      <c r="A1551" s="74"/>
      <c r="B1551" s="75"/>
      <c r="C1551" s="78"/>
      <c r="D1551" s="77"/>
      <c r="E1551" s="78"/>
      <c r="F1551" s="78"/>
      <c r="G1551" s="78"/>
      <c r="H1551" s="78"/>
      <c r="I1551" s="77"/>
      <c r="J1551" s="79"/>
      <c r="K1551" s="80"/>
      <c r="L1551" s="81"/>
      <c r="M1551" s="82"/>
      <c r="N1551" s="82"/>
      <c r="O1551" s="81"/>
      <c r="P1551" s="76"/>
      <c r="Q1551" s="76"/>
      <c r="R1551" s="83"/>
      <c r="S1551" s="79"/>
      <c r="T1551" s="84"/>
    </row>
    <row r="1552" spans="1:20" x14ac:dyDescent="0.15">
      <c r="A1552" s="74"/>
      <c r="B1552" s="75"/>
      <c r="C1552" s="78"/>
      <c r="D1552" s="77"/>
      <c r="E1552" s="78"/>
      <c r="F1552" s="78"/>
      <c r="G1552" s="78"/>
      <c r="H1552" s="78"/>
      <c r="I1552" s="77"/>
      <c r="J1552" s="79"/>
      <c r="K1552" s="80"/>
      <c r="L1552" s="81"/>
      <c r="M1552" s="82"/>
      <c r="N1552" s="82"/>
      <c r="O1552" s="81"/>
      <c r="P1552" s="76"/>
      <c r="Q1552" s="76"/>
      <c r="R1552" s="83"/>
      <c r="S1552" s="79"/>
      <c r="T1552" s="84"/>
    </row>
    <row r="1553" spans="1:20" x14ac:dyDescent="0.15">
      <c r="A1553" s="74"/>
      <c r="B1553" s="75"/>
      <c r="C1553" s="78"/>
      <c r="D1553" s="77"/>
      <c r="E1553" s="78"/>
      <c r="F1553" s="78"/>
      <c r="G1553" s="78"/>
      <c r="H1553" s="78"/>
      <c r="I1553" s="77"/>
      <c r="J1553" s="79"/>
      <c r="K1553" s="80"/>
      <c r="L1553" s="81"/>
      <c r="M1553" s="82"/>
      <c r="N1553" s="82"/>
      <c r="O1553" s="81"/>
      <c r="P1553" s="76"/>
      <c r="Q1553" s="76"/>
      <c r="R1553" s="83"/>
      <c r="S1553" s="79"/>
      <c r="T1553" s="84"/>
    </row>
    <row r="1554" spans="1:20" x14ac:dyDescent="0.15">
      <c r="A1554" s="74"/>
      <c r="B1554" s="75"/>
      <c r="C1554" s="78"/>
      <c r="D1554" s="77"/>
      <c r="E1554" s="78"/>
      <c r="F1554" s="78"/>
      <c r="G1554" s="78"/>
      <c r="H1554" s="78"/>
      <c r="I1554" s="77"/>
      <c r="J1554" s="79"/>
      <c r="K1554" s="80"/>
      <c r="L1554" s="81"/>
      <c r="M1554" s="82"/>
      <c r="N1554" s="82"/>
      <c r="O1554" s="81"/>
      <c r="P1554" s="76"/>
      <c r="Q1554" s="76"/>
      <c r="R1554" s="83"/>
      <c r="S1554" s="79"/>
      <c r="T1554" s="84"/>
    </row>
    <row r="1555" spans="1:20" x14ac:dyDescent="0.15">
      <c r="A1555" s="74"/>
      <c r="B1555" s="75"/>
      <c r="C1555" s="78"/>
      <c r="D1555" s="77"/>
      <c r="E1555" s="78"/>
      <c r="F1555" s="78"/>
      <c r="G1555" s="78"/>
      <c r="H1555" s="78"/>
      <c r="I1555" s="77"/>
      <c r="J1555" s="79"/>
      <c r="K1555" s="80"/>
      <c r="L1555" s="81"/>
      <c r="M1555" s="82"/>
      <c r="N1555" s="82"/>
      <c r="O1555" s="81"/>
      <c r="P1555" s="76"/>
      <c r="Q1555" s="76"/>
      <c r="R1555" s="83"/>
      <c r="S1555" s="79"/>
      <c r="T1555" s="84"/>
    </row>
    <row r="1556" spans="1:20" x14ac:dyDescent="0.15">
      <c r="A1556" s="74"/>
      <c r="B1556" s="75"/>
      <c r="C1556" s="78"/>
      <c r="D1556" s="77"/>
      <c r="E1556" s="78"/>
      <c r="F1556" s="78"/>
      <c r="G1556" s="78"/>
      <c r="H1556" s="78"/>
      <c r="I1556" s="77"/>
      <c r="J1556" s="79"/>
      <c r="K1556" s="80"/>
      <c r="L1556" s="81"/>
      <c r="M1556" s="82"/>
      <c r="N1556" s="82"/>
      <c r="O1556" s="81"/>
      <c r="P1556" s="76"/>
      <c r="Q1556" s="76"/>
      <c r="R1556" s="83"/>
      <c r="S1556" s="79"/>
      <c r="T1556" s="84"/>
    </row>
    <row r="1557" spans="1:20" x14ac:dyDescent="0.15">
      <c r="A1557" s="74"/>
      <c r="B1557" s="75"/>
      <c r="C1557" s="78"/>
      <c r="D1557" s="77"/>
      <c r="E1557" s="78"/>
      <c r="F1557" s="78"/>
      <c r="G1557" s="78"/>
      <c r="H1557" s="78"/>
      <c r="I1557" s="77"/>
      <c r="J1557" s="79"/>
      <c r="K1557" s="80"/>
      <c r="L1557" s="81"/>
      <c r="M1557" s="82"/>
      <c r="N1557" s="82"/>
      <c r="O1557" s="81"/>
      <c r="P1557" s="76"/>
      <c r="Q1557" s="76"/>
      <c r="R1557" s="83"/>
      <c r="S1557" s="79"/>
      <c r="T1557" s="84"/>
    </row>
    <row r="1558" spans="1:20" x14ac:dyDescent="0.15">
      <c r="A1558" s="74"/>
      <c r="B1558" s="75"/>
      <c r="C1558" s="78"/>
      <c r="D1558" s="77"/>
      <c r="E1558" s="78"/>
      <c r="F1558" s="78"/>
      <c r="G1558" s="78"/>
      <c r="H1558" s="78"/>
      <c r="I1558" s="77"/>
      <c r="J1558" s="79"/>
      <c r="K1558" s="80"/>
      <c r="L1558" s="81"/>
      <c r="M1558" s="82"/>
      <c r="N1558" s="82"/>
      <c r="O1558" s="81"/>
      <c r="P1558" s="76"/>
      <c r="Q1558" s="76"/>
      <c r="R1558" s="83"/>
      <c r="S1558" s="79"/>
      <c r="T1558" s="84"/>
    </row>
    <row r="1559" spans="1:20" x14ac:dyDescent="0.15">
      <c r="A1559" s="74"/>
      <c r="B1559" s="75"/>
      <c r="C1559" s="78"/>
      <c r="D1559" s="77"/>
      <c r="E1559" s="78"/>
      <c r="F1559" s="78"/>
      <c r="G1559" s="78"/>
      <c r="H1559" s="78"/>
      <c r="I1559" s="77"/>
      <c r="J1559" s="79"/>
      <c r="K1559" s="80"/>
      <c r="L1559" s="81"/>
      <c r="M1559" s="82"/>
      <c r="N1559" s="82"/>
      <c r="O1559" s="81"/>
      <c r="P1559" s="76"/>
      <c r="Q1559" s="76"/>
      <c r="R1559" s="83"/>
      <c r="S1559" s="79"/>
      <c r="T1559" s="84"/>
    </row>
    <row r="1560" spans="1:20" x14ac:dyDescent="0.15">
      <c r="A1560" s="74"/>
      <c r="B1560" s="75"/>
      <c r="C1560" s="78"/>
      <c r="D1560" s="77"/>
      <c r="E1560" s="78"/>
      <c r="F1560" s="78"/>
      <c r="G1560" s="78"/>
      <c r="H1560" s="78"/>
      <c r="I1560" s="77"/>
      <c r="J1560" s="79"/>
      <c r="K1560" s="80"/>
      <c r="L1560" s="81"/>
      <c r="M1560" s="82"/>
      <c r="N1560" s="82"/>
      <c r="O1560" s="81"/>
      <c r="P1560" s="76"/>
      <c r="Q1560" s="76"/>
      <c r="R1560" s="83"/>
      <c r="S1560" s="79"/>
      <c r="T1560" s="84"/>
    </row>
    <row r="1561" spans="1:20" x14ac:dyDescent="0.15">
      <c r="A1561" s="74"/>
      <c r="B1561" s="75"/>
      <c r="C1561" s="78"/>
      <c r="D1561" s="77"/>
      <c r="E1561" s="78"/>
      <c r="F1561" s="78"/>
      <c r="G1561" s="78"/>
      <c r="H1561" s="78"/>
      <c r="I1561" s="77"/>
      <c r="J1561" s="79"/>
      <c r="K1561" s="80"/>
      <c r="L1561" s="81"/>
      <c r="M1561" s="82"/>
      <c r="N1561" s="82"/>
      <c r="O1561" s="81"/>
      <c r="P1561" s="76"/>
      <c r="Q1561" s="76"/>
      <c r="R1561" s="83"/>
      <c r="S1561" s="79"/>
      <c r="T1561" s="84"/>
    </row>
    <row r="1562" spans="1:20" x14ac:dyDescent="0.15">
      <c r="A1562" s="74"/>
      <c r="B1562" s="75"/>
      <c r="C1562" s="78"/>
      <c r="D1562" s="77"/>
      <c r="E1562" s="78"/>
      <c r="F1562" s="78"/>
      <c r="G1562" s="78"/>
      <c r="H1562" s="78"/>
      <c r="I1562" s="77"/>
      <c r="J1562" s="79"/>
      <c r="K1562" s="80"/>
      <c r="L1562" s="81"/>
      <c r="M1562" s="82"/>
      <c r="N1562" s="82"/>
      <c r="O1562" s="81"/>
      <c r="P1562" s="76"/>
      <c r="Q1562" s="76"/>
      <c r="R1562" s="83"/>
      <c r="S1562" s="79"/>
      <c r="T1562" s="84"/>
    </row>
    <row r="1563" spans="1:20" x14ac:dyDescent="0.15">
      <c r="A1563" s="74"/>
      <c r="B1563" s="75"/>
      <c r="C1563" s="78"/>
      <c r="D1563" s="77"/>
      <c r="E1563" s="78"/>
      <c r="F1563" s="78"/>
      <c r="G1563" s="78"/>
      <c r="H1563" s="78"/>
      <c r="I1563" s="77"/>
      <c r="J1563" s="79"/>
      <c r="K1563" s="80"/>
      <c r="L1563" s="81"/>
      <c r="M1563" s="82"/>
      <c r="N1563" s="82"/>
      <c r="O1563" s="81"/>
      <c r="P1563" s="76"/>
      <c r="Q1563" s="76"/>
      <c r="R1563" s="83"/>
      <c r="S1563" s="79"/>
      <c r="T1563" s="84"/>
    </row>
    <row r="1564" spans="1:20" x14ac:dyDescent="0.15">
      <c r="A1564" s="74"/>
      <c r="B1564" s="75"/>
      <c r="C1564" s="78"/>
      <c r="D1564" s="77"/>
      <c r="E1564" s="78"/>
      <c r="F1564" s="78"/>
      <c r="G1564" s="78"/>
      <c r="H1564" s="78"/>
      <c r="I1564" s="77"/>
      <c r="J1564" s="79"/>
      <c r="K1564" s="80"/>
      <c r="L1564" s="81"/>
      <c r="M1564" s="82"/>
      <c r="N1564" s="82"/>
      <c r="O1564" s="81"/>
      <c r="P1564" s="76"/>
      <c r="Q1564" s="76"/>
      <c r="R1564" s="83"/>
      <c r="S1564" s="79"/>
      <c r="T1564" s="84"/>
    </row>
    <row r="1565" spans="1:20" x14ac:dyDescent="0.15">
      <c r="A1565" s="74"/>
      <c r="B1565" s="75"/>
      <c r="C1565" s="78"/>
      <c r="D1565" s="77"/>
      <c r="E1565" s="78"/>
      <c r="F1565" s="78"/>
      <c r="G1565" s="78"/>
      <c r="H1565" s="78"/>
      <c r="I1565" s="77"/>
      <c r="J1565" s="79"/>
      <c r="K1565" s="80"/>
      <c r="L1565" s="81"/>
      <c r="M1565" s="82"/>
      <c r="N1565" s="82"/>
      <c r="O1565" s="81"/>
      <c r="P1565" s="76"/>
      <c r="Q1565" s="76"/>
      <c r="R1565" s="83"/>
      <c r="S1565" s="79"/>
      <c r="T1565" s="84"/>
    </row>
    <row r="1566" spans="1:20" x14ac:dyDescent="0.15">
      <c r="A1566" s="74"/>
      <c r="B1566" s="75"/>
      <c r="C1566" s="78"/>
      <c r="D1566" s="77"/>
      <c r="E1566" s="78"/>
      <c r="F1566" s="78"/>
      <c r="G1566" s="78"/>
      <c r="H1566" s="78"/>
      <c r="I1566" s="77"/>
      <c r="J1566" s="79"/>
      <c r="K1566" s="80"/>
      <c r="L1566" s="81"/>
      <c r="M1566" s="82"/>
      <c r="N1566" s="82"/>
      <c r="O1566" s="81"/>
      <c r="P1566" s="76"/>
      <c r="Q1566" s="76"/>
      <c r="R1566" s="83"/>
      <c r="S1566" s="79"/>
      <c r="T1566" s="84"/>
    </row>
    <row r="1567" spans="1:20" x14ac:dyDescent="0.15">
      <c r="A1567" s="74"/>
      <c r="B1567" s="75"/>
      <c r="C1567" s="78"/>
      <c r="D1567" s="77"/>
      <c r="E1567" s="78"/>
      <c r="F1567" s="78"/>
      <c r="G1567" s="78"/>
      <c r="H1567" s="78"/>
      <c r="I1567" s="77"/>
      <c r="J1567" s="79"/>
      <c r="K1567" s="80"/>
      <c r="L1567" s="81"/>
      <c r="M1567" s="82"/>
      <c r="N1567" s="82"/>
      <c r="O1567" s="81"/>
      <c r="P1567" s="76"/>
      <c r="Q1567" s="76"/>
      <c r="R1567" s="83"/>
      <c r="S1567" s="79"/>
      <c r="T1567" s="84"/>
    </row>
    <row r="1568" spans="1:20" x14ac:dyDescent="0.15">
      <c r="A1568" s="74"/>
      <c r="B1568" s="75"/>
      <c r="C1568" s="78"/>
      <c r="D1568" s="77"/>
      <c r="E1568" s="78"/>
      <c r="F1568" s="78"/>
      <c r="G1568" s="78"/>
      <c r="H1568" s="78"/>
      <c r="I1568" s="77"/>
      <c r="J1568" s="79"/>
      <c r="K1568" s="80"/>
      <c r="L1568" s="81"/>
      <c r="M1568" s="82"/>
      <c r="N1568" s="82"/>
      <c r="O1568" s="81"/>
      <c r="P1568" s="76"/>
      <c r="Q1568" s="76"/>
      <c r="R1568" s="83"/>
      <c r="S1568" s="79"/>
      <c r="T1568" s="84"/>
    </row>
    <row r="1569" spans="1:20" x14ac:dyDescent="0.15">
      <c r="A1569" s="74"/>
      <c r="B1569" s="75"/>
      <c r="C1569" s="78"/>
      <c r="D1569" s="77"/>
      <c r="E1569" s="78"/>
      <c r="F1569" s="78"/>
      <c r="G1569" s="78"/>
      <c r="H1569" s="78"/>
      <c r="I1569" s="77"/>
      <c r="J1569" s="79"/>
      <c r="K1569" s="80"/>
      <c r="L1569" s="81"/>
      <c r="M1569" s="82"/>
      <c r="N1569" s="82"/>
      <c r="O1569" s="81"/>
      <c r="P1569" s="76"/>
      <c r="Q1569" s="76"/>
      <c r="R1569" s="83"/>
      <c r="S1569" s="79"/>
      <c r="T1569" s="84"/>
    </row>
    <row r="1570" spans="1:20" x14ac:dyDescent="0.15">
      <c r="A1570" s="74"/>
      <c r="B1570" s="75"/>
      <c r="C1570" s="78"/>
      <c r="D1570" s="77"/>
      <c r="E1570" s="78"/>
      <c r="F1570" s="78"/>
      <c r="G1570" s="78"/>
      <c r="H1570" s="78"/>
      <c r="I1570" s="77"/>
      <c r="J1570" s="79"/>
      <c r="K1570" s="80"/>
      <c r="L1570" s="81"/>
      <c r="M1570" s="82"/>
      <c r="N1570" s="82"/>
      <c r="O1570" s="81"/>
      <c r="P1570" s="76"/>
      <c r="Q1570" s="76"/>
      <c r="R1570" s="83"/>
      <c r="S1570" s="79"/>
      <c r="T1570" s="84"/>
    </row>
    <row r="1571" spans="1:20" x14ac:dyDescent="0.15">
      <c r="A1571" s="74"/>
      <c r="B1571" s="75"/>
      <c r="C1571" s="78"/>
      <c r="D1571" s="77"/>
      <c r="E1571" s="78"/>
      <c r="F1571" s="78"/>
      <c r="G1571" s="78"/>
      <c r="H1571" s="78"/>
      <c r="I1571" s="77"/>
      <c r="J1571" s="79"/>
      <c r="K1571" s="80"/>
      <c r="L1571" s="81"/>
      <c r="M1571" s="82"/>
      <c r="N1571" s="82"/>
      <c r="O1571" s="81"/>
      <c r="P1571" s="76"/>
      <c r="Q1571" s="76"/>
      <c r="R1571" s="83"/>
      <c r="S1571" s="79"/>
      <c r="T1571" s="84"/>
    </row>
    <row r="1572" spans="1:20" x14ac:dyDescent="0.15">
      <c r="A1572" s="74"/>
      <c r="B1572" s="75"/>
      <c r="C1572" s="78"/>
      <c r="D1572" s="77"/>
      <c r="E1572" s="78"/>
      <c r="F1572" s="78"/>
      <c r="G1572" s="78"/>
      <c r="H1572" s="78"/>
      <c r="I1572" s="77"/>
      <c r="J1572" s="79"/>
      <c r="K1572" s="80"/>
      <c r="L1572" s="81"/>
      <c r="M1572" s="82"/>
      <c r="N1572" s="82"/>
      <c r="O1572" s="81"/>
      <c r="P1572" s="76"/>
      <c r="Q1572" s="76"/>
      <c r="R1572" s="83"/>
      <c r="S1572" s="79"/>
      <c r="T1572" s="84"/>
    </row>
    <row r="1573" spans="1:20" x14ac:dyDescent="0.15">
      <c r="A1573" s="74"/>
      <c r="B1573" s="75"/>
      <c r="C1573" s="78"/>
      <c r="D1573" s="77"/>
      <c r="E1573" s="78"/>
      <c r="F1573" s="78"/>
      <c r="G1573" s="78"/>
      <c r="H1573" s="78"/>
      <c r="I1573" s="77"/>
      <c r="J1573" s="79"/>
      <c r="K1573" s="80"/>
      <c r="L1573" s="81"/>
      <c r="M1573" s="82"/>
      <c r="N1573" s="82"/>
      <c r="O1573" s="81"/>
      <c r="P1573" s="76"/>
      <c r="Q1573" s="76"/>
      <c r="R1573" s="83"/>
      <c r="S1573" s="79"/>
      <c r="T1573" s="84"/>
    </row>
    <row r="1574" spans="1:20" x14ac:dyDescent="0.15">
      <c r="A1574" s="74"/>
      <c r="B1574" s="75"/>
      <c r="C1574" s="78"/>
      <c r="D1574" s="77"/>
      <c r="E1574" s="78"/>
      <c r="F1574" s="78"/>
      <c r="G1574" s="78"/>
      <c r="H1574" s="78"/>
      <c r="I1574" s="77"/>
      <c r="J1574" s="79"/>
      <c r="K1574" s="80"/>
      <c r="L1574" s="81"/>
      <c r="M1574" s="82"/>
      <c r="N1574" s="82"/>
      <c r="O1574" s="81"/>
      <c r="P1574" s="76"/>
      <c r="Q1574" s="76"/>
      <c r="R1574" s="83"/>
      <c r="S1574" s="79"/>
      <c r="T1574" s="84"/>
    </row>
    <row r="1575" spans="1:20" x14ac:dyDescent="0.15">
      <c r="A1575" s="74"/>
      <c r="B1575" s="75"/>
      <c r="C1575" s="78"/>
      <c r="D1575" s="77"/>
      <c r="E1575" s="78"/>
      <c r="F1575" s="78"/>
      <c r="G1575" s="78"/>
      <c r="H1575" s="78"/>
      <c r="I1575" s="77"/>
      <c r="J1575" s="79"/>
      <c r="K1575" s="80"/>
      <c r="L1575" s="81"/>
      <c r="M1575" s="82"/>
      <c r="N1575" s="82"/>
      <c r="O1575" s="81"/>
      <c r="P1575" s="76"/>
      <c r="Q1575" s="76"/>
      <c r="R1575" s="83"/>
      <c r="S1575" s="79"/>
      <c r="T1575" s="84"/>
    </row>
    <row r="1576" spans="1:20" x14ac:dyDescent="0.15">
      <c r="A1576" s="74"/>
      <c r="B1576" s="75"/>
      <c r="C1576" s="78"/>
      <c r="D1576" s="77"/>
      <c r="E1576" s="78"/>
      <c r="F1576" s="78"/>
      <c r="G1576" s="78"/>
      <c r="H1576" s="78"/>
      <c r="I1576" s="77"/>
      <c r="J1576" s="79"/>
      <c r="K1576" s="80"/>
      <c r="L1576" s="81"/>
      <c r="M1576" s="82"/>
      <c r="N1576" s="82"/>
      <c r="O1576" s="81"/>
      <c r="P1576" s="76"/>
      <c r="Q1576" s="76"/>
      <c r="R1576" s="83"/>
      <c r="S1576" s="79"/>
      <c r="T1576" s="84"/>
    </row>
    <row r="1577" spans="1:20" x14ac:dyDescent="0.15">
      <c r="A1577" s="74"/>
      <c r="B1577" s="75"/>
      <c r="C1577" s="78"/>
      <c r="D1577" s="77"/>
      <c r="E1577" s="78"/>
      <c r="F1577" s="78"/>
      <c r="G1577" s="78"/>
      <c r="H1577" s="78"/>
      <c r="I1577" s="77"/>
      <c r="J1577" s="79"/>
      <c r="K1577" s="80"/>
      <c r="L1577" s="81"/>
      <c r="M1577" s="82"/>
      <c r="N1577" s="82"/>
      <c r="O1577" s="81"/>
      <c r="P1577" s="76"/>
      <c r="Q1577" s="76"/>
      <c r="R1577" s="83"/>
      <c r="S1577" s="79"/>
      <c r="T1577" s="84"/>
    </row>
    <row r="1578" spans="1:20" x14ac:dyDescent="0.15">
      <c r="A1578" s="74"/>
      <c r="B1578" s="75"/>
      <c r="C1578" s="78"/>
      <c r="D1578" s="77"/>
      <c r="E1578" s="78"/>
      <c r="F1578" s="78"/>
      <c r="G1578" s="78"/>
      <c r="H1578" s="78"/>
      <c r="I1578" s="77"/>
      <c r="J1578" s="79"/>
      <c r="K1578" s="80"/>
      <c r="L1578" s="81"/>
      <c r="M1578" s="82"/>
      <c r="N1578" s="82"/>
      <c r="O1578" s="81"/>
      <c r="P1578" s="76"/>
      <c r="Q1578" s="76"/>
      <c r="R1578" s="83"/>
      <c r="S1578" s="79"/>
      <c r="T1578" s="84"/>
    </row>
    <row r="1579" spans="1:20" x14ac:dyDescent="0.15">
      <c r="A1579" s="74"/>
      <c r="B1579" s="75"/>
      <c r="C1579" s="78"/>
      <c r="D1579" s="77"/>
      <c r="E1579" s="78"/>
      <c r="F1579" s="78"/>
      <c r="G1579" s="78"/>
      <c r="H1579" s="78"/>
      <c r="I1579" s="77"/>
      <c r="J1579" s="79"/>
      <c r="K1579" s="80"/>
      <c r="L1579" s="81"/>
      <c r="M1579" s="82"/>
      <c r="N1579" s="82"/>
      <c r="O1579" s="81"/>
      <c r="P1579" s="76"/>
      <c r="Q1579" s="76"/>
      <c r="R1579" s="83"/>
      <c r="S1579" s="79"/>
      <c r="T1579" s="84"/>
    </row>
    <row r="1580" spans="1:20" x14ac:dyDescent="0.15">
      <c r="A1580" s="74"/>
      <c r="B1580" s="75"/>
      <c r="C1580" s="78"/>
      <c r="D1580" s="77"/>
      <c r="E1580" s="78"/>
      <c r="F1580" s="78"/>
      <c r="G1580" s="78"/>
      <c r="H1580" s="78"/>
      <c r="I1580" s="77"/>
      <c r="J1580" s="79"/>
      <c r="K1580" s="80"/>
      <c r="L1580" s="81"/>
      <c r="M1580" s="82"/>
      <c r="N1580" s="82"/>
      <c r="O1580" s="81"/>
      <c r="P1580" s="76"/>
      <c r="Q1580" s="76"/>
      <c r="R1580" s="83"/>
      <c r="S1580" s="79"/>
      <c r="T1580" s="84"/>
    </row>
    <row r="1581" spans="1:20" x14ac:dyDescent="0.15">
      <c r="A1581" s="74"/>
      <c r="B1581" s="75"/>
      <c r="C1581" s="78"/>
      <c r="D1581" s="77"/>
      <c r="E1581" s="78"/>
      <c r="F1581" s="78"/>
      <c r="G1581" s="78"/>
      <c r="H1581" s="78"/>
      <c r="I1581" s="77"/>
      <c r="J1581" s="79"/>
      <c r="K1581" s="80"/>
      <c r="L1581" s="81"/>
      <c r="M1581" s="82"/>
      <c r="N1581" s="82"/>
      <c r="O1581" s="81"/>
      <c r="P1581" s="76"/>
      <c r="Q1581" s="76"/>
      <c r="R1581" s="83"/>
      <c r="S1581" s="79"/>
      <c r="T1581" s="84"/>
    </row>
    <row r="1582" spans="1:20" x14ac:dyDescent="0.15">
      <c r="A1582" s="74"/>
      <c r="B1582" s="75"/>
      <c r="C1582" s="78"/>
      <c r="D1582" s="77"/>
      <c r="E1582" s="78"/>
      <c r="F1582" s="78"/>
      <c r="G1582" s="78"/>
      <c r="H1582" s="78"/>
      <c r="I1582" s="77"/>
      <c r="J1582" s="79"/>
      <c r="K1582" s="80"/>
      <c r="L1582" s="81"/>
      <c r="M1582" s="82"/>
      <c r="N1582" s="82"/>
      <c r="O1582" s="81"/>
      <c r="P1582" s="76"/>
      <c r="Q1582" s="76"/>
      <c r="R1582" s="83"/>
      <c r="S1582" s="79"/>
      <c r="T1582" s="84"/>
    </row>
    <row r="1583" spans="1:20" x14ac:dyDescent="0.15">
      <c r="A1583" s="74"/>
      <c r="B1583" s="75"/>
      <c r="C1583" s="78"/>
      <c r="D1583" s="77"/>
      <c r="E1583" s="78"/>
      <c r="F1583" s="78"/>
      <c r="G1583" s="78"/>
      <c r="H1583" s="78"/>
      <c r="I1583" s="77"/>
      <c r="J1583" s="79"/>
      <c r="K1583" s="80"/>
      <c r="L1583" s="81"/>
      <c r="M1583" s="82"/>
      <c r="N1583" s="82"/>
      <c r="O1583" s="81"/>
      <c r="P1583" s="76"/>
      <c r="Q1583" s="76"/>
      <c r="R1583" s="83"/>
      <c r="S1583" s="79"/>
      <c r="T1583" s="84"/>
    </row>
    <row r="1584" spans="1:20" x14ac:dyDescent="0.15">
      <c r="A1584" s="74"/>
      <c r="B1584" s="75"/>
      <c r="C1584" s="78"/>
      <c r="D1584" s="77"/>
      <c r="E1584" s="78"/>
      <c r="F1584" s="78"/>
      <c r="G1584" s="78"/>
      <c r="H1584" s="78"/>
      <c r="I1584" s="77"/>
      <c r="J1584" s="79"/>
      <c r="K1584" s="80"/>
      <c r="L1584" s="81"/>
      <c r="M1584" s="82"/>
      <c r="N1584" s="82"/>
      <c r="O1584" s="81"/>
      <c r="P1584" s="76"/>
      <c r="Q1584" s="76"/>
      <c r="R1584" s="83"/>
      <c r="S1584" s="79"/>
      <c r="T1584" s="84"/>
    </row>
    <row r="1585" spans="1:20" x14ac:dyDescent="0.15">
      <c r="A1585" s="74"/>
      <c r="B1585" s="75"/>
      <c r="C1585" s="78"/>
      <c r="D1585" s="77"/>
      <c r="E1585" s="78"/>
      <c r="F1585" s="78"/>
      <c r="G1585" s="78"/>
      <c r="H1585" s="78"/>
      <c r="I1585" s="77"/>
      <c r="J1585" s="79"/>
      <c r="K1585" s="80"/>
      <c r="L1585" s="81"/>
      <c r="M1585" s="82"/>
      <c r="N1585" s="82"/>
      <c r="O1585" s="81"/>
      <c r="P1585" s="76"/>
      <c r="Q1585" s="76"/>
      <c r="R1585" s="83"/>
      <c r="S1585" s="79"/>
      <c r="T1585" s="84"/>
    </row>
    <row r="1586" spans="1:20" x14ac:dyDescent="0.15">
      <c r="A1586" s="74"/>
      <c r="B1586" s="75"/>
      <c r="C1586" s="78"/>
      <c r="D1586" s="77"/>
      <c r="E1586" s="78"/>
      <c r="F1586" s="78"/>
      <c r="G1586" s="78"/>
      <c r="H1586" s="78"/>
      <c r="I1586" s="77"/>
      <c r="J1586" s="79"/>
      <c r="K1586" s="80"/>
      <c r="L1586" s="81"/>
      <c r="M1586" s="82"/>
      <c r="N1586" s="82"/>
      <c r="O1586" s="81"/>
      <c r="P1586" s="76"/>
      <c r="Q1586" s="76"/>
      <c r="R1586" s="83"/>
      <c r="S1586" s="79"/>
      <c r="T1586" s="84"/>
    </row>
    <row r="1587" spans="1:20" x14ac:dyDescent="0.15">
      <c r="A1587" s="74"/>
      <c r="B1587" s="75"/>
      <c r="C1587" s="78"/>
      <c r="D1587" s="77"/>
      <c r="E1587" s="78"/>
      <c r="F1587" s="78"/>
      <c r="G1587" s="78"/>
      <c r="H1587" s="78"/>
      <c r="I1587" s="77"/>
      <c r="J1587" s="79"/>
      <c r="K1587" s="80"/>
      <c r="L1587" s="81"/>
      <c r="M1587" s="82"/>
      <c r="N1587" s="82"/>
      <c r="O1587" s="81"/>
      <c r="P1587" s="76"/>
      <c r="Q1587" s="76"/>
      <c r="R1587" s="83"/>
      <c r="S1587" s="79"/>
      <c r="T1587" s="84"/>
    </row>
    <row r="1588" spans="1:20" x14ac:dyDescent="0.15">
      <c r="A1588" s="74"/>
      <c r="B1588" s="75"/>
      <c r="C1588" s="78"/>
      <c r="D1588" s="77"/>
      <c r="E1588" s="78"/>
      <c r="F1588" s="78"/>
      <c r="G1588" s="78"/>
      <c r="H1588" s="78"/>
      <c r="I1588" s="77"/>
      <c r="J1588" s="79"/>
      <c r="K1588" s="80"/>
      <c r="L1588" s="81"/>
      <c r="M1588" s="82"/>
      <c r="N1588" s="82"/>
      <c r="O1588" s="81"/>
      <c r="P1588" s="76"/>
      <c r="Q1588" s="76"/>
      <c r="R1588" s="83"/>
      <c r="S1588" s="79"/>
      <c r="T1588" s="84"/>
    </row>
    <row r="1589" spans="1:20" x14ac:dyDescent="0.15">
      <c r="A1589" s="74"/>
      <c r="B1589" s="75"/>
      <c r="C1589" s="78"/>
      <c r="D1589" s="77"/>
      <c r="E1589" s="78"/>
      <c r="F1589" s="78"/>
      <c r="G1589" s="78"/>
      <c r="H1589" s="78"/>
      <c r="I1589" s="77"/>
      <c r="J1589" s="79"/>
      <c r="K1589" s="80"/>
      <c r="L1589" s="81"/>
      <c r="M1589" s="82"/>
      <c r="N1589" s="82"/>
      <c r="O1589" s="81"/>
      <c r="P1589" s="76"/>
      <c r="Q1589" s="76"/>
      <c r="R1589" s="83"/>
      <c r="S1589" s="79"/>
      <c r="T1589" s="84"/>
    </row>
    <row r="1590" spans="1:20" x14ac:dyDescent="0.15">
      <c r="A1590" s="74"/>
      <c r="B1590" s="75"/>
      <c r="C1590" s="78"/>
      <c r="D1590" s="77"/>
      <c r="E1590" s="78"/>
      <c r="F1590" s="78"/>
      <c r="G1590" s="78"/>
      <c r="H1590" s="78"/>
      <c r="I1590" s="77"/>
      <c r="J1590" s="79"/>
      <c r="K1590" s="80"/>
      <c r="L1590" s="81"/>
      <c r="M1590" s="82"/>
      <c r="N1590" s="82"/>
      <c r="O1590" s="81"/>
      <c r="P1590" s="76"/>
      <c r="Q1590" s="76"/>
      <c r="R1590" s="83"/>
      <c r="S1590" s="79"/>
      <c r="T1590" s="84"/>
    </row>
    <row r="1591" spans="1:20" x14ac:dyDescent="0.15">
      <c r="A1591" s="74"/>
      <c r="B1591" s="75"/>
      <c r="C1591" s="78"/>
      <c r="D1591" s="77"/>
      <c r="E1591" s="78"/>
      <c r="F1591" s="78"/>
      <c r="G1591" s="78"/>
      <c r="H1591" s="78"/>
      <c r="I1591" s="77"/>
      <c r="J1591" s="79"/>
      <c r="K1591" s="80"/>
      <c r="L1591" s="81"/>
      <c r="M1591" s="82"/>
      <c r="N1591" s="82"/>
      <c r="O1591" s="81"/>
      <c r="P1591" s="76"/>
      <c r="Q1591" s="76"/>
      <c r="R1591" s="83"/>
      <c r="S1591" s="79"/>
      <c r="T1591" s="84"/>
    </row>
    <row r="1592" spans="1:20" x14ac:dyDescent="0.15">
      <c r="A1592" s="74"/>
      <c r="B1592" s="75"/>
      <c r="C1592" s="78"/>
      <c r="D1592" s="77"/>
      <c r="E1592" s="78"/>
      <c r="F1592" s="78"/>
      <c r="G1592" s="78"/>
      <c r="H1592" s="78"/>
      <c r="I1592" s="77"/>
      <c r="J1592" s="79"/>
      <c r="K1592" s="80"/>
      <c r="L1592" s="81"/>
      <c r="M1592" s="82"/>
      <c r="N1592" s="82"/>
      <c r="O1592" s="81"/>
      <c r="P1592" s="76"/>
      <c r="Q1592" s="76"/>
      <c r="R1592" s="83"/>
      <c r="S1592" s="79"/>
      <c r="T1592" s="84"/>
    </row>
    <row r="1593" spans="1:20" x14ac:dyDescent="0.15">
      <c r="A1593" s="74"/>
      <c r="B1593" s="75"/>
      <c r="C1593" s="78"/>
      <c r="D1593" s="77"/>
      <c r="E1593" s="78"/>
      <c r="F1593" s="78"/>
      <c r="G1593" s="78"/>
      <c r="H1593" s="78"/>
      <c r="I1593" s="77"/>
      <c r="J1593" s="79"/>
      <c r="K1593" s="80"/>
      <c r="L1593" s="81"/>
      <c r="M1593" s="82"/>
      <c r="N1593" s="82"/>
      <c r="O1593" s="81"/>
      <c r="P1593" s="76"/>
      <c r="Q1593" s="76"/>
      <c r="R1593" s="83"/>
      <c r="S1593" s="79"/>
      <c r="T1593" s="84"/>
    </row>
    <row r="1594" spans="1:20" x14ac:dyDescent="0.15">
      <c r="A1594" s="74"/>
      <c r="B1594" s="75"/>
      <c r="C1594" s="78"/>
      <c r="D1594" s="77"/>
      <c r="E1594" s="78"/>
      <c r="F1594" s="78"/>
      <c r="G1594" s="78"/>
      <c r="H1594" s="78"/>
      <c r="I1594" s="77"/>
      <c r="J1594" s="79"/>
      <c r="K1594" s="80"/>
      <c r="L1594" s="81"/>
      <c r="M1594" s="82"/>
      <c r="N1594" s="82"/>
      <c r="O1594" s="81"/>
      <c r="P1594" s="76"/>
      <c r="Q1594" s="76"/>
      <c r="R1594" s="83"/>
      <c r="S1594" s="79"/>
      <c r="T1594" s="84"/>
    </row>
    <row r="1595" spans="1:20" x14ac:dyDescent="0.15">
      <c r="A1595" s="74"/>
      <c r="B1595" s="75"/>
      <c r="C1595" s="78"/>
      <c r="D1595" s="77"/>
      <c r="E1595" s="78"/>
      <c r="F1595" s="78"/>
      <c r="G1595" s="78"/>
      <c r="H1595" s="78"/>
      <c r="I1595" s="77"/>
      <c r="J1595" s="79"/>
      <c r="K1595" s="80"/>
      <c r="L1595" s="81"/>
      <c r="M1595" s="82"/>
      <c r="N1595" s="82"/>
      <c r="O1595" s="81"/>
      <c r="P1595" s="76"/>
      <c r="Q1595" s="76"/>
      <c r="R1595" s="83"/>
      <c r="S1595" s="79"/>
      <c r="T1595" s="84"/>
    </row>
    <row r="1596" spans="1:20" x14ac:dyDescent="0.15">
      <c r="A1596" s="74"/>
      <c r="B1596" s="75"/>
      <c r="C1596" s="78"/>
      <c r="D1596" s="77"/>
      <c r="E1596" s="78"/>
      <c r="F1596" s="78"/>
      <c r="G1596" s="78"/>
      <c r="H1596" s="78"/>
      <c r="I1596" s="77"/>
      <c r="J1596" s="79"/>
      <c r="K1596" s="80"/>
      <c r="L1596" s="81"/>
      <c r="M1596" s="82"/>
      <c r="N1596" s="82"/>
      <c r="O1596" s="81"/>
      <c r="P1596" s="76"/>
      <c r="Q1596" s="76"/>
      <c r="R1596" s="83"/>
      <c r="S1596" s="79"/>
      <c r="T1596" s="84"/>
    </row>
    <row r="1597" spans="1:20" x14ac:dyDescent="0.15">
      <c r="A1597" s="74"/>
      <c r="B1597" s="75"/>
      <c r="C1597" s="78"/>
      <c r="D1597" s="77"/>
      <c r="E1597" s="78"/>
      <c r="F1597" s="78"/>
      <c r="G1597" s="78"/>
      <c r="H1597" s="78"/>
      <c r="I1597" s="77"/>
      <c r="J1597" s="79"/>
      <c r="K1597" s="80"/>
      <c r="L1597" s="81"/>
      <c r="M1597" s="82"/>
      <c r="N1597" s="82"/>
      <c r="O1597" s="81"/>
      <c r="P1597" s="76"/>
      <c r="Q1597" s="76"/>
      <c r="R1597" s="83"/>
      <c r="S1597" s="79"/>
      <c r="T1597" s="84"/>
    </row>
    <row r="1598" spans="1:20" x14ac:dyDescent="0.15">
      <c r="A1598" s="74"/>
      <c r="B1598" s="75"/>
      <c r="C1598" s="78"/>
      <c r="D1598" s="77"/>
      <c r="E1598" s="78"/>
      <c r="F1598" s="78"/>
      <c r="G1598" s="78"/>
      <c r="H1598" s="78"/>
      <c r="I1598" s="77"/>
      <c r="J1598" s="79"/>
      <c r="K1598" s="80"/>
      <c r="L1598" s="81"/>
      <c r="M1598" s="82"/>
      <c r="N1598" s="82"/>
      <c r="O1598" s="81"/>
      <c r="P1598" s="76"/>
      <c r="Q1598" s="76"/>
      <c r="R1598" s="83"/>
      <c r="S1598" s="79"/>
      <c r="T1598" s="84"/>
    </row>
    <row r="1599" spans="1:20" x14ac:dyDescent="0.15">
      <c r="A1599" s="74"/>
      <c r="B1599" s="75"/>
      <c r="C1599" s="78"/>
      <c r="D1599" s="77"/>
      <c r="E1599" s="78"/>
      <c r="F1599" s="78"/>
      <c r="G1599" s="78"/>
      <c r="H1599" s="78"/>
      <c r="I1599" s="77"/>
      <c r="J1599" s="79"/>
      <c r="K1599" s="80"/>
      <c r="L1599" s="81"/>
      <c r="M1599" s="82"/>
      <c r="N1599" s="82"/>
      <c r="O1599" s="81"/>
      <c r="P1599" s="76"/>
      <c r="Q1599" s="76"/>
      <c r="R1599" s="83"/>
      <c r="S1599" s="79"/>
      <c r="T1599" s="84"/>
    </row>
    <row r="1600" spans="1:20" x14ac:dyDescent="0.15">
      <c r="A1600" s="74"/>
      <c r="B1600" s="75"/>
      <c r="C1600" s="78"/>
      <c r="D1600" s="77"/>
      <c r="E1600" s="78"/>
      <c r="F1600" s="78"/>
      <c r="G1600" s="78"/>
      <c r="H1600" s="78"/>
      <c r="I1600" s="77"/>
      <c r="J1600" s="79"/>
      <c r="K1600" s="80"/>
      <c r="L1600" s="81"/>
      <c r="M1600" s="82"/>
      <c r="N1600" s="82"/>
      <c r="O1600" s="81"/>
      <c r="P1600" s="76"/>
      <c r="Q1600" s="76"/>
      <c r="R1600" s="83"/>
      <c r="S1600" s="79"/>
      <c r="T1600" s="84"/>
    </row>
    <row r="1601" spans="1:20" x14ac:dyDescent="0.15">
      <c r="A1601" s="74"/>
      <c r="B1601" s="75"/>
      <c r="C1601" s="78"/>
      <c r="D1601" s="77"/>
      <c r="E1601" s="78"/>
      <c r="F1601" s="78"/>
      <c r="G1601" s="78"/>
      <c r="H1601" s="78"/>
      <c r="I1601" s="77"/>
      <c r="J1601" s="79"/>
      <c r="K1601" s="80"/>
      <c r="L1601" s="81"/>
      <c r="M1601" s="82"/>
      <c r="N1601" s="82"/>
      <c r="O1601" s="81"/>
      <c r="P1601" s="76"/>
      <c r="Q1601" s="76"/>
      <c r="R1601" s="83"/>
      <c r="S1601" s="79"/>
      <c r="T1601" s="84"/>
    </row>
    <row r="1602" spans="1:20" x14ac:dyDescent="0.15">
      <c r="A1602" s="74"/>
      <c r="B1602" s="75"/>
      <c r="C1602" s="78"/>
      <c r="D1602" s="77"/>
      <c r="E1602" s="78"/>
      <c r="F1602" s="78"/>
      <c r="G1602" s="78"/>
      <c r="H1602" s="78"/>
      <c r="I1602" s="77"/>
      <c r="J1602" s="79"/>
      <c r="K1602" s="80"/>
      <c r="L1602" s="81"/>
      <c r="M1602" s="82"/>
      <c r="N1602" s="82"/>
      <c r="O1602" s="81"/>
      <c r="P1602" s="76"/>
      <c r="Q1602" s="76"/>
      <c r="R1602" s="83"/>
      <c r="S1602" s="79"/>
      <c r="T1602" s="84"/>
    </row>
    <row r="1603" spans="1:20" x14ac:dyDescent="0.15">
      <c r="A1603" s="74"/>
      <c r="B1603" s="75"/>
      <c r="C1603" s="78"/>
      <c r="D1603" s="77"/>
      <c r="E1603" s="78"/>
      <c r="F1603" s="78"/>
      <c r="G1603" s="78"/>
      <c r="H1603" s="78"/>
      <c r="I1603" s="77"/>
      <c r="J1603" s="79"/>
      <c r="K1603" s="80"/>
      <c r="L1603" s="81"/>
      <c r="M1603" s="82"/>
      <c r="N1603" s="82"/>
      <c r="O1603" s="81"/>
      <c r="P1603" s="76"/>
      <c r="Q1603" s="76"/>
      <c r="R1603" s="83"/>
      <c r="S1603" s="79"/>
      <c r="T1603" s="84"/>
    </row>
    <row r="1604" spans="1:20" x14ac:dyDescent="0.15">
      <c r="A1604" s="74"/>
      <c r="B1604" s="75"/>
      <c r="C1604" s="78"/>
      <c r="D1604" s="77"/>
      <c r="E1604" s="78"/>
      <c r="F1604" s="78"/>
      <c r="G1604" s="78"/>
      <c r="H1604" s="78"/>
      <c r="I1604" s="77"/>
      <c r="J1604" s="79"/>
      <c r="K1604" s="80"/>
      <c r="L1604" s="81"/>
      <c r="M1604" s="82"/>
      <c r="N1604" s="82"/>
      <c r="O1604" s="81"/>
      <c r="P1604" s="76"/>
      <c r="Q1604" s="76"/>
      <c r="R1604" s="83"/>
      <c r="S1604" s="79"/>
      <c r="T1604" s="84"/>
    </row>
    <row r="1605" spans="1:20" x14ac:dyDescent="0.15">
      <c r="A1605" s="74"/>
      <c r="B1605" s="75"/>
      <c r="C1605" s="78"/>
      <c r="D1605" s="77"/>
      <c r="E1605" s="78"/>
      <c r="F1605" s="78"/>
      <c r="G1605" s="78"/>
      <c r="H1605" s="78"/>
      <c r="I1605" s="77"/>
      <c r="J1605" s="79"/>
      <c r="K1605" s="80"/>
      <c r="L1605" s="81"/>
      <c r="M1605" s="82"/>
      <c r="N1605" s="82"/>
      <c r="O1605" s="81"/>
      <c r="P1605" s="76"/>
      <c r="Q1605" s="76"/>
      <c r="R1605" s="83"/>
      <c r="S1605" s="79"/>
      <c r="T1605" s="84"/>
    </row>
    <row r="1606" spans="1:20" x14ac:dyDescent="0.15">
      <c r="A1606" s="74"/>
      <c r="B1606" s="75"/>
      <c r="C1606" s="78"/>
      <c r="D1606" s="77"/>
      <c r="E1606" s="78"/>
      <c r="F1606" s="78"/>
      <c r="G1606" s="78"/>
      <c r="H1606" s="78"/>
      <c r="I1606" s="77"/>
      <c r="J1606" s="79"/>
      <c r="K1606" s="80"/>
      <c r="L1606" s="81"/>
      <c r="M1606" s="82"/>
      <c r="N1606" s="82"/>
      <c r="O1606" s="81"/>
      <c r="P1606" s="76"/>
      <c r="Q1606" s="76"/>
      <c r="R1606" s="83"/>
      <c r="S1606" s="79"/>
      <c r="T1606" s="84"/>
    </row>
    <row r="1607" spans="1:20" x14ac:dyDescent="0.15">
      <c r="A1607" s="74"/>
      <c r="B1607" s="75"/>
      <c r="C1607" s="78"/>
      <c r="D1607" s="77"/>
      <c r="E1607" s="78"/>
      <c r="F1607" s="78"/>
      <c r="G1607" s="78"/>
      <c r="H1607" s="78"/>
      <c r="I1607" s="77"/>
      <c r="J1607" s="79"/>
      <c r="K1607" s="80"/>
      <c r="L1607" s="81"/>
      <c r="M1607" s="82"/>
      <c r="N1607" s="82"/>
      <c r="O1607" s="81"/>
      <c r="P1607" s="76"/>
      <c r="Q1607" s="76"/>
      <c r="R1607" s="83"/>
      <c r="S1607" s="79"/>
      <c r="T1607" s="84"/>
    </row>
    <row r="1608" spans="1:20" x14ac:dyDescent="0.15">
      <c r="A1608" s="74"/>
      <c r="B1608" s="75"/>
      <c r="C1608" s="78"/>
      <c r="D1608" s="77"/>
      <c r="E1608" s="78"/>
      <c r="F1608" s="78"/>
      <c r="G1608" s="78"/>
      <c r="H1608" s="78"/>
      <c r="I1608" s="77"/>
      <c r="J1608" s="79"/>
      <c r="K1608" s="80"/>
      <c r="L1608" s="81"/>
      <c r="M1608" s="82"/>
      <c r="N1608" s="82"/>
      <c r="O1608" s="81"/>
      <c r="P1608" s="76"/>
      <c r="Q1608" s="76"/>
      <c r="R1608" s="83"/>
      <c r="S1608" s="79"/>
      <c r="T1608" s="84"/>
    </row>
    <row r="1609" spans="1:20" x14ac:dyDescent="0.15">
      <c r="A1609" s="74"/>
      <c r="B1609" s="75"/>
      <c r="C1609" s="78"/>
      <c r="D1609" s="77"/>
      <c r="E1609" s="78"/>
      <c r="F1609" s="78"/>
      <c r="G1609" s="78"/>
      <c r="H1609" s="78"/>
      <c r="I1609" s="77"/>
      <c r="J1609" s="79"/>
      <c r="K1609" s="80"/>
      <c r="L1609" s="81"/>
      <c r="M1609" s="82"/>
      <c r="N1609" s="82"/>
      <c r="O1609" s="81"/>
      <c r="P1609" s="76"/>
      <c r="Q1609" s="76"/>
      <c r="R1609" s="83"/>
      <c r="S1609" s="79"/>
      <c r="T1609" s="84"/>
    </row>
    <row r="1610" spans="1:20" x14ac:dyDescent="0.15">
      <c r="A1610" s="74"/>
      <c r="B1610" s="75"/>
      <c r="C1610" s="78"/>
      <c r="D1610" s="77"/>
      <c r="E1610" s="78"/>
      <c r="F1610" s="78"/>
      <c r="G1610" s="78"/>
      <c r="H1610" s="78"/>
      <c r="I1610" s="77"/>
      <c r="J1610" s="79"/>
      <c r="K1610" s="80"/>
      <c r="L1610" s="81"/>
      <c r="M1610" s="82"/>
      <c r="N1610" s="82"/>
      <c r="O1610" s="81"/>
      <c r="P1610" s="76"/>
      <c r="Q1610" s="76"/>
      <c r="R1610" s="83"/>
      <c r="S1610" s="79"/>
      <c r="T1610" s="84"/>
    </row>
    <row r="1611" spans="1:20" x14ac:dyDescent="0.15">
      <c r="A1611" s="74"/>
      <c r="B1611" s="75"/>
      <c r="C1611" s="78"/>
      <c r="D1611" s="77"/>
      <c r="E1611" s="78"/>
      <c r="F1611" s="78"/>
      <c r="G1611" s="78"/>
      <c r="H1611" s="78"/>
      <c r="I1611" s="77"/>
      <c r="J1611" s="79"/>
      <c r="K1611" s="80"/>
      <c r="L1611" s="81"/>
      <c r="M1611" s="82"/>
      <c r="N1611" s="82"/>
      <c r="O1611" s="81"/>
      <c r="P1611" s="76"/>
      <c r="Q1611" s="76"/>
      <c r="R1611" s="83"/>
      <c r="S1611" s="79"/>
      <c r="T1611" s="84"/>
    </row>
    <row r="1612" spans="1:20" x14ac:dyDescent="0.15">
      <c r="A1612" s="74"/>
      <c r="B1612" s="75"/>
      <c r="C1612" s="78"/>
      <c r="D1612" s="77"/>
      <c r="E1612" s="78"/>
      <c r="F1612" s="78"/>
      <c r="G1612" s="78"/>
      <c r="H1612" s="78"/>
      <c r="I1612" s="77"/>
      <c r="J1612" s="79"/>
      <c r="K1612" s="80"/>
      <c r="L1612" s="81"/>
      <c r="M1612" s="82"/>
      <c r="N1612" s="82"/>
      <c r="O1612" s="81"/>
      <c r="P1612" s="76"/>
      <c r="Q1612" s="76"/>
      <c r="R1612" s="83"/>
      <c r="S1612" s="79"/>
      <c r="T1612" s="84"/>
    </row>
    <row r="1613" spans="1:20" x14ac:dyDescent="0.15">
      <c r="A1613" s="74"/>
      <c r="B1613" s="75"/>
      <c r="C1613" s="78"/>
      <c r="D1613" s="77"/>
      <c r="E1613" s="78"/>
      <c r="F1613" s="78"/>
      <c r="G1613" s="78"/>
      <c r="H1613" s="78"/>
      <c r="I1613" s="77"/>
      <c r="J1613" s="79"/>
      <c r="K1613" s="80"/>
      <c r="L1613" s="81"/>
      <c r="M1613" s="82"/>
      <c r="N1613" s="82"/>
      <c r="O1613" s="81"/>
      <c r="P1613" s="76"/>
      <c r="Q1613" s="76"/>
      <c r="R1613" s="83"/>
      <c r="S1613" s="79"/>
      <c r="T1613" s="84"/>
    </row>
    <row r="1614" spans="1:20" x14ac:dyDescent="0.15">
      <c r="A1614" s="74"/>
      <c r="B1614" s="75"/>
      <c r="C1614" s="78"/>
      <c r="D1614" s="77"/>
      <c r="E1614" s="78"/>
      <c r="F1614" s="78"/>
      <c r="G1614" s="78"/>
      <c r="H1614" s="78"/>
      <c r="I1614" s="77"/>
      <c r="J1614" s="79"/>
      <c r="K1614" s="80"/>
      <c r="L1614" s="81"/>
      <c r="M1614" s="82"/>
      <c r="N1614" s="82"/>
      <c r="O1614" s="81"/>
      <c r="P1614" s="76"/>
      <c r="Q1614" s="76"/>
      <c r="R1614" s="83"/>
      <c r="S1614" s="79"/>
      <c r="T1614" s="84"/>
    </row>
    <row r="1615" spans="1:20" x14ac:dyDescent="0.15">
      <c r="A1615" s="74"/>
      <c r="B1615" s="75"/>
      <c r="C1615" s="78"/>
      <c r="D1615" s="77"/>
      <c r="E1615" s="78"/>
      <c r="F1615" s="78"/>
      <c r="G1615" s="78"/>
      <c r="H1615" s="78"/>
      <c r="I1615" s="77"/>
      <c r="J1615" s="79"/>
      <c r="K1615" s="80"/>
      <c r="L1615" s="81"/>
      <c r="M1615" s="82"/>
      <c r="N1615" s="82"/>
      <c r="O1615" s="81"/>
      <c r="P1615" s="76"/>
      <c r="Q1615" s="76"/>
      <c r="R1615" s="83"/>
      <c r="S1615" s="79"/>
      <c r="T1615" s="84"/>
    </row>
    <row r="1616" spans="1:20" x14ac:dyDescent="0.15">
      <c r="A1616" s="74"/>
      <c r="B1616" s="75"/>
      <c r="C1616" s="78"/>
      <c r="D1616" s="77"/>
      <c r="E1616" s="78"/>
      <c r="F1616" s="78"/>
      <c r="G1616" s="78"/>
      <c r="H1616" s="78"/>
      <c r="I1616" s="77"/>
      <c r="J1616" s="79"/>
      <c r="K1616" s="80"/>
      <c r="L1616" s="81"/>
      <c r="M1616" s="82"/>
      <c r="N1616" s="82"/>
      <c r="O1616" s="81"/>
      <c r="P1616" s="76"/>
      <c r="Q1616" s="76"/>
      <c r="R1616" s="83"/>
      <c r="S1616" s="79"/>
      <c r="T1616" s="84"/>
    </row>
    <row r="1617" spans="1:20" x14ac:dyDescent="0.15">
      <c r="A1617" s="74"/>
      <c r="B1617" s="75"/>
      <c r="C1617" s="78"/>
      <c r="D1617" s="77"/>
      <c r="E1617" s="78"/>
      <c r="F1617" s="78"/>
      <c r="G1617" s="78"/>
      <c r="H1617" s="78"/>
      <c r="I1617" s="77"/>
      <c r="J1617" s="79"/>
      <c r="K1617" s="80"/>
      <c r="L1617" s="81"/>
      <c r="M1617" s="82"/>
      <c r="N1617" s="82"/>
      <c r="O1617" s="81"/>
      <c r="P1617" s="76"/>
      <c r="Q1617" s="76"/>
      <c r="R1617" s="83"/>
      <c r="S1617" s="79"/>
      <c r="T1617" s="84"/>
    </row>
    <row r="1618" spans="1:20" x14ac:dyDescent="0.15">
      <c r="A1618" s="74"/>
      <c r="B1618" s="75"/>
      <c r="C1618" s="78"/>
      <c r="D1618" s="77"/>
      <c r="E1618" s="78"/>
      <c r="F1618" s="78"/>
      <c r="G1618" s="78"/>
      <c r="H1618" s="78"/>
      <c r="I1618" s="77"/>
      <c r="J1618" s="79"/>
      <c r="K1618" s="80"/>
      <c r="L1618" s="81"/>
      <c r="M1618" s="82"/>
      <c r="N1618" s="82"/>
      <c r="O1618" s="81"/>
      <c r="P1618" s="76"/>
      <c r="Q1618" s="76"/>
      <c r="R1618" s="83"/>
      <c r="S1618" s="79"/>
      <c r="T1618" s="84"/>
    </row>
    <row r="1619" spans="1:20" x14ac:dyDescent="0.15">
      <c r="A1619" s="74"/>
      <c r="B1619" s="75"/>
      <c r="C1619" s="78"/>
      <c r="D1619" s="77"/>
      <c r="E1619" s="78"/>
      <c r="F1619" s="78"/>
      <c r="G1619" s="78"/>
      <c r="H1619" s="78"/>
      <c r="I1619" s="77"/>
      <c r="J1619" s="79"/>
      <c r="K1619" s="80"/>
      <c r="L1619" s="81"/>
      <c r="M1619" s="82"/>
      <c r="N1619" s="82"/>
      <c r="O1619" s="81"/>
      <c r="P1619" s="76"/>
      <c r="Q1619" s="76"/>
      <c r="R1619" s="83"/>
      <c r="S1619" s="79"/>
      <c r="T1619" s="84"/>
    </row>
    <row r="1620" spans="1:20" x14ac:dyDescent="0.15">
      <c r="A1620" s="74"/>
      <c r="B1620" s="75"/>
      <c r="C1620" s="78"/>
      <c r="D1620" s="77"/>
      <c r="E1620" s="78"/>
      <c r="F1620" s="78"/>
      <c r="G1620" s="78"/>
      <c r="H1620" s="78"/>
      <c r="I1620" s="77"/>
      <c r="J1620" s="79"/>
      <c r="K1620" s="80"/>
      <c r="L1620" s="81"/>
      <c r="M1620" s="82"/>
      <c r="N1620" s="82"/>
      <c r="O1620" s="81"/>
      <c r="P1620" s="76"/>
      <c r="Q1620" s="76"/>
      <c r="R1620" s="83"/>
      <c r="S1620" s="79"/>
      <c r="T1620" s="84"/>
    </row>
    <row r="1621" spans="1:20" x14ac:dyDescent="0.15">
      <c r="A1621" s="74"/>
      <c r="B1621" s="75"/>
      <c r="C1621" s="78"/>
      <c r="D1621" s="77"/>
      <c r="E1621" s="78"/>
      <c r="F1621" s="78"/>
      <c r="G1621" s="78"/>
      <c r="H1621" s="78"/>
      <c r="I1621" s="77"/>
      <c r="J1621" s="79"/>
      <c r="K1621" s="80"/>
      <c r="L1621" s="81"/>
      <c r="M1621" s="82"/>
      <c r="N1621" s="82"/>
      <c r="O1621" s="81"/>
      <c r="P1621" s="76"/>
      <c r="Q1621" s="76"/>
      <c r="R1621" s="83"/>
      <c r="S1621" s="79"/>
      <c r="T1621" s="84"/>
    </row>
    <row r="1622" spans="1:20" x14ac:dyDescent="0.15">
      <c r="A1622" s="74"/>
      <c r="B1622" s="75"/>
      <c r="C1622" s="78"/>
      <c r="D1622" s="77"/>
      <c r="E1622" s="78"/>
      <c r="F1622" s="78"/>
      <c r="G1622" s="78"/>
      <c r="H1622" s="78"/>
      <c r="I1622" s="77"/>
      <c r="J1622" s="79"/>
      <c r="K1622" s="80"/>
      <c r="L1622" s="81"/>
      <c r="M1622" s="82"/>
      <c r="N1622" s="82"/>
      <c r="O1622" s="81"/>
      <c r="P1622" s="76"/>
      <c r="Q1622" s="76"/>
      <c r="R1622" s="83"/>
      <c r="S1622" s="79"/>
      <c r="T1622" s="84"/>
    </row>
    <row r="1623" spans="1:20" x14ac:dyDescent="0.15">
      <c r="A1623" s="74"/>
      <c r="B1623" s="75"/>
      <c r="C1623" s="78"/>
      <c r="D1623" s="77"/>
      <c r="E1623" s="78"/>
      <c r="F1623" s="78"/>
      <c r="G1623" s="78"/>
      <c r="H1623" s="78"/>
      <c r="I1623" s="77"/>
      <c r="J1623" s="79"/>
      <c r="K1623" s="80"/>
      <c r="L1623" s="81"/>
      <c r="M1623" s="82"/>
      <c r="N1623" s="82"/>
      <c r="O1623" s="81"/>
      <c r="P1623" s="76"/>
      <c r="Q1623" s="76"/>
      <c r="R1623" s="83"/>
      <c r="S1623" s="79"/>
      <c r="T1623" s="84"/>
    </row>
    <row r="1624" spans="1:20" x14ac:dyDescent="0.15">
      <c r="A1624" s="74"/>
      <c r="B1624" s="75"/>
      <c r="C1624" s="78"/>
      <c r="D1624" s="77"/>
      <c r="E1624" s="78"/>
      <c r="F1624" s="78"/>
      <c r="G1624" s="78"/>
      <c r="H1624" s="78"/>
      <c r="I1624" s="77"/>
      <c r="J1624" s="79"/>
      <c r="K1624" s="80"/>
      <c r="L1624" s="81"/>
      <c r="M1624" s="82"/>
      <c r="N1624" s="82"/>
      <c r="O1624" s="81"/>
      <c r="P1624" s="76"/>
      <c r="Q1624" s="76"/>
      <c r="R1624" s="83"/>
      <c r="S1624" s="79"/>
      <c r="T1624" s="84"/>
    </row>
    <row r="1625" spans="1:20" x14ac:dyDescent="0.15">
      <c r="A1625" s="74"/>
      <c r="B1625" s="75"/>
      <c r="C1625" s="78"/>
      <c r="D1625" s="77"/>
      <c r="E1625" s="78"/>
      <c r="F1625" s="78"/>
      <c r="G1625" s="78"/>
      <c r="H1625" s="78"/>
      <c r="I1625" s="77"/>
      <c r="J1625" s="79"/>
      <c r="K1625" s="80"/>
      <c r="L1625" s="81"/>
      <c r="M1625" s="82"/>
      <c r="N1625" s="82"/>
      <c r="O1625" s="81"/>
      <c r="P1625" s="76"/>
      <c r="Q1625" s="76"/>
      <c r="R1625" s="83"/>
      <c r="S1625" s="79"/>
      <c r="T1625" s="84"/>
    </row>
    <row r="1626" spans="1:20" x14ac:dyDescent="0.15">
      <c r="A1626" s="74"/>
      <c r="B1626" s="75"/>
      <c r="C1626" s="78"/>
      <c r="D1626" s="77"/>
      <c r="E1626" s="78"/>
      <c r="F1626" s="78"/>
      <c r="G1626" s="78"/>
      <c r="H1626" s="78"/>
      <c r="I1626" s="77"/>
      <c r="J1626" s="79"/>
      <c r="K1626" s="80"/>
      <c r="L1626" s="81"/>
      <c r="M1626" s="82"/>
      <c r="N1626" s="82"/>
      <c r="O1626" s="81"/>
      <c r="P1626" s="76"/>
      <c r="Q1626" s="76"/>
      <c r="R1626" s="83"/>
      <c r="S1626" s="79"/>
      <c r="T1626" s="84"/>
    </row>
    <row r="1627" spans="1:20" x14ac:dyDescent="0.15">
      <c r="A1627" s="74"/>
      <c r="B1627" s="75"/>
      <c r="C1627" s="78"/>
      <c r="D1627" s="77"/>
      <c r="E1627" s="78"/>
      <c r="F1627" s="78"/>
      <c r="G1627" s="78"/>
      <c r="H1627" s="78"/>
      <c r="I1627" s="77"/>
      <c r="J1627" s="79"/>
      <c r="K1627" s="80"/>
      <c r="L1627" s="81"/>
      <c r="M1627" s="82"/>
      <c r="N1627" s="82"/>
      <c r="O1627" s="81"/>
      <c r="P1627" s="76"/>
      <c r="Q1627" s="76"/>
      <c r="R1627" s="83"/>
      <c r="S1627" s="79"/>
      <c r="T1627" s="84"/>
    </row>
    <row r="1628" spans="1:20" x14ac:dyDescent="0.15">
      <c r="A1628" s="74"/>
      <c r="B1628" s="75"/>
      <c r="C1628" s="78"/>
      <c r="D1628" s="77"/>
      <c r="E1628" s="78"/>
      <c r="F1628" s="78"/>
      <c r="G1628" s="78"/>
      <c r="H1628" s="78"/>
      <c r="I1628" s="77"/>
      <c r="J1628" s="79"/>
      <c r="K1628" s="80"/>
      <c r="L1628" s="81"/>
      <c r="M1628" s="82"/>
      <c r="N1628" s="82"/>
      <c r="O1628" s="81"/>
      <c r="P1628" s="76"/>
      <c r="Q1628" s="76"/>
      <c r="R1628" s="83"/>
      <c r="S1628" s="79"/>
      <c r="T1628" s="84"/>
    </row>
    <row r="1629" spans="1:20" x14ac:dyDescent="0.15">
      <c r="A1629" s="74"/>
      <c r="B1629" s="75"/>
      <c r="C1629" s="78"/>
      <c r="D1629" s="77"/>
      <c r="E1629" s="78"/>
      <c r="F1629" s="78"/>
      <c r="G1629" s="78"/>
      <c r="H1629" s="78"/>
      <c r="I1629" s="77"/>
      <c r="J1629" s="79"/>
      <c r="K1629" s="80"/>
      <c r="L1629" s="81"/>
      <c r="M1629" s="82"/>
      <c r="N1629" s="82"/>
      <c r="O1629" s="81"/>
      <c r="P1629" s="76"/>
      <c r="Q1629" s="76"/>
      <c r="R1629" s="83"/>
      <c r="S1629" s="79"/>
      <c r="T1629" s="84"/>
    </row>
    <row r="1630" spans="1:20" x14ac:dyDescent="0.15">
      <c r="A1630" s="74"/>
      <c r="B1630" s="75"/>
      <c r="C1630" s="78"/>
      <c r="D1630" s="77"/>
      <c r="E1630" s="78"/>
      <c r="F1630" s="78"/>
      <c r="G1630" s="78"/>
      <c r="H1630" s="78"/>
      <c r="I1630" s="77"/>
      <c r="J1630" s="79"/>
      <c r="K1630" s="80"/>
      <c r="L1630" s="81"/>
      <c r="M1630" s="82"/>
      <c r="N1630" s="82"/>
      <c r="O1630" s="81"/>
      <c r="P1630" s="76"/>
      <c r="Q1630" s="76"/>
      <c r="R1630" s="83"/>
      <c r="S1630" s="79"/>
      <c r="T1630" s="84"/>
    </row>
    <row r="1631" spans="1:20" x14ac:dyDescent="0.15">
      <c r="A1631" s="74"/>
      <c r="B1631" s="75"/>
      <c r="C1631" s="78"/>
      <c r="D1631" s="77"/>
      <c r="E1631" s="78"/>
      <c r="F1631" s="78"/>
      <c r="G1631" s="78"/>
      <c r="H1631" s="78"/>
      <c r="I1631" s="77"/>
      <c r="J1631" s="79"/>
      <c r="K1631" s="80"/>
      <c r="L1631" s="81"/>
      <c r="M1631" s="82"/>
      <c r="N1631" s="82"/>
      <c r="O1631" s="81"/>
      <c r="P1631" s="76"/>
      <c r="Q1631" s="76"/>
      <c r="R1631" s="83"/>
      <c r="S1631" s="79"/>
      <c r="T1631" s="84"/>
    </row>
    <row r="1632" spans="1:20" x14ac:dyDescent="0.15">
      <c r="A1632" s="74"/>
      <c r="B1632" s="75"/>
      <c r="C1632" s="78"/>
      <c r="D1632" s="77"/>
      <c r="E1632" s="78"/>
      <c r="F1632" s="78"/>
      <c r="G1632" s="78"/>
      <c r="H1632" s="78"/>
      <c r="I1632" s="77"/>
      <c r="J1632" s="79"/>
      <c r="K1632" s="80"/>
      <c r="L1632" s="81"/>
      <c r="M1632" s="82"/>
      <c r="N1632" s="82"/>
      <c r="O1632" s="81"/>
      <c r="P1632" s="76"/>
      <c r="Q1632" s="76"/>
      <c r="R1632" s="83"/>
      <c r="S1632" s="79"/>
      <c r="T1632" s="84"/>
    </row>
    <row r="1633" spans="1:20" x14ac:dyDescent="0.15">
      <c r="A1633" s="74"/>
      <c r="B1633" s="75"/>
      <c r="C1633" s="78"/>
      <c r="D1633" s="77"/>
      <c r="E1633" s="78"/>
      <c r="F1633" s="78"/>
      <c r="G1633" s="78"/>
      <c r="H1633" s="78"/>
      <c r="I1633" s="77"/>
      <c r="J1633" s="79"/>
      <c r="K1633" s="80"/>
      <c r="L1633" s="81"/>
      <c r="M1633" s="82"/>
      <c r="N1633" s="82"/>
      <c r="O1633" s="81"/>
      <c r="P1633" s="76"/>
      <c r="Q1633" s="76"/>
      <c r="R1633" s="83"/>
      <c r="S1633" s="79"/>
      <c r="T1633" s="84"/>
    </row>
    <row r="1634" spans="1:20" x14ac:dyDescent="0.15">
      <c r="A1634" s="74"/>
      <c r="B1634" s="75"/>
      <c r="C1634" s="78"/>
      <c r="D1634" s="77"/>
      <c r="E1634" s="78"/>
      <c r="F1634" s="78"/>
      <c r="G1634" s="78"/>
      <c r="H1634" s="78"/>
      <c r="I1634" s="77"/>
      <c r="J1634" s="79"/>
      <c r="K1634" s="80"/>
      <c r="L1634" s="81"/>
      <c r="M1634" s="82"/>
      <c r="N1634" s="82"/>
      <c r="O1634" s="81"/>
      <c r="P1634" s="76"/>
      <c r="Q1634" s="76"/>
      <c r="R1634" s="83"/>
      <c r="S1634" s="79"/>
      <c r="T1634" s="84"/>
    </row>
    <row r="1635" spans="1:20" x14ac:dyDescent="0.15">
      <c r="A1635" s="74"/>
      <c r="B1635" s="75"/>
      <c r="C1635" s="78"/>
      <c r="D1635" s="77"/>
      <c r="E1635" s="78"/>
      <c r="F1635" s="78"/>
      <c r="G1635" s="78"/>
      <c r="H1635" s="78"/>
      <c r="I1635" s="77"/>
      <c r="J1635" s="79"/>
      <c r="K1635" s="80"/>
      <c r="L1635" s="81"/>
      <c r="M1635" s="82"/>
      <c r="N1635" s="82"/>
      <c r="O1635" s="81"/>
      <c r="P1635" s="76"/>
      <c r="Q1635" s="76"/>
      <c r="R1635" s="83"/>
      <c r="S1635" s="79"/>
      <c r="T1635" s="84"/>
    </row>
    <row r="1636" spans="1:20" x14ac:dyDescent="0.15">
      <c r="A1636" s="74"/>
      <c r="B1636" s="75"/>
      <c r="C1636" s="78"/>
      <c r="D1636" s="77"/>
      <c r="E1636" s="78"/>
      <c r="F1636" s="78"/>
      <c r="G1636" s="78"/>
      <c r="H1636" s="78"/>
      <c r="I1636" s="77"/>
      <c r="J1636" s="79"/>
      <c r="K1636" s="80"/>
      <c r="L1636" s="81"/>
      <c r="M1636" s="82"/>
      <c r="N1636" s="82"/>
      <c r="O1636" s="81"/>
      <c r="P1636" s="76"/>
      <c r="Q1636" s="76"/>
      <c r="R1636" s="83"/>
      <c r="S1636" s="79"/>
      <c r="T1636" s="84"/>
    </row>
    <row r="1637" spans="1:20" x14ac:dyDescent="0.15">
      <c r="A1637" s="74"/>
      <c r="B1637" s="75"/>
      <c r="C1637" s="78"/>
      <c r="D1637" s="77"/>
      <c r="E1637" s="78"/>
      <c r="F1637" s="78"/>
      <c r="G1637" s="78"/>
      <c r="H1637" s="78"/>
      <c r="I1637" s="77"/>
      <c r="J1637" s="79"/>
      <c r="K1637" s="80"/>
      <c r="L1637" s="81"/>
      <c r="M1637" s="82"/>
      <c r="N1637" s="82"/>
      <c r="O1637" s="81"/>
      <c r="P1637" s="76"/>
      <c r="Q1637" s="76"/>
      <c r="R1637" s="83"/>
      <c r="S1637" s="79"/>
      <c r="T1637" s="84"/>
    </row>
    <row r="1638" spans="1:20" x14ac:dyDescent="0.15">
      <c r="A1638" s="74"/>
      <c r="B1638" s="75"/>
      <c r="C1638" s="78"/>
      <c r="D1638" s="77"/>
      <c r="E1638" s="78"/>
      <c r="F1638" s="78"/>
      <c r="G1638" s="78"/>
      <c r="H1638" s="78"/>
      <c r="I1638" s="77"/>
      <c r="J1638" s="79"/>
      <c r="K1638" s="80"/>
      <c r="L1638" s="81"/>
      <c r="M1638" s="82"/>
      <c r="N1638" s="82"/>
      <c r="O1638" s="81"/>
      <c r="P1638" s="76"/>
      <c r="Q1638" s="76"/>
      <c r="R1638" s="83"/>
      <c r="S1638" s="79"/>
      <c r="T1638" s="84"/>
    </row>
    <row r="1639" spans="1:20" x14ac:dyDescent="0.15">
      <c r="A1639" s="74"/>
      <c r="B1639" s="75"/>
      <c r="C1639" s="78"/>
      <c r="D1639" s="77"/>
      <c r="E1639" s="78"/>
      <c r="F1639" s="78"/>
      <c r="G1639" s="78"/>
      <c r="H1639" s="78"/>
      <c r="I1639" s="77"/>
      <c r="J1639" s="79"/>
      <c r="K1639" s="80"/>
      <c r="L1639" s="81"/>
      <c r="M1639" s="82"/>
      <c r="N1639" s="82"/>
      <c r="O1639" s="81"/>
      <c r="P1639" s="76"/>
      <c r="Q1639" s="76"/>
      <c r="R1639" s="83"/>
      <c r="S1639" s="79"/>
      <c r="T1639" s="84"/>
    </row>
    <row r="1640" spans="1:20" x14ac:dyDescent="0.15">
      <c r="A1640" s="74"/>
      <c r="B1640" s="75"/>
      <c r="C1640" s="78"/>
      <c r="D1640" s="77"/>
      <c r="E1640" s="78"/>
      <c r="F1640" s="78"/>
      <c r="G1640" s="78"/>
      <c r="H1640" s="78"/>
      <c r="I1640" s="77"/>
      <c r="J1640" s="79"/>
      <c r="K1640" s="80"/>
      <c r="L1640" s="81"/>
      <c r="M1640" s="82"/>
      <c r="N1640" s="82"/>
      <c r="O1640" s="81"/>
      <c r="P1640" s="76"/>
      <c r="Q1640" s="76"/>
      <c r="R1640" s="83"/>
      <c r="S1640" s="79"/>
      <c r="T1640" s="84"/>
    </row>
    <row r="1641" spans="1:20" x14ac:dyDescent="0.15">
      <c r="A1641" s="74"/>
      <c r="B1641" s="75"/>
      <c r="C1641" s="78"/>
      <c r="D1641" s="77"/>
      <c r="E1641" s="78"/>
      <c r="F1641" s="78"/>
      <c r="G1641" s="78"/>
      <c r="H1641" s="78"/>
      <c r="I1641" s="77"/>
      <c r="J1641" s="79"/>
      <c r="K1641" s="80"/>
      <c r="L1641" s="81"/>
      <c r="M1641" s="82"/>
      <c r="N1641" s="82"/>
      <c r="O1641" s="81"/>
      <c r="P1641" s="76"/>
      <c r="Q1641" s="76"/>
      <c r="R1641" s="83"/>
      <c r="S1641" s="79"/>
      <c r="T1641" s="84"/>
    </row>
    <row r="1642" spans="1:20" x14ac:dyDescent="0.15">
      <c r="A1642" s="74"/>
      <c r="B1642" s="75"/>
      <c r="C1642" s="78"/>
      <c r="D1642" s="77"/>
      <c r="E1642" s="78"/>
      <c r="F1642" s="78"/>
      <c r="G1642" s="78"/>
      <c r="H1642" s="78"/>
      <c r="I1642" s="77"/>
      <c r="J1642" s="79"/>
      <c r="K1642" s="80"/>
      <c r="L1642" s="81"/>
      <c r="M1642" s="82"/>
      <c r="N1642" s="82"/>
      <c r="O1642" s="81"/>
      <c r="P1642" s="76"/>
      <c r="Q1642" s="76"/>
      <c r="R1642" s="83"/>
      <c r="S1642" s="79"/>
      <c r="T1642" s="84"/>
    </row>
    <row r="1643" spans="1:20" x14ac:dyDescent="0.15">
      <c r="A1643" s="74"/>
      <c r="B1643" s="75"/>
      <c r="C1643" s="78"/>
      <c r="D1643" s="77"/>
      <c r="E1643" s="78"/>
      <c r="F1643" s="78"/>
      <c r="G1643" s="78"/>
      <c r="H1643" s="78"/>
      <c r="I1643" s="77"/>
      <c r="J1643" s="79"/>
      <c r="K1643" s="80"/>
      <c r="L1643" s="81"/>
      <c r="M1643" s="82"/>
      <c r="N1643" s="82"/>
      <c r="O1643" s="81"/>
      <c r="P1643" s="76"/>
      <c r="Q1643" s="76"/>
      <c r="R1643" s="83"/>
      <c r="S1643" s="79"/>
      <c r="T1643" s="84"/>
    </row>
    <row r="1644" spans="1:20" x14ac:dyDescent="0.15">
      <c r="A1644" s="74"/>
      <c r="B1644" s="75"/>
      <c r="C1644" s="78"/>
      <c r="D1644" s="77"/>
      <c r="E1644" s="78"/>
      <c r="F1644" s="78"/>
      <c r="G1644" s="78"/>
      <c r="H1644" s="78"/>
      <c r="I1644" s="77"/>
      <c r="J1644" s="79"/>
      <c r="K1644" s="80"/>
      <c r="L1644" s="81"/>
      <c r="M1644" s="82"/>
      <c r="N1644" s="82"/>
      <c r="O1644" s="81"/>
      <c r="P1644" s="76"/>
      <c r="Q1644" s="76"/>
      <c r="R1644" s="83"/>
      <c r="S1644" s="79"/>
      <c r="T1644" s="84"/>
    </row>
    <row r="1645" spans="1:20" x14ac:dyDescent="0.15">
      <c r="A1645" s="74"/>
      <c r="B1645" s="75"/>
      <c r="C1645" s="78"/>
      <c r="D1645" s="77"/>
      <c r="E1645" s="78"/>
      <c r="F1645" s="78"/>
      <c r="G1645" s="78"/>
      <c r="H1645" s="78"/>
      <c r="I1645" s="77"/>
      <c r="J1645" s="79"/>
      <c r="K1645" s="80"/>
      <c r="L1645" s="81"/>
      <c r="M1645" s="82"/>
      <c r="N1645" s="82"/>
      <c r="O1645" s="81"/>
      <c r="P1645" s="76"/>
      <c r="Q1645" s="76"/>
      <c r="R1645" s="83"/>
      <c r="S1645" s="79"/>
      <c r="T1645" s="84"/>
    </row>
    <row r="1646" spans="1:20" x14ac:dyDescent="0.15">
      <c r="A1646" s="74"/>
      <c r="B1646" s="75"/>
      <c r="C1646" s="78"/>
      <c r="D1646" s="77"/>
      <c r="E1646" s="78"/>
      <c r="F1646" s="78"/>
      <c r="G1646" s="78"/>
      <c r="H1646" s="78"/>
      <c r="I1646" s="77"/>
      <c r="J1646" s="79"/>
      <c r="K1646" s="80"/>
      <c r="L1646" s="81"/>
      <c r="M1646" s="82"/>
      <c r="N1646" s="82"/>
      <c r="O1646" s="81"/>
      <c r="P1646" s="76"/>
      <c r="Q1646" s="76"/>
      <c r="R1646" s="83"/>
      <c r="S1646" s="79"/>
      <c r="T1646" s="84"/>
    </row>
    <row r="1647" spans="1:20" x14ac:dyDescent="0.15">
      <c r="A1647" s="74"/>
      <c r="B1647" s="75"/>
      <c r="C1647" s="78"/>
      <c r="D1647" s="77"/>
      <c r="E1647" s="78"/>
      <c r="F1647" s="78"/>
      <c r="G1647" s="78"/>
      <c r="H1647" s="78"/>
      <c r="I1647" s="77"/>
      <c r="J1647" s="79"/>
      <c r="K1647" s="80"/>
      <c r="L1647" s="81"/>
      <c r="M1647" s="82"/>
      <c r="N1647" s="82"/>
      <c r="O1647" s="81"/>
      <c r="P1647" s="76"/>
      <c r="Q1647" s="76"/>
      <c r="R1647" s="83"/>
      <c r="S1647" s="79"/>
      <c r="T1647" s="84"/>
    </row>
    <row r="1648" spans="1:20" x14ac:dyDescent="0.15">
      <c r="A1648" s="74"/>
      <c r="B1648" s="75"/>
      <c r="C1648" s="78"/>
      <c r="D1648" s="77"/>
      <c r="E1648" s="78"/>
      <c r="F1648" s="78"/>
      <c r="G1648" s="78"/>
      <c r="H1648" s="78"/>
      <c r="I1648" s="77"/>
      <c r="J1648" s="79"/>
      <c r="K1648" s="80"/>
      <c r="L1648" s="81"/>
      <c r="M1648" s="82"/>
      <c r="N1648" s="82"/>
      <c r="O1648" s="81"/>
      <c r="P1648" s="76"/>
      <c r="Q1648" s="76"/>
      <c r="R1648" s="83"/>
      <c r="S1648" s="79"/>
      <c r="T1648" s="84"/>
    </row>
    <row r="1649" spans="1:20" x14ac:dyDescent="0.15">
      <c r="A1649" s="74"/>
      <c r="B1649" s="75"/>
      <c r="C1649" s="78"/>
      <c r="D1649" s="77"/>
      <c r="E1649" s="78"/>
      <c r="F1649" s="78"/>
      <c r="G1649" s="78"/>
      <c r="H1649" s="78"/>
      <c r="I1649" s="77"/>
      <c r="J1649" s="79"/>
      <c r="K1649" s="80"/>
      <c r="L1649" s="81"/>
      <c r="M1649" s="82"/>
      <c r="N1649" s="82"/>
      <c r="O1649" s="81"/>
      <c r="P1649" s="76"/>
      <c r="Q1649" s="76"/>
      <c r="R1649" s="83"/>
      <c r="S1649" s="79"/>
      <c r="T1649" s="84"/>
    </row>
    <row r="1650" spans="1:20" x14ac:dyDescent="0.15">
      <c r="A1650" s="74"/>
      <c r="B1650" s="75"/>
      <c r="C1650" s="78"/>
      <c r="D1650" s="77"/>
      <c r="E1650" s="78"/>
      <c r="F1650" s="78"/>
      <c r="G1650" s="78"/>
      <c r="H1650" s="78"/>
      <c r="I1650" s="77"/>
      <c r="J1650" s="79"/>
      <c r="K1650" s="80"/>
      <c r="L1650" s="81"/>
      <c r="M1650" s="82"/>
      <c r="N1650" s="82"/>
      <c r="O1650" s="81"/>
      <c r="P1650" s="76"/>
      <c r="Q1650" s="76"/>
      <c r="R1650" s="83"/>
      <c r="S1650" s="79"/>
      <c r="T1650" s="84"/>
    </row>
    <row r="1651" spans="1:20" x14ac:dyDescent="0.15">
      <c r="A1651" s="74"/>
      <c r="B1651" s="75"/>
      <c r="C1651" s="78"/>
      <c r="D1651" s="77"/>
      <c r="E1651" s="78"/>
      <c r="F1651" s="78"/>
      <c r="G1651" s="78"/>
      <c r="H1651" s="78"/>
      <c r="I1651" s="77"/>
      <c r="J1651" s="79"/>
      <c r="K1651" s="80"/>
      <c r="L1651" s="81"/>
      <c r="M1651" s="82"/>
      <c r="N1651" s="82"/>
      <c r="O1651" s="81"/>
      <c r="P1651" s="76"/>
      <c r="Q1651" s="76"/>
      <c r="R1651" s="83"/>
      <c r="S1651" s="79"/>
      <c r="T1651" s="84"/>
    </row>
    <row r="1652" spans="1:20" x14ac:dyDescent="0.15">
      <c r="A1652" s="74"/>
      <c r="B1652" s="75"/>
      <c r="C1652" s="78"/>
      <c r="D1652" s="77"/>
      <c r="E1652" s="78"/>
      <c r="F1652" s="78"/>
      <c r="G1652" s="78"/>
      <c r="H1652" s="78"/>
      <c r="I1652" s="77"/>
      <c r="J1652" s="79"/>
      <c r="K1652" s="80"/>
      <c r="L1652" s="81"/>
      <c r="M1652" s="82"/>
      <c r="N1652" s="82"/>
      <c r="O1652" s="81"/>
      <c r="P1652" s="76"/>
      <c r="Q1652" s="76"/>
      <c r="R1652" s="83"/>
      <c r="S1652" s="79"/>
      <c r="T1652" s="84"/>
    </row>
    <row r="1653" spans="1:20" x14ac:dyDescent="0.15">
      <c r="A1653" s="74"/>
      <c r="B1653" s="75"/>
      <c r="C1653" s="78"/>
      <c r="D1653" s="77"/>
      <c r="E1653" s="78"/>
      <c r="F1653" s="78"/>
      <c r="G1653" s="78"/>
      <c r="H1653" s="78"/>
      <c r="I1653" s="77"/>
      <c r="J1653" s="79"/>
      <c r="K1653" s="80"/>
      <c r="L1653" s="81"/>
      <c r="M1653" s="82"/>
      <c r="N1653" s="82"/>
      <c r="O1653" s="81"/>
      <c r="P1653" s="76"/>
      <c r="Q1653" s="76"/>
      <c r="R1653" s="83"/>
      <c r="S1653" s="79"/>
      <c r="T1653" s="84"/>
    </row>
    <row r="1654" spans="1:20" x14ac:dyDescent="0.15">
      <c r="A1654" s="74"/>
      <c r="B1654" s="75"/>
      <c r="C1654" s="78"/>
      <c r="D1654" s="77"/>
      <c r="E1654" s="78"/>
      <c r="F1654" s="78"/>
      <c r="G1654" s="78"/>
      <c r="H1654" s="78"/>
      <c r="I1654" s="77"/>
      <c r="J1654" s="79"/>
      <c r="K1654" s="80"/>
      <c r="L1654" s="81"/>
      <c r="M1654" s="82"/>
      <c r="N1654" s="82"/>
      <c r="O1654" s="81"/>
      <c r="P1654" s="76"/>
      <c r="Q1654" s="76"/>
      <c r="R1654" s="83"/>
      <c r="S1654" s="79"/>
      <c r="T1654" s="84"/>
    </row>
    <row r="1655" spans="1:20" x14ac:dyDescent="0.15">
      <c r="A1655" s="74"/>
      <c r="B1655" s="75"/>
      <c r="C1655" s="78"/>
      <c r="D1655" s="77"/>
      <c r="E1655" s="78"/>
      <c r="F1655" s="78"/>
      <c r="G1655" s="78"/>
      <c r="H1655" s="78"/>
      <c r="I1655" s="77"/>
      <c r="J1655" s="79"/>
      <c r="K1655" s="80"/>
      <c r="L1655" s="81"/>
      <c r="M1655" s="82"/>
      <c r="N1655" s="82"/>
      <c r="O1655" s="81"/>
      <c r="P1655" s="76"/>
      <c r="Q1655" s="76"/>
      <c r="R1655" s="83"/>
      <c r="S1655" s="79"/>
      <c r="T1655" s="84"/>
    </row>
    <row r="1656" spans="1:20" x14ac:dyDescent="0.15">
      <c r="A1656" s="74"/>
      <c r="B1656" s="75"/>
      <c r="C1656" s="78"/>
      <c r="D1656" s="77"/>
      <c r="E1656" s="78"/>
      <c r="F1656" s="78"/>
      <c r="G1656" s="78"/>
      <c r="H1656" s="78"/>
      <c r="I1656" s="77"/>
      <c r="J1656" s="79"/>
      <c r="K1656" s="80"/>
      <c r="L1656" s="81"/>
      <c r="M1656" s="82"/>
      <c r="N1656" s="82"/>
      <c r="O1656" s="81"/>
      <c r="P1656" s="76"/>
      <c r="Q1656" s="76"/>
      <c r="R1656" s="83"/>
      <c r="S1656" s="79"/>
      <c r="T1656" s="84"/>
    </row>
    <row r="1657" spans="1:20" x14ac:dyDescent="0.15">
      <c r="A1657" s="74"/>
      <c r="B1657" s="75"/>
      <c r="C1657" s="78"/>
      <c r="D1657" s="77"/>
      <c r="E1657" s="78"/>
      <c r="F1657" s="78"/>
      <c r="G1657" s="78"/>
      <c r="H1657" s="78"/>
      <c r="I1657" s="77"/>
      <c r="J1657" s="79"/>
      <c r="K1657" s="80"/>
      <c r="L1657" s="81"/>
      <c r="M1657" s="82"/>
      <c r="N1657" s="82"/>
      <c r="O1657" s="81"/>
      <c r="P1657" s="76"/>
      <c r="Q1657" s="76"/>
      <c r="R1657" s="83"/>
      <c r="S1657" s="79"/>
      <c r="T1657" s="84"/>
    </row>
    <row r="1658" spans="1:20" x14ac:dyDescent="0.15">
      <c r="A1658" s="74"/>
      <c r="B1658" s="75"/>
      <c r="C1658" s="78"/>
      <c r="D1658" s="77"/>
      <c r="E1658" s="78"/>
      <c r="F1658" s="78"/>
      <c r="G1658" s="78"/>
      <c r="H1658" s="78"/>
      <c r="I1658" s="77"/>
      <c r="J1658" s="79"/>
      <c r="K1658" s="80"/>
      <c r="L1658" s="81"/>
      <c r="M1658" s="82"/>
      <c r="N1658" s="82"/>
      <c r="O1658" s="81"/>
      <c r="P1658" s="76"/>
      <c r="Q1658" s="76"/>
      <c r="R1658" s="83"/>
      <c r="S1658" s="79"/>
      <c r="T1658" s="84"/>
    </row>
    <row r="1659" spans="1:20" x14ac:dyDescent="0.15">
      <c r="A1659" s="74"/>
      <c r="B1659" s="75"/>
      <c r="C1659" s="78"/>
      <c r="D1659" s="77"/>
      <c r="E1659" s="78"/>
      <c r="F1659" s="78"/>
      <c r="G1659" s="78"/>
      <c r="H1659" s="78"/>
      <c r="I1659" s="77"/>
      <c r="J1659" s="79"/>
      <c r="K1659" s="80"/>
      <c r="L1659" s="81"/>
      <c r="M1659" s="82"/>
      <c r="N1659" s="82"/>
      <c r="O1659" s="81"/>
      <c r="P1659" s="76"/>
      <c r="Q1659" s="76"/>
      <c r="R1659" s="83"/>
      <c r="S1659" s="79"/>
      <c r="T1659" s="84"/>
    </row>
    <row r="1660" spans="1:20" x14ac:dyDescent="0.15">
      <c r="A1660" s="74"/>
      <c r="B1660" s="75"/>
      <c r="C1660" s="78"/>
      <c r="D1660" s="77"/>
      <c r="E1660" s="78"/>
      <c r="F1660" s="78"/>
      <c r="G1660" s="78"/>
      <c r="H1660" s="78"/>
      <c r="I1660" s="77"/>
      <c r="J1660" s="79"/>
      <c r="K1660" s="80"/>
      <c r="L1660" s="81"/>
      <c r="M1660" s="82"/>
      <c r="N1660" s="82"/>
      <c r="O1660" s="81"/>
      <c r="P1660" s="76"/>
      <c r="Q1660" s="76"/>
      <c r="R1660" s="83"/>
      <c r="S1660" s="79"/>
      <c r="T1660" s="84"/>
    </row>
    <row r="1661" spans="1:20" x14ac:dyDescent="0.15">
      <c r="A1661" s="74"/>
      <c r="B1661" s="75"/>
      <c r="C1661" s="78"/>
      <c r="D1661" s="77"/>
      <c r="E1661" s="78"/>
      <c r="F1661" s="78"/>
      <c r="G1661" s="78"/>
      <c r="H1661" s="78"/>
      <c r="I1661" s="77"/>
      <c r="J1661" s="79"/>
      <c r="K1661" s="80"/>
      <c r="L1661" s="81"/>
      <c r="M1661" s="82"/>
      <c r="N1661" s="82"/>
      <c r="O1661" s="81"/>
      <c r="P1661" s="76"/>
      <c r="Q1661" s="76"/>
      <c r="R1661" s="83"/>
      <c r="S1661" s="79"/>
      <c r="T1661" s="84"/>
    </row>
    <row r="1662" spans="1:20" x14ac:dyDescent="0.15">
      <c r="A1662" s="74"/>
      <c r="B1662" s="75"/>
      <c r="C1662" s="78"/>
      <c r="D1662" s="77"/>
      <c r="E1662" s="78"/>
      <c r="F1662" s="78"/>
      <c r="G1662" s="78"/>
      <c r="H1662" s="78"/>
      <c r="I1662" s="77"/>
      <c r="J1662" s="79"/>
      <c r="K1662" s="80"/>
      <c r="L1662" s="81"/>
      <c r="M1662" s="82"/>
      <c r="N1662" s="82"/>
      <c r="O1662" s="81"/>
      <c r="P1662" s="76"/>
      <c r="Q1662" s="76"/>
      <c r="R1662" s="83"/>
      <c r="S1662" s="79"/>
      <c r="T1662" s="84"/>
    </row>
    <row r="1663" spans="1:20" x14ac:dyDescent="0.15">
      <c r="A1663" s="74"/>
      <c r="B1663" s="75"/>
      <c r="C1663" s="78"/>
      <c r="D1663" s="77"/>
      <c r="E1663" s="78"/>
      <c r="F1663" s="78"/>
      <c r="G1663" s="78"/>
      <c r="H1663" s="78"/>
      <c r="I1663" s="77"/>
      <c r="J1663" s="79"/>
      <c r="K1663" s="80"/>
      <c r="L1663" s="81"/>
      <c r="M1663" s="82"/>
      <c r="N1663" s="82"/>
      <c r="O1663" s="81"/>
      <c r="P1663" s="76"/>
      <c r="Q1663" s="76"/>
      <c r="R1663" s="83"/>
      <c r="S1663" s="79"/>
      <c r="T1663" s="84"/>
    </row>
    <row r="1664" spans="1:20" x14ac:dyDescent="0.15">
      <c r="A1664" s="74"/>
      <c r="B1664" s="75"/>
      <c r="C1664" s="78"/>
      <c r="D1664" s="77"/>
      <c r="E1664" s="78"/>
      <c r="F1664" s="78"/>
      <c r="G1664" s="78"/>
      <c r="H1664" s="78"/>
      <c r="I1664" s="77"/>
      <c r="J1664" s="79"/>
      <c r="K1664" s="80"/>
      <c r="L1664" s="81"/>
      <c r="M1664" s="82"/>
      <c r="N1664" s="82"/>
      <c r="O1664" s="81"/>
      <c r="P1664" s="76"/>
      <c r="Q1664" s="76"/>
      <c r="R1664" s="83"/>
      <c r="S1664" s="79"/>
      <c r="T1664" s="84"/>
    </row>
    <row r="1665" spans="1:20" x14ac:dyDescent="0.15">
      <c r="A1665" s="74"/>
      <c r="B1665" s="75"/>
      <c r="C1665" s="78"/>
      <c r="D1665" s="77"/>
      <c r="E1665" s="78"/>
      <c r="F1665" s="78"/>
      <c r="G1665" s="78"/>
      <c r="H1665" s="78"/>
      <c r="I1665" s="77"/>
      <c r="J1665" s="79"/>
      <c r="K1665" s="80"/>
      <c r="L1665" s="81"/>
      <c r="M1665" s="82"/>
      <c r="N1665" s="82"/>
      <c r="O1665" s="81"/>
      <c r="P1665" s="76"/>
      <c r="Q1665" s="76"/>
      <c r="R1665" s="83"/>
      <c r="S1665" s="79"/>
      <c r="T1665" s="84"/>
    </row>
    <row r="1666" spans="1:20" x14ac:dyDescent="0.15">
      <c r="A1666" s="74"/>
      <c r="B1666" s="75"/>
      <c r="C1666" s="78"/>
      <c r="D1666" s="77"/>
      <c r="E1666" s="78"/>
      <c r="F1666" s="78"/>
      <c r="G1666" s="78"/>
      <c r="H1666" s="78"/>
      <c r="I1666" s="77"/>
      <c r="J1666" s="79"/>
      <c r="K1666" s="80"/>
      <c r="L1666" s="81"/>
      <c r="M1666" s="82"/>
      <c r="N1666" s="82"/>
      <c r="O1666" s="81"/>
      <c r="P1666" s="76"/>
      <c r="Q1666" s="76"/>
      <c r="R1666" s="83"/>
      <c r="S1666" s="79"/>
      <c r="T1666" s="84"/>
    </row>
    <row r="1667" spans="1:20" x14ac:dyDescent="0.15">
      <c r="A1667" s="74"/>
      <c r="B1667" s="75"/>
      <c r="C1667" s="78"/>
      <c r="D1667" s="77"/>
      <c r="E1667" s="78"/>
      <c r="F1667" s="78"/>
      <c r="G1667" s="78"/>
      <c r="H1667" s="78"/>
      <c r="I1667" s="77"/>
      <c r="J1667" s="79"/>
      <c r="K1667" s="80"/>
      <c r="L1667" s="81"/>
      <c r="M1667" s="82"/>
      <c r="N1667" s="82"/>
      <c r="O1667" s="81"/>
      <c r="P1667" s="76"/>
      <c r="Q1667" s="76"/>
      <c r="R1667" s="83"/>
      <c r="S1667" s="79"/>
      <c r="T1667" s="84"/>
    </row>
    <row r="1668" spans="1:20" x14ac:dyDescent="0.15">
      <c r="A1668" s="74"/>
      <c r="B1668" s="75"/>
      <c r="C1668" s="78"/>
      <c r="D1668" s="77"/>
      <c r="E1668" s="78"/>
      <c r="F1668" s="78"/>
      <c r="G1668" s="78"/>
      <c r="H1668" s="78"/>
      <c r="I1668" s="77"/>
      <c r="J1668" s="79"/>
      <c r="K1668" s="80"/>
      <c r="L1668" s="81"/>
      <c r="M1668" s="82"/>
      <c r="N1668" s="82"/>
      <c r="O1668" s="81"/>
      <c r="P1668" s="76"/>
      <c r="Q1668" s="76"/>
      <c r="R1668" s="83"/>
      <c r="S1668" s="79"/>
      <c r="T1668" s="84"/>
    </row>
    <row r="1669" spans="1:20" x14ac:dyDescent="0.15">
      <c r="A1669" s="74"/>
      <c r="B1669" s="75"/>
      <c r="C1669" s="78"/>
      <c r="D1669" s="77"/>
      <c r="E1669" s="78"/>
      <c r="F1669" s="78"/>
      <c r="G1669" s="78"/>
      <c r="H1669" s="78"/>
      <c r="I1669" s="77"/>
      <c r="J1669" s="79"/>
      <c r="K1669" s="80"/>
      <c r="L1669" s="81"/>
      <c r="M1669" s="82"/>
      <c r="N1669" s="82"/>
      <c r="O1669" s="81"/>
      <c r="P1669" s="76"/>
      <c r="Q1669" s="76"/>
      <c r="R1669" s="83"/>
      <c r="S1669" s="79"/>
      <c r="T1669" s="84"/>
    </row>
    <row r="1670" spans="1:20" x14ac:dyDescent="0.15">
      <c r="A1670" s="74"/>
      <c r="B1670" s="75"/>
      <c r="C1670" s="78"/>
      <c r="D1670" s="77"/>
      <c r="E1670" s="78"/>
      <c r="F1670" s="78"/>
      <c r="G1670" s="78"/>
      <c r="H1670" s="78"/>
      <c r="I1670" s="77"/>
      <c r="J1670" s="79"/>
      <c r="K1670" s="80"/>
      <c r="L1670" s="81"/>
      <c r="M1670" s="82"/>
      <c r="N1670" s="82"/>
      <c r="O1670" s="81"/>
      <c r="P1670" s="76"/>
      <c r="Q1670" s="76"/>
      <c r="R1670" s="83"/>
      <c r="S1670" s="79"/>
      <c r="T1670" s="84"/>
    </row>
    <row r="1671" spans="1:20" x14ac:dyDescent="0.15">
      <c r="A1671" s="74"/>
      <c r="B1671" s="75"/>
      <c r="C1671" s="78"/>
      <c r="D1671" s="77"/>
      <c r="E1671" s="78"/>
      <c r="F1671" s="78"/>
      <c r="G1671" s="78"/>
      <c r="H1671" s="78"/>
      <c r="I1671" s="77"/>
      <c r="J1671" s="79"/>
      <c r="K1671" s="80"/>
      <c r="L1671" s="81"/>
      <c r="M1671" s="82"/>
      <c r="N1671" s="82"/>
      <c r="O1671" s="81"/>
      <c r="P1671" s="76"/>
      <c r="Q1671" s="76"/>
      <c r="R1671" s="83"/>
      <c r="S1671" s="79"/>
      <c r="T1671" s="84"/>
    </row>
    <row r="1672" spans="1:20" x14ac:dyDescent="0.15">
      <c r="A1672" s="74"/>
      <c r="B1672" s="75"/>
      <c r="C1672" s="78"/>
      <c r="D1672" s="77"/>
      <c r="E1672" s="78"/>
      <c r="F1672" s="78"/>
      <c r="G1672" s="78"/>
      <c r="H1672" s="78"/>
      <c r="I1672" s="77"/>
      <c r="J1672" s="79"/>
      <c r="K1672" s="80"/>
      <c r="L1672" s="81"/>
      <c r="M1672" s="82"/>
      <c r="N1672" s="82"/>
      <c r="O1672" s="81"/>
      <c r="P1672" s="76"/>
      <c r="Q1672" s="76"/>
      <c r="R1672" s="83"/>
      <c r="S1672" s="79"/>
      <c r="T1672" s="84"/>
    </row>
    <row r="1673" spans="1:20" x14ac:dyDescent="0.15">
      <c r="A1673" s="74"/>
      <c r="B1673" s="75"/>
      <c r="C1673" s="78"/>
      <c r="D1673" s="77"/>
      <c r="E1673" s="78"/>
      <c r="F1673" s="78"/>
      <c r="G1673" s="78"/>
      <c r="H1673" s="78"/>
      <c r="I1673" s="77"/>
      <c r="J1673" s="79"/>
      <c r="K1673" s="80"/>
      <c r="L1673" s="81"/>
      <c r="M1673" s="82"/>
      <c r="N1673" s="82"/>
      <c r="O1673" s="81"/>
      <c r="P1673" s="76"/>
      <c r="Q1673" s="76"/>
      <c r="R1673" s="83"/>
      <c r="S1673" s="79"/>
      <c r="T1673" s="84"/>
    </row>
    <row r="1674" spans="1:20" x14ac:dyDescent="0.15">
      <c r="A1674" s="74"/>
      <c r="B1674" s="75"/>
      <c r="C1674" s="78"/>
      <c r="D1674" s="77"/>
      <c r="E1674" s="78"/>
      <c r="F1674" s="78"/>
      <c r="G1674" s="78"/>
      <c r="H1674" s="78"/>
      <c r="I1674" s="77"/>
      <c r="J1674" s="79"/>
      <c r="K1674" s="80"/>
      <c r="L1674" s="81"/>
      <c r="M1674" s="82"/>
      <c r="N1674" s="82"/>
      <c r="O1674" s="81"/>
      <c r="P1674" s="76"/>
      <c r="Q1674" s="76"/>
      <c r="R1674" s="83"/>
      <c r="S1674" s="79"/>
      <c r="T1674" s="84"/>
    </row>
    <row r="1675" spans="1:20" x14ac:dyDescent="0.15">
      <c r="A1675" s="74"/>
      <c r="B1675" s="75"/>
      <c r="C1675" s="78"/>
      <c r="D1675" s="77"/>
      <c r="E1675" s="78"/>
      <c r="F1675" s="78"/>
      <c r="G1675" s="78"/>
      <c r="H1675" s="78"/>
      <c r="I1675" s="77"/>
      <c r="J1675" s="79"/>
      <c r="K1675" s="80"/>
      <c r="L1675" s="81"/>
      <c r="M1675" s="82"/>
      <c r="N1675" s="82"/>
      <c r="O1675" s="81"/>
      <c r="P1675" s="76"/>
      <c r="Q1675" s="76"/>
      <c r="R1675" s="83"/>
      <c r="S1675" s="79"/>
      <c r="T1675" s="84"/>
    </row>
    <row r="1676" spans="1:20" x14ac:dyDescent="0.15">
      <c r="A1676" s="74"/>
      <c r="B1676" s="75"/>
      <c r="C1676" s="78"/>
      <c r="D1676" s="77"/>
      <c r="E1676" s="78"/>
      <c r="F1676" s="78"/>
      <c r="G1676" s="78"/>
      <c r="H1676" s="78"/>
      <c r="I1676" s="77"/>
      <c r="J1676" s="79"/>
      <c r="K1676" s="80"/>
      <c r="L1676" s="81"/>
      <c r="M1676" s="82"/>
      <c r="N1676" s="82"/>
      <c r="O1676" s="81"/>
      <c r="P1676" s="76"/>
      <c r="Q1676" s="76"/>
      <c r="R1676" s="83"/>
      <c r="S1676" s="79"/>
      <c r="T1676" s="84"/>
    </row>
    <row r="1677" spans="1:20" x14ac:dyDescent="0.15">
      <c r="A1677" s="74"/>
      <c r="B1677" s="75"/>
      <c r="C1677" s="78"/>
      <c r="D1677" s="77"/>
      <c r="E1677" s="78"/>
      <c r="F1677" s="78"/>
      <c r="G1677" s="78"/>
      <c r="H1677" s="78"/>
      <c r="I1677" s="77"/>
      <c r="J1677" s="79"/>
      <c r="K1677" s="80"/>
      <c r="L1677" s="81"/>
      <c r="M1677" s="82"/>
      <c r="N1677" s="82"/>
      <c r="O1677" s="81"/>
      <c r="P1677" s="76"/>
      <c r="Q1677" s="76"/>
      <c r="R1677" s="83"/>
      <c r="S1677" s="79"/>
      <c r="T1677" s="84"/>
    </row>
    <row r="1678" spans="1:20" x14ac:dyDescent="0.15">
      <c r="A1678" s="74"/>
      <c r="B1678" s="75"/>
      <c r="C1678" s="78"/>
      <c r="D1678" s="77"/>
      <c r="E1678" s="78"/>
      <c r="F1678" s="78"/>
      <c r="G1678" s="78"/>
      <c r="H1678" s="78"/>
      <c r="I1678" s="77"/>
      <c r="J1678" s="79"/>
      <c r="K1678" s="80"/>
      <c r="L1678" s="81"/>
      <c r="M1678" s="82"/>
      <c r="N1678" s="82"/>
      <c r="O1678" s="81"/>
      <c r="P1678" s="76"/>
      <c r="Q1678" s="76"/>
      <c r="R1678" s="83"/>
      <c r="S1678" s="79"/>
      <c r="T1678" s="84"/>
    </row>
    <row r="1679" spans="1:20" x14ac:dyDescent="0.15">
      <c r="A1679" s="74"/>
      <c r="B1679" s="75"/>
      <c r="C1679" s="78"/>
      <c r="D1679" s="77"/>
      <c r="E1679" s="78"/>
      <c r="F1679" s="78"/>
      <c r="G1679" s="78"/>
      <c r="H1679" s="78"/>
      <c r="I1679" s="77"/>
      <c r="J1679" s="79"/>
      <c r="K1679" s="80"/>
      <c r="L1679" s="81"/>
      <c r="M1679" s="82"/>
      <c r="N1679" s="82"/>
      <c r="O1679" s="81"/>
      <c r="P1679" s="76"/>
      <c r="Q1679" s="76"/>
      <c r="R1679" s="83"/>
      <c r="S1679" s="79"/>
      <c r="T1679" s="84"/>
    </row>
    <row r="1680" spans="1:20" x14ac:dyDescent="0.15">
      <c r="A1680" s="74"/>
      <c r="B1680" s="75"/>
      <c r="C1680" s="78"/>
      <c r="D1680" s="77"/>
      <c r="E1680" s="78"/>
      <c r="F1680" s="78"/>
      <c r="G1680" s="78"/>
      <c r="H1680" s="78"/>
      <c r="I1680" s="77"/>
      <c r="J1680" s="79"/>
      <c r="K1680" s="80"/>
      <c r="L1680" s="81"/>
      <c r="M1680" s="82"/>
      <c r="N1680" s="82"/>
      <c r="O1680" s="81"/>
      <c r="P1680" s="76"/>
      <c r="Q1680" s="76"/>
      <c r="R1680" s="83"/>
      <c r="S1680" s="79"/>
      <c r="T1680" s="84"/>
    </row>
    <row r="1681" spans="1:20" x14ac:dyDescent="0.15">
      <c r="A1681" s="74"/>
      <c r="B1681" s="75"/>
      <c r="C1681" s="78"/>
      <c r="D1681" s="77"/>
      <c r="E1681" s="78"/>
      <c r="F1681" s="78"/>
      <c r="G1681" s="78"/>
      <c r="H1681" s="78"/>
      <c r="I1681" s="77"/>
      <c r="J1681" s="79"/>
      <c r="K1681" s="80"/>
      <c r="L1681" s="81"/>
      <c r="M1681" s="82"/>
      <c r="N1681" s="82"/>
      <c r="O1681" s="81"/>
      <c r="P1681" s="76"/>
      <c r="Q1681" s="76"/>
      <c r="R1681" s="83"/>
      <c r="S1681" s="79"/>
      <c r="T1681" s="84"/>
    </row>
    <row r="1682" spans="1:20" x14ac:dyDescent="0.15">
      <c r="A1682" s="74"/>
      <c r="B1682" s="75"/>
      <c r="C1682" s="78"/>
      <c r="D1682" s="77"/>
      <c r="E1682" s="78"/>
      <c r="F1682" s="78"/>
      <c r="G1682" s="78"/>
      <c r="H1682" s="78"/>
      <c r="I1682" s="77"/>
      <c r="J1682" s="79"/>
      <c r="K1682" s="80"/>
      <c r="L1682" s="81"/>
      <c r="M1682" s="82"/>
      <c r="N1682" s="82"/>
      <c r="O1682" s="81"/>
      <c r="P1682" s="76"/>
      <c r="Q1682" s="76"/>
      <c r="R1682" s="83"/>
      <c r="S1682" s="79"/>
      <c r="T1682" s="84"/>
    </row>
    <row r="1683" spans="1:20" x14ac:dyDescent="0.15">
      <c r="A1683" s="74"/>
      <c r="B1683" s="75"/>
      <c r="C1683" s="78"/>
      <c r="D1683" s="77"/>
      <c r="E1683" s="78"/>
      <c r="F1683" s="78"/>
      <c r="G1683" s="78"/>
      <c r="H1683" s="78"/>
      <c r="I1683" s="77"/>
      <c r="J1683" s="79"/>
      <c r="K1683" s="80"/>
      <c r="L1683" s="81"/>
      <c r="M1683" s="82"/>
      <c r="N1683" s="82"/>
      <c r="O1683" s="81"/>
      <c r="P1683" s="76"/>
      <c r="Q1683" s="76"/>
      <c r="R1683" s="83"/>
      <c r="S1683" s="79"/>
      <c r="T1683" s="84"/>
    </row>
    <row r="1684" spans="1:20" x14ac:dyDescent="0.15">
      <c r="A1684" s="74"/>
      <c r="B1684" s="75"/>
      <c r="C1684" s="78"/>
      <c r="D1684" s="77"/>
      <c r="E1684" s="78"/>
      <c r="F1684" s="78"/>
      <c r="G1684" s="78"/>
      <c r="H1684" s="78"/>
      <c r="I1684" s="77"/>
      <c r="J1684" s="79"/>
      <c r="K1684" s="80"/>
      <c r="L1684" s="81"/>
      <c r="M1684" s="82"/>
      <c r="N1684" s="82"/>
      <c r="O1684" s="81"/>
      <c r="P1684" s="76"/>
      <c r="Q1684" s="76"/>
      <c r="R1684" s="83"/>
      <c r="S1684" s="79"/>
      <c r="T1684" s="84"/>
    </row>
    <row r="1685" spans="1:20" x14ac:dyDescent="0.15">
      <c r="A1685" s="74"/>
      <c r="B1685" s="75"/>
      <c r="C1685" s="78"/>
      <c r="D1685" s="77"/>
      <c r="E1685" s="78"/>
      <c r="F1685" s="78"/>
      <c r="G1685" s="78"/>
      <c r="H1685" s="78"/>
      <c r="I1685" s="77"/>
      <c r="J1685" s="79"/>
      <c r="K1685" s="80"/>
      <c r="L1685" s="81"/>
      <c r="M1685" s="82"/>
      <c r="N1685" s="82"/>
      <c r="O1685" s="81"/>
      <c r="P1685" s="76"/>
      <c r="Q1685" s="76"/>
      <c r="R1685" s="83"/>
      <c r="S1685" s="79"/>
      <c r="T1685" s="84"/>
    </row>
    <row r="1686" spans="1:20" x14ac:dyDescent="0.15">
      <c r="A1686" s="74"/>
      <c r="B1686" s="75"/>
      <c r="C1686" s="78"/>
      <c r="D1686" s="77"/>
      <c r="E1686" s="78"/>
      <c r="F1686" s="78"/>
      <c r="G1686" s="78"/>
      <c r="H1686" s="78"/>
      <c r="I1686" s="77"/>
      <c r="J1686" s="79"/>
      <c r="K1686" s="80"/>
      <c r="L1686" s="81"/>
      <c r="M1686" s="82"/>
      <c r="N1686" s="82"/>
      <c r="O1686" s="81"/>
      <c r="P1686" s="76"/>
      <c r="Q1686" s="76"/>
      <c r="R1686" s="83"/>
      <c r="S1686" s="79"/>
      <c r="T1686" s="84"/>
    </row>
    <row r="1687" spans="1:20" x14ac:dyDescent="0.15">
      <c r="A1687" s="74"/>
      <c r="B1687" s="75"/>
      <c r="C1687" s="78"/>
      <c r="D1687" s="77"/>
      <c r="E1687" s="78"/>
      <c r="F1687" s="78"/>
      <c r="G1687" s="78"/>
      <c r="H1687" s="78"/>
      <c r="I1687" s="77"/>
      <c r="J1687" s="79"/>
      <c r="K1687" s="80"/>
      <c r="L1687" s="81"/>
      <c r="M1687" s="82"/>
      <c r="N1687" s="82"/>
      <c r="O1687" s="81"/>
      <c r="P1687" s="76"/>
      <c r="Q1687" s="76"/>
      <c r="R1687" s="83"/>
      <c r="S1687" s="79"/>
      <c r="T1687" s="84"/>
    </row>
    <row r="1688" spans="1:20" x14ac:dyDescent="0.15">
      <c r="A1688" s="74"/>
      <c r="B1688" s="75"/>
      <c r="C1688" s="78"/>
      <c r="D1688" s="77"/>
      <c r="E1688" s="78"/>
      <c r="F1688" s="78"/>
      <c r="G1688" s="78"/>
      <c r="H1688" s="78"/>
      <c r="I1688" s="77"/>
      <c r="J1688" s="79"/>
      <c r="K1688" s="80"/>
      <c r="L1688" s="81"/>
      <c r="M1688" s="82"/>
      <c r="N1688" s="82"/>
      <c r="O1688" s="81"/>
      <c r="P1688" s="76"/>
      <c r="Q1688" s="76"/>
      <c r="R1688" s="83"/>
      <c r="S1688" s="79"/>
      <c r="T1688" s="84"/>
    </row>
    <row r="1689" spans="1:20" x14ac:dyDescent="0.15">
      <c r="A1689" s="74"/>
      <c r="B1689" s="75"/>
      <c r="C1689" s="78"/>
      <c r="D1689" s="77"/>
      <c r="E1689" s="78"/>
      <c r="F1689" s="78"/>
      <c r="G1689" s="78"/>
      <c r="H1689" s="78"/>
      <c r="I1689" s="77"/>
      <c r="J1689" s="79"/>
      <c r="K1689" s="80"/>
      <c r="L1689" s="81"/>
      <c r="M1689" s="82"/>
      <c r="N1689" s="82"/>
      <c r="O1689" s="81"/>
      <c r="P1689" s="76"/>
      <c r="Q1689" s="76"/>
      <c r="R1689" s="83"/>
      <c r="S1689" s="79"/>
      <c r="T1689" s="84"/>
    </row>
    <row r="1690" spans="1:20" x14ac:dyDescent="0.15">
      <c r="A1690" s="74"/>
      <c r="B1690" s="75"/>
      <c r="C1690" s="78"/>
      <c r="D1690" s="77"/>
      <c r="E1690" s="78"/>
      <c r="F1690" s="78"/>
      <c r="G1690" s="78"/>
      <c r="H1690" s="78"/>
      <c r="I1690" s="77"/>
      <c r="J1690" s="79"/>
      <c r="K1690" s="80"/>
      <c r="L1690" s="81"/>
      <c r="M1690" s="82"/>
      <c r="N1690" s="82"/>
      <c r="O1690" s="81"/>
      <c r="P1690" s="76"/>
      <c r="Q1690" s="76"/>
      <c r="R1690" s="83"/>
      <c r="S1690" s="79"/>
      <c r="T1690" s="84"/>
    </row>
    <row r="1691" spans="1:20" x14ac:dyDescent="0.15">
      <c r="A1691" s="74"/>
      <c r="B1691" s="75"/>
      <c r="C1691" s="78"/>
      <c r="D1691" s="77"/>
      <c r="E1691" s="78"/>
      <c r="F1691" s="78"/>
      <c r="G1691" s="78"/>
      <c r="H1691" s="78"/>
      <c r="I1691" s="77"/>
      <c r="J1691" s="79"/>
      <c r="K1691" s="80"/>
      <c r="L1691" s="81"/>
      <c r="M1691" s="82"/>
      <c r="N1691" s="82"/>
      <c r="O1691" s="81"/>
      <c r="P1691" s="76"/>
      <c r="Q1691" s="76"/>
      <c r="R1691" s="83"/>
      <c r="S1691" s="79"/>
      <c r="T1691" s="84"/>
    </row>
    <row r="1692" spans="1:20" x14ac:dyDescent="0.15">
      <c r="A1692" s="74"/>
      <c r="B1692" s="75"/>
      <c r="C1692" s="78"/>
      <c r="D1692" s="77"/>
      <c r="E1692" s="78"/>
      <c r="F1692" s="78"/>
      <c r="G1692" s="78"/>
      <c r="H1692" s="78"/>
      <c r="I1692" s="77"/>
      <c r="J1692" s="79"/>
      <c r="K1692" s="80"/>
      <c r="L1692" s="81"/>
      <c r="M1692" s="82"/>
      <c r="N1692" s="82"/>
      <c r="O1692" s="81"/>
      <c r="P1692" s="76"/>
      <c r="Q1692" s="76"/>
      <c r="R1692" s="83"/>
      <c r="S1692" s="79"/>
      <c r="T1692" s="84"/>
    </row>
    <row r="1693" spans="1:20" x14ac:dyDescent="0.15">
      <c r="A1693" s="74"/>
      <c r="B1693" s="75"/>
      <c r="C1693" s="78"/>
      <c r="D1693" s="77"/>
      <c r="E1693" s="78"/>
      <c r="F1693" s="78"/>
      <c r="G1693" s="78"/>
      <c r="H1693" s="78"/>
      <c r="I1693" s="77"/>
      <c r="J1693" s="79"/>
      <c r="K1693" s="80"/>
      <c r="L1693" s="81"/>
      <c r="M1693" s="82"/>
      <c r="N1693" s="82"/>
      <c r="O1693" s="81"/>
      <c r="P1693" s="76"/>
      <c r="Q1693" s="76"/>
      <c r="R1693" s="83"/>
      <c r="S1693" s="79"/>
      <c r="T1693" s="84"/>
    </row>
    <row r="1694" spans="1:20" x14ac:dyDescent="0.15">
      <c r="A1694" s="74"/>
      <c r="B1694" s="75"/>
      <c r="C1694" s="78"/>
      <c r="D1694" s="77"/>
      <c r="E1694" s="78"/>
      <c r="F1694" s="78"/>
      <c r="G1694" s="78"/>
      <c r="H1694" s="78"/>
      <c r="I1694" s="77"/>
      <c r="J1694" s="79"/>
      <c r="K1694" s="80"/>
      <c r="L1694" s="81"/>
      <c r="M1694" s="82"/>
      <c r="N1694" s="82"/>
      <c r="O1694" s="81"/>
      <c r="P1694" s="76"/>
      <c r="Q1694" s="76"/>
      <c r="R1694" s="83"/>
      <c r="S1694" s="79"/>
      <c r="T1694" s="84"/>
    </row>
    <row r="1695" spans="1:20" x14ac:dyDescent="0.15">
      <c r="A1695" s="74"/>
      <c r="B1695" s="75"/>
      <c r="C1695" s="78"/>
      <c r="D1695" s="77"/>
      <c r="E1695" s="78"/>
      <c r="F1695" s="78"/>
      <c r="G1695" s="78"/>
      <c r="H1695" s="78"/>
      <c r="I1695" s="77"/>
      <c r="J1695" s="79"/>
      <c r="K1695" s="80"/>
      <c r="L1695" s="81"/>
      <c r="M1695" s="82"/>
      <c r="N1695" s="82"/>
      <c r="O1695" s="81"/>
      <c r="P1695" s="76"/>
      <c r="Q1695" s="76"/>
      <c r="R1695" s="83"/>
      <c r="S1695" s="79"/>
      <c r="T1695" s="84"/>
    </row>
    <row r="1696" spans="1:20" x14ac:dyDescent="0.15">
      <c r="A1696" s="74"/>
      <c r="B1696" s="75"/>
      <c r="C1696" s="78"/>
      <c r="D1696" s="77"/>
      <c r="E1696" s="78"/>
      <c r="F1696" s="78"/>
      <c r="G1696" s="78"/>
      <c r="H1696" s="78"/>
      <c r="I1696" s="77"/>
      <c r="J1696" s="79"/>
      <c r="K1696" s="80"/>
      <c r="L1696" s="81"/>
      <c r="M1696" s="82"/>
      <c r="N1696" s="82"/>
      <c r="O1696" s="81"/>
      <c r="P1696" s="76"/>
      <c r="Q1696" s="76"/>
      <c r="R1696" s="83"/>
      <c r="S1696" s="79"/>
      <c r="T1696" s="84"/>
    </row>
    <row r="1697" spans="1:20" x14ac:dyDescent="0.15">
      <c r="A1697" s="74"/>
      <c r="B1697" s="75"/>
      <c r="C1697" s="78"/>
      <c r="D1697" s="77"/>
      <c r="E1697" s="78"/>
      <c r="F1697" s="78"/>
      <c r="G1697" s="78"/>
      <c r="H1697" s="78"/>
      <c r="I1697" s="77"/>
      <c r="J1697" s="79"/>
      <c r="K1697" s="80"/>
      <c r="L1697" s="81"/>
      <c r="M1697" s="82"/>
      <c r="N1697" s="82"/>
      <c r="O1697" s="81"/>
      <c r="P1697" s="76"/>
      <c r="Q1697" s="76"/>
      <c r="R1697" s="83"/>
      <c r="S1697" s="79"/>
      <c r="T1697" s="84"/>
    </row>
    <row r="1698" spans="1:20" x14ac:dyDescent="0.15">
      <c r="A1698" s="74"/>
      <c r="B1698" s="75"/>
      <c r="C1698" s="78"/>
      <c r="D1698" s="77"/>
      <c r="E1698" s="78"/>
      <c r="F1698" s="78"/>
      <c r="G1698" s="78"/>
      <c r="H1698" s="78"/>
      <c r="I1698" s="77"/>
      <c r="J1698" s="79"/>
      <c r="K1698" s="80"/>
      <c r="L1698" s="81"/>
      <c r="M1698" s="82"/>
      <c r="N1698" s="82"/>
      <c r="O1698" s="81"/>
      <c r="P1698" s="76"/>
      <c r="Q1698" s="76"/>
      <c r="R1698" s="83"/>
      <c r="S1698" s="79"/>
      <c r="T1698" s="84"/>
    </row>
    <row r="1699" spans="1:20" x14ac:dyDescent="0.15">
      <c r="A1699" s="74"/>
      <c r="B1699" s="75"/>
      <c r="C1699" s="78"/>
      <c r="D1699" s="77"/>
      <c r="E1699" s="78"/>
      <c r="F1699" s="78"/>
      <c r="G1699" s="78"/>
      <c r="H1699" s="78"/>
      <c r="I1699" s="77"/>
      <c r="J1699" s="79"/>
      <c r="K1699" s="80"/>
      <c r="L1699" s="81"/>
      <c r="M1699" s="82"/>
      <c r="N1699" s="82"/>
      <c r="O1699" s="81"/>
      <c r="P1699" s="76"/>
      <c r="Q1699" s="76"/>
      <c r="R1699" s="83"/>
      <c r="S1699" s="79"/>
      <c r="T1699" s="84"/>
    </row>
    <row r="1700" spans="1:20" x14ac:dyDescent="0.15">
      <c r="A1700" s="74"/>
      <c r="B1700" s="75"/>
      <c r="C1700" s="78"/>
      <c r="D1700" s="77"/>
      <c r="E1700" s="78"/>
      <c r="F1700" s="78"/>
      <c r="G1700" s="78"/>
      <c r="H1700" s="78"/>
      <c r="I1700" s="77"/>
      <c r="J1700" s="79"/>
      <c r="K1700" s="80"/>
      <c r="L1700" s="81"/>
      <c r="M1700" s="82"/>
      <c r="N1700" s="82"/>
      <c r="O1700" s="81"/>
      <c r="P1700" s="76"/>
      <c r="Q1700" s="76"/>
      <c r="R1700" s="83"/>
      <c r="S1700" s="79"/>
      <c r="T1700" s="84"/>
    </row>
    <row r="1701" spans="1:20" x14ac:dyDescent="0.15">
      <c r="A1701" s="74"/>
      <c r="B1701" s="75"/>
      <c r="C1701" s="78"/>
      <c r="D1701" s="77"/>
      <c r="E1701" s="78"/>
      <c r="F1701" s="78"/>
      <c r="G1701" s="78"/>
      <c r="H1701" s="78"/>
      <c r="I1701" s="77"/>
      <c r="J1701" s="79"/>
      <c r="K1701" s="80"/>
      <c r="L1701" s="81"/>
      <c r="M1701" s="82"/>
      <c r="N1701" s="82"/>
      <c r="O1701" s="81"/>
      <c r="P1701" s="76"/>
      <c r="Q1701" s="76"/>
      <c r="R1701" s="83"/>
      <c r="S1701" s="79"/>
      <c r="T1701" s="84"/>
    </row>
    <row r="1702" spans="1:20" x14ac:dyDescent="0.15">
      <c r="A1702" s="74"/>
      <c r="B1702" s="75"/>
      <c r="C1702" s="78"/>
      <c r="D1702" s="77"/>
      <c r="E1702" s="78"/>
      <c r="F1702" s="78"/>
      <c r="G1702" s="78"/>
      <c r="H1702" s="78"/>
      <c r="I1702" s="77"/>
      <c r="J1702" s="79"/>
      <c r="K1702" s="80"/>
      <c r="L1702" s="81"/>
      <c r="M1702" s="82"/>
      <c r="N1702" s="82"/>
      <c r="O1702" s="81"/>
      <c r="P1702" s="76"/>
      <c r="Q1702" s="76"/>
      <c r="R1702" s="83"/>
      <c r="S1702" s="79"/>
      <c r="T1702" s="84"/>
    </row>
    <row r="1703" spans="1:20" x14ac:dyDescent="0.15">
      <c r="A1703" s="74"/>
      <c r="B1703" s="75"/>
      <c r="C1703" s="78"/>
      <c r="D1703" s="77"/>
      <c r="E1703" s="78"/>
      <c r="F1703" s="78"/>
      <c r="G1703" s="78"/>
      <c r="H1703" s="78"/>
      <c r="I1703" s="77"/>
      <c r="J1703" s="79"/>
      <c r="K1703" s="80"/>
      <c r="L1703" s="81"/>
      <c r="M1703" s="82"/>
      <c r="N1703" s="82"/>
      <c r="O1703" s="81"/>
      <c r="P1703" s="76"/>
      <c r="Q1703" s="76"/>
      <c r="R1703" s="83"/>
      <c r="S1703" s="79"/>
      <c r="T1703" s="84"/>
    </row>
    <row r="1704" spans="1:20" x14ac:dyDescent="0.15">
      <c r="A1704" s="74"/>
      <c r="B1704" s="75"/>
      <c r="C1704" s="78"/>
      <c r="D1704" s="77"/>
      <c r="E1704" s="78"/>
      <c r="F1704" s="78"/>
      <c r="G1704" s="78"/>
      <c r="H1704" s="78"/>
      <c r="I1704" s="77"/>
      <c r="J1704" s="79"/>
      <c r="K1704" s="80"/>
      <c r="L1704" s="81"/>
      <c r="M1704" s="82"/>
      <c r="N1704" s="82"/>
      <c r="O1704" s="81"/>
      <c r="P1704" s="76"/>
      <c r="Q1704" s="76"/>
      <c r="R1704" s="83"/>
      <c r="S1704" s="79"/>
      <c r="T1704" s="84"/>
    </row>
    <row r="1705" spans="1:20" x14ac:dyDescent="0.15">
      <c r="A1705" s="74"/>
      <c r="B1705" s="75"/>
      <c r="C1705" s="78"/>
      <c r="D1705" s="77"/>
      <c r="E1705" s="78"/>
      <c r="F1705" s="78"/>
      <c r="G1705" s="78"/>
      <c r="H1705" s="78"/>
      <c r="I1705" s="77"/>
      <c r="J1705" s="79"/>
      <c r="K1705" s="80"/>
      <c r="L1705" s="81"/>
      <c r="M1705" s="82"/>
      <c r="N1705" s="82"/>
      <c r="O1705" s="81"/>
      <c r="P1705" s="76"/>
      <c r="Q1705" s="76"/>
      <c r="R1705" s="83"/>
      <c r="S1705" s="79"/>
      <c r="T1705" s="84"/>
    </row>
    <row r="1706" spans="1:20" x14ac:dyDescent="0.15">
      <c r="A1706" s="74"/>
      <c r="B1706" s="75"/>
      <c r="C1706" s="78"/>
      <c r="D1706" s="77"/>
      <c r="E1706" s="78"/>
      <c r="F1706" s="78"/>
      <c r="G1706" s="78"/>
      <c r="H1706" s="78"/>
      <c r="I1706" s="77"/>
      <c r="J1706" s="79"/>
      <c r="K1706" s="80"/>
      <c r="L1706" s="81"/>
      <c r="M1706" s="82"/>
      <c r="N1706" s="82"/>
      <c r="O1706" s="81"/>
      <c r="P1706" s="76"/>
      <c r="Q1706" s="76"/>
      <c r="R1706" s="83"/>
      <c r="S1706" s="79"/>
      <c r="T1706" s="84"/>
    </row>
    <row r="1707" spans="1:20" x14ac:dyDescent="0.15">
      <c r="A1707" s="74"/>
      <c r="B1707" s="75"/>
      <c r="C1707" s="78"/>
      <c r="D1707" s="77"/>
      <c r="E1707" s="78"/>
      <c r="F1707" s="78"/>
      <c r="G1707" s="78"/>
      <c r="H1707" s="78"/>
      <c r="I1707" s="77"/>
      <c r="J1707" s="79"/>
      <c r="K1707" s="80"/>
      <c r="L1707" s="81"/>
      <c r="M1707" s="82"/>
      <c r="N1707" s="82"/>
      <c r="O1707" s="81"/>
      <c r="P1707" s="76"/>
      <c r="Q1707" s="76"/>
      <c r="R1707" s="83"/>
      <c r="S1707" s="79"/>
      <c r="T1707" s="84"/>
    </row>
    <row r="1708" spans="1:20" x14ac:dyDescent="0.15">
      <c r="A1708" s="74"/>
      <c r="B1708" s="75"/>
      <c r="C1708" s="78"/>
      <c r="D1708" s="77"/>
      <c r="E1708" s="78"/>
      <c r="F1708" s="78"/>
      <c r="G1708" s="78"/>
      <c r="H1708" s="78"/>
      <c r="I1708" s="77"/>
      <c r="J1708" s="79"/>
      <c r="K1708" s="80"/>
      <c r="L1708" s="81"/>
      <c r="M1708" s="82"/>
      <c r="N1708" s="82"/>
      <c r="O1708" s="81"/>
      <c r="P1708" s="76"/>
      <c r="Q1708" s="76"/>
      <c r="R1708" s="83"/>
      <c r="S1708" s="79"/>
      <c r="T1708" s="84"/>
    </row>
    <row r="1709" spans="1:20" x14ac:dyDescent="0.15">
      <c r="A1709" s="74"/>
      <c r="B1709" s="75"/>
      <c r="C1709" s="78"/>
      <c r="D1709" s="77"/>
      <c r="E1709" s="78"/>
      <c r="F1709" s="78"/>
      <c r="G1709" s="78"/>
      <c r="H1709" s="78"/>
      <c r="I1709" s="77"/>
      <c r="J1709" s="79"/>
      <c r="K1709" s="80"/>
      <c r="L1709" s="81"/>
      <c r="M1709" s="82"/>
      <c r="N1709" s="82"/>
      <c r="O1709" s="81"/>
      <c r="P1709" s="76"/>
      <c r="Q1709" s="76"/>
      <c r="R1709" s="83"/>
      <c r="S1709" s="79"/>
      <c r="T1709" s="84"/>
    </row>
    <row r="1710" spans="1:20" x14ac:dyDescent="0.15">
      <c r="A1710" s="74"/>
      <c r="B1710" s="75"/>
      <c r="C1710" s="78"/>
      <c r="D1710" s="77"/>
      <c r="E1710" s="78"/>
      <c r="F1710" s="78"/>
      <c r="G1710" s="78"/>
      <c r="H1710" s="78"/>
      <c r="I1710" s="77"/>
      <c r="J1710" s="79"/>
      <c r="K1710" s="80"/>
      <c r="L1710" s="81"/>
      <c r="M1710" s="82"/>
      <c r="N1710" s="82"/>
      <c r="O1710" s="81"/>
      <c r="P1710" s="76"/>
      <c r="Q1710" s="76"/>
      <c r="R1710" s="83"/>
      <c r="S1710" s="79"/>
      <c r="T1710" s="84"/>
    </row>
    <row r="1711" spans="1:20" x14ac:dyDescent="0.15">
      <c r="A1711" s="74"/>
      <c r="B1711" s="75"/>
      <c r="C1711" s="78"/>
      <c r="D1711" s="77"/>
      <c r="E1711" s="78"/>
      <c r="F1711" s="78"/>
      <c r="G1711" s="78"/>
      <c r="H1711" s="78"/>
      <c r="I1711" s="77"/>
      <c r="J1711" s="79"/>
      <c r="K1711" s="80"/>
      <c r="L1711" s="81"/>
      <c r="M1711" s="82"/>
      <c r="N1711" s="82"/>
      <c r="O1711" s="81"/>
      <c r="P1711" s="76"/>
      <c r="Q1711" s="76"/>
      <c r="R1711" s="83"/>
      <c r="S1711" s="79"/>
      <c r="T1711" s="84"/>
    </row>
    <row r="1712" spans="1:20" x14ac:dyDescent="0.15">
      <c r="A1712" s="74"/>
      <c r="B1712" s="75"/>
      <c r="C1712" s="78"/>
      <c r="D1712" s="77"/>
      <c r="E1712" s="78"/>
      <c r="F1712" s="78"/>
      <c r="G1712" s="78"/>
      <c r="H1712" s="78"/>
      <c r="I1712" s="77"/>
      <c r="J1712" s="79"/>
      <c r="K1712" s="80"/>
      <c r="L1712" s="81"/>
      <c r="M1712" s="82"/>
      <c r="N1712" s="82"/>
      <c r="O1712" s="81"/>
      <c r="P1712" s="76"/>
      <c r="Q1712" s="76"/>
      <c r="R1712" s="83"/>
      <c r="S1712" s="79"/>
      <c r="T1712" s="84"/>
    </row>
    <row r="1713" spans="1:20" x14ac:dyDescent="0.15">
      <c r="A1713" s="74"/>
      <c r="B1713" s="75"/>
      <c r="C1713" s="78"/>
      <c r="D1713" s="77"/>
      <c r="E1713" s="78"/>
      <c r="F1713" s="78"/>
      <c r="G1713" s="78"/>
      <c r="H1713" s="78"/>
      <c r="I1713" s="77"/>
      <c r="J1713" s="79"/>
      <c r="K1713" s="80"/>
      <c r="L1713" s="81"/>
      <c r="M1713" s="82"/>
      <c r="N1713" s="82"/>
      <c r="O1713" s="81"/>
      <c r="P1713" s="76"/>
      <c r="Q1713" s="76"/>
      <c r="R1713" s="83"/>
      <c r="S1713" s="79"/>
      <c r="T1713" s="84"/>
    </row>
    <row r="1714" spans="1:20" x14ac:dyDescent="0.15">
      <c r="A1714" s="74"/>
      <c r="B1714" s="75"/>
      <c r="C1714" s="78"/>
      <c r="D1714" s="77"/>
      <c r="E1714" s="78"/>
      <c r="F1714" s="78"/>
      <c r="G1714" s="78"/>
      <c r="H1714" s="78"/>
      <c r="I1714" s="77"/>
      <c r="J1714" s="79"/>
      <c r="K1714" s="80"/>
      <c r="L1714" s="81"/>
      <c r="M1714" s="82"/>
      <c r="N1714" s="82"/>
      <c r="O1714" s="81"/>
      <c r="P1714" s="76"/>
      <c r="Q1714" s="76"/>
      <c r="R1714" s="83"/>
      <c r="S1714" s="79"/>
      <c r="T1714" s="84"/>
    </row>
    <row r="1715" spans="1:20" x14ac:dyDescent="0.15">
      <c r="A1715" s="74"/>
      <c r="B1715" s="75"/>
      <c r="C1715" s="78"/>
      <c r="D1715" s="77"/>
      <c r="E1715" s="78"/>
      <c r="F1715" s="78"/>
      <c r="G1715" s="78"/>
      <c r="H1715" s="78"/>
      <c r="I1715" s="77"/>
      <c r="J1715" s="79"/>
      <c r="K1715" s="80"/>
      <c r="L1715" s="81"/>
      <c r="M1715" s="82"/>
      <c r="N1715" s="82"/>
      <c r="O1715" s="81"/>
      <c r="P1715" s="76"/>
      <c r="Q1715" s="76"/>
      <c r="R1715" s="83"/>
      <c r="S1715" s="79"/>
      <c r="T1715" s="84"/>
    </row>
    <row r="1716" spans="1:20" x14ac:dyDescent="0.15">
      <c r="A1716" s="74"/>
      <c r="B1716" s="75"/>
      <c r="C1716" s="78"/>
      <c r="D1716" s="77"/>
      <c r="E1716" s="78"/>
      <c r="F1716" s="78"/>
      <c r="G1716" s="78"/>
      <c r="H1716" s="78"/>
      <c r="I1716" s="77"/>
      <c r="J1716" s="79"/>
      <c r="K1716" s="80"/>
      <c r="L1716" s="81"/>
      <c r="M1716" s="82"/>
      <c r="N1716" s="82"/>
      <c r="O1716" s="81"/>
      <c r="P1716" s="76"/>
      <c r="Q1716" s="76"/>
      <c r="R1716" s="83"/>
      <c r="S1716" s="79"/>
      <c r="T1716" s="84"/>
    </row>
    <row r="1717" spans="1:20" x14ac:dyDescent="0.15">
      <c r="A1717" s="74"/>
      <c r="B1717" s="75"/>
      <c r="C1717" s="78"/>
      <c r="D1717" s="77"/>
      <c r="E1717" s="78"/>
      <c r="F1717" s="78"/>
      <c r="G1717" s="78"/>
      <c r="H1717" s="78"/>
      <c r="I1717" s="77"/>
      <c r="J1717" s="79"/>
      <c r="K1717" s="80"/>
      <c r="L1717" s="81"/>
      <c r="M1717" s="82"/>
      <c r="N1717" s="82"/>
      <c r="O1717" s="81"/>
      <c r="P1717" s="76"/>
      <c r="Q1717" s="76"/>
      <c r="R1717" s="83"/>
      <c r="S1717" s="79"/>
      <c r="T1717" s="84"/>
    </row>
    <row r="1718" spans="1:20" x14ac:dyDescent="0.15">
      <c r="A1718" s="74"/>
      <c r="B1718" s="75"/>
      <c r="C1718" s="78"/>
      <c r="D1718" s="77"/>
      <c r="E1718" s="78"/>
      <c r="F1718" s="78"/>
      <c r="G1718" s="78"/>
      <c r="H1718" s="78"/>
      <c r="I1718" s="77"/>
      <c r="J1718" s="79"/>
      <c r="K1718" s="80"/>
      <c r="L1718" s="81"/>
      <c r="M1718" s="82"/>
      <c r="N1718" s="82"/>
      <c r="O1718" s="81"/>
      <c r="P1718" s="76"/>
      <c r="Q1718" s="76"/>
      <c r="R1718" s="83"/>
      <c r="S1718" s="79"/>
      <c r="T1718" s="84"/>
    </row>
    <row r="1719" spans="1:20" x14ac:dyDescent="0.15">
      <c r="A1719" s="74"/>
      <c r="B1719" s="75"/>
      <c r="C1719" s="78"/>
      <c r="D1719" s="77"/>
      <c r="E1719" s="78"/>
      <c r="F1719" s="78"/>
      <c r="G1719" s="78"/>
      <c r="H1719" s="78"/>
      <c r="I1719" s="77"/>
      <c r="J1719" s="79"/>
      <c r="K1719" s="80"/>
      <c r="L1719" s="81"/>
      <c r="M1719" s="82"/>
      <c r="N1719" s="82"/>
      <c r="O1719" s="81"/>
      <c r="P1719" s="76"/>
      <c r="Q1719" s="76"/>
      <c r="R1719" s="83"/>
      <c r="S1719" s="79"/>
      <c r="T1719" s="84"/>
    </row>
    <row r="1720" spans="1:20" x14ac:dyDescent="0.15">
      <c r="A1720" s="74"/>
      <c r="B1720" s="75"/>
      <c r="C1720" s="78"/>
      <c r="D1720" s="77"/>
      <c r="E1720" s="78"/>
      <c r="F1720" s="78"/>
      <c r="G1720" s="78"/>
      <c r="H1720" s="78"/>
      <c r="I1720" s="77"/>
      <c r="J1720" s="79"/>
      <c r="K1720" s="80"/>
      <c r="L1720" s="81"/>
      <c r="M1720" s="82"/>
      <c r="N1720" s="82"/>
      <c r="O1720" s="81"/>
      <c r="P1720" s="76"/>
      <c r="Q1720" s="76"/>
      <c r="R1720" s="83"/>
      <c r="S1720" s="79"/>
      <c r="T1720" s="84"/>
    </row>
    <row r="1721" spans="1:20" x14ac:dyDescent="0.15">
      <c r="A1721" s="74"/>
      <c r="B1721" s="75"/>
      <c r="C1721" s="78"/>
      <c r="D1721" s="77"/>
      <c r="E1721" s="78"/>
      <c r="F1721" s="78"/>
      <c r="G1721" s="78"/>
      <c r="H1721" s="78"/>
      <c r="I1721" s="77"/>
      <c r="J1721" s="79"/>
      <c r="K1721" s="80"/>
      <c r="L1721" s="81"/>
      <c r="M1721" s="82"/>
      <c r="N1721" s="82"/>
      <c r="O1721" s="81"/>
      <c r="P1721" s="76"/>
      <c r="Q1721" s="76"/>
      <c r="R1721" s="83"/>
      <c r="S1721" s="79"/>
      <c r="T1721" s="84"/>
    </row>
    <row r="1722" spans="1:20" x14ac:dyDescent="0.15">
      <c r="A1722" s="74"/>
      <c r="B1722" s="75"/>
      <c r="C1722" s="78"/>
      <c r="D1722" s="77"/>
      <c r="E1722" s="78"/>
      <c r="F1722" s="78"/>
      <c r="G1722" s="78"/>
      <c r="H1722" s="78"/>
      <c r="I1722" s="77"/>
      <c r="J1722" s="79"/>
      <c r="K1722" s="80"/>
      <c r="L1722" s="81"/>
      <c r="M1722" s="82"/>
      <c r="N1722" s="82"/>
      <c r="O1722" s="81"/>
      <c r="P1722" s="76"/>
      <c r="Q1722" s="76"/>
      <c r="R1722" s="83"/>
      <c r="S1722" s="79"/>
      <c r="T1722" s="84"/>
    </row>
    <row r="1723" spans="1:20" x14ac:dyDescent="0.15">
      <c r="A1723" s="74"/>
      <c r="B1723" s="75"/>
      <c r="C1723" s="78"/>
      <c r="D1723" s="77"/>
      <c r="E1723" s="78"/>
      <c r="F1723" s="78"/>
      <c r="G1723" s="78"/>
      <c r="H1723" s="78"/>
      <c r="I1723" s="77"/>
      <c r="J1723" s="79"/>
      <c r="K1723" s="80"/>
      <c r="L1723" s="81"/>
      <c r="M1723" s="82"/>
      <c r="N1723" s="82"/>
      <c r="O1723" s="81"/>
      <c r="P1723" s="76"/>
      <c r="Q1723" s="76"/>
      <c r="R1723" s="83"/>
      <c r="S1723" s="79"/>
      <c r="T1723" s="84"/>
    </row>
    <row r="1724" spans="1:20" x14ac:dyDescent="0.15">
      <c r="A1724" s="74"/>
      <c r="B1724" s="75"/>
      <c r="C1724" s="78"/>
      <c r="D1724" s="77"/>
      <c r="E1724" s="78"/>
      <c r="F1724" s="78"/>
      <c r="G1724" s="78"/>
      <c r="H1724" s="78"/>
      <c r="I1724" s="77"/>
      <c r="J1724" s="79"/>
      <c r="K1724" s="80"/>
      <c r="L1724" s="81"/>
      <c r="M1724" s="82"/>
      <c r="N1724" s="82"/>
      <c r="O1724" s="81"/>
      <c r="P1724" s="76"/>
      <c r="Q1724" s="76"/>
      <c r="R1724" s="83"/>
      <c r="S1724" s="79"/>
      <c r="T1724" s="84"/>
    </row>
    <row r="1725" spans="1:20" x14ac:dyDescent="0.15">
      <c r="A1725" s="74"/>
      <c r="B1725" s="75"/>
      <c r="C1725" s="78"/>
      <c r="D1725" s="77"/>
      <c r="E1725" s="78"/>
      <c r="F1725" s="78"/>
      <c r="G1725" s="78"/>
      <c r="H1725" s="78"/>
      <c r="I1725" s="77"/>
      <c r="J1725" s="79"/>
      <c r="K1725" s="80"/>
      <c r="L1725" s="81"/>
      <c r="M1725" s="82"/>
      <c r="N1725" s="82"/>
      <c r="O1725" s="81"/>
      <c r="P1725" s="76"/>
      <c r="Q1725" s="76"/>
      <c r="R1725" s="83"/>
      <c r="S1725" s="79"/>
      <c r="T1725" s="84"/>
    </row>
    <row r="1726" spans="1:20" x14ac:dyDescent="0.15">
      <c r="A1726" s="74"/>
      <c r="B1726" s="75"/>
      <c r="C1726" s="78"/>
      <c r="D1726" s="77"/>
      <c r="E1726" s="78"/>
      <c r="F1726" s="78"/>
      <c r="G1726" s="78"/>
      <c r="H1726" s="78"/>
      <c r="I1726" s="77"/>
      <c r="J1726" s="79"/>
      <c r="K1726" s="80"/>
      <c r="L1726" s="81"/>
      <c r="M1726" s="82"/>
      <c r="N1726" s="82"/>
      <c r="O1726" s="81"/>
      <c r="P1726" s="76"/>
      <c r="Q1726" s="76"/>
      <c r="R1726" s="83"/>
      <c r="S1726" s="79"/>
      <c r="T1726" s="84"/>
    </row>
    <row r="1727" spans="1:20" x14ac:dyDescent="0.15">
      <c r="A1727" s="74"/>
      <c r="B1727" s="75"/>
      <c r="C1727" s="78"/>
      <c r="D1727" s="77"/>
      <c r="E1727" s="78"/>
      <c r="F1727" s="78"/>
      <c r="G1727" s="78"/>
      <c r="H1727" s="78"/>
      <c r="I1727" s="77"/>
      <c r="J1727" s="79"/>
      <c r="K1727" s="80"/>
      <c r="L1727" s="81"/>
      <c r="M1727" s="82"/>
      <c r="N1727" s="82"/>
      <c r="O1727" s="81"/>
      <c r="P1727" s="76"/>
      <c r="Q1727" s="76"/>
      <c r="R1727" s="83"/>
      <c r="S1727" s="79"/>
      <c r="T1727" s="84"/>
    </row>
    <row r="1728" spans="1:20" x14ac:dyDescent="0.15">
      <c r="A1728" s="74"/>
      <c r="B1728" s="75"/>
      <c r="C1728" s="78"/>
      <c r="D1728" s="77"/>
      <c r="E1728" s="78"/>
      <c r="F1728" s="78"/>
      <c r="G1728" s="78"/>
      <c r="H1728" s="78"/>
      <c r="I1728" s="77"/>
      <c r="J1728" s="79"/>
      <c r="K1728" s="80"/>
      <c r="L1728" s="81"/>
      <c r="M1728" s="82"/>
      <c r="N1728" s="82"/>
      <c r="O1728" s="81"/>
      <c r="P1728" s="76"/>
      <c r="Q1728" s="76"/>
      <c r="R1728" s="83"/>
      <c r="S1728" s="79"/>
      <c r="T1728" s="84"/>
    </row>
    <row r="1729" spans="1:20" x14ac:dyDescent="0.15">
      <c r="A1729" s="74"/>
      <c r="B1729" s="75"/>
      <c r="C1729" s="78"/>
      <c r="D1729" s="77"/>
      <c r="E1729" s="78"/>
      <c r="F1729" s="78"/>
      <c r="G1729" s="78"/>
      <c r="H1729" s="78"/>
      <c r="I1729" s="77"/>
      <c r="J1729" s="79"/>
      <c r="K1729" s="80"/>
      <c r="L1729" s="81"/>
      <c r="M1729" s="82"/>
      <c r="N1729" s="82"/>
      <c r="O1729" s="81"/>
      <c r="P1729" s="76"/>
      <c r="Q1729" s="76"/>
      <c r="R1729" s="83"/>
      <c r="S1729" s="79"/>
      <c r="T1729" s="84"/>
    </row>
    <row r="1730" spans="1:20" x14ac:dyDescent="0.15">
      <c r="A1730" s="74"/>
      <c r="B1730" s="75"/>
      <c r="C1730" s="78"/>
      <c r="D1730" s="77"/>
      <c r="E1730" s="78"/>
      <c r="F1730" s="78"/>
      <c r="G1730" s="78"/>
      <c r="H1730" s="78"/>
      <c r="I1730" s="77"/>
      <c r="J1730" s="79"/>
      <c r="K1730" s="80"/>
      <c r="L1730" s="81"/>
      <c r="M1730" s="82"/>
      <c r="N1730" s="82"/>
      <c r="O1730" s="81"/>
      <c r="P1730" s="76"/>
      <c r="Q1730" s="76"/>
      <c r="R1730" s="83"/>
      <c r="S1730" s="79"/>
      <c r="T1730" s="84"/>
    </row>
    <row r="1731" spans="1:20" x14ac:dyDescent="0.15">
      <c r="A1731" s="74"/>
      <c r="B1731" s="75"/>
      <c r="C1731" s="78"/>
      <c r="D1731" s="77"/>
      <c r="E1731" s="78"/>
      <c r="F1731" s="78"/>
      <c r="G1731" s="78"/>
      <c r="H1731" s="78"/>
      <c r="I1731" s="77"/>
      <c r="J1731" s="79"/>
      <c r="K1731" s="80"/>
      <c r="L1731" s="81"/>
      <c r="M1731" s="82"/>
      <c r="N1731" s="82"/>
      <c r="O1731" s="81"/>
      <c r="P1731" s="76"/>
      <c r="Q1731" s="76"/>
      <c r="R1731" s="83"/>
      <c r="S1731" s="79"/>
      <c r="T1731" s="84"/>
    </row>
    <row r="1732" spans="1:20" x14ac:dyDescent="0.15">
      <c r="A1732" s="74"/>
      <c r="B1732" s="75"/>
      <c r="C1732" s="78"/>
      <c r="D1732" s="77"/>
      <c r="E1732" s="78"/>
      <c r="F1732" s="78"/>
      <c r="G1732" s="78"/>
      <c r="H1732" s="78"/>
      <c r="I1732" s="77"/>
      <c r="J1732" s="79"/>
      <c r="K1732" s="80"/>
      <c r="L1732" s="81"/>
      <c r="M1732" s="82"/>
      <c r="N1732" s="82"/>
      <c r="O1732" s="81"/>
      <c r="P1732" s="76"/>
      <c r="Q1732" s="76"/>
      <c r="R1732" s="83"/>
      <c r="S1732" s="79"/>
      <c r="T1732" s="84"/>
    </row>
    <row r="1733" spans="1:20" x14ac:dyDescent="0.15">
      <c r="A1733" s="74"/>
      <c r="B1733" s="75"/>
      <c r="C1733" s="78"/>
      <c r="D1733" s="77"/>
      <c r="E1733" s="78"/>
      <c r="F1733" s="78"/>
      <c r="G1733" s="78"/>
      <c r="H1733" s="78"/>
      <c r="I1733" s="77"/>
      <c r="J1733" s="79"/>
      <c r="K1733" s="80"/>
      <c r="L1733" s="81"/>
      <c r="M1733" s="82"/>
      <c r="N1733" s="82"/>
      <c r="O1733" s="81"/>
      <c r="P1733" s="76"/>
      <c r="Q1733" s="76"/>
      <c r="R1733" s="83"/>
      <c r="S1733" s="79"/>
      <c r="T1733" s="84"/>
    </row>
    <row r="1734" spans="1:20" x14ac:dyDescent="0.15">
      <c r="A1734" s="74"/>
      <c r="B1734" s="75"/>
      <c r="C1734" s="78"/>
      <c r="D1734" s="77"/>
      <c r="E1734" s="78"/>
      <c r="F1734" s="78"/>
      <c r="G1734" s="78"/>
      <c r="H1734" s="78"/>
      <c r="I1734" s="77"/>
      <c r="J1734" s="79"/>
      <c r="K1734" s="80"/>
      <c r="L1734" s="81"/>
      <c r="M1734" s="82"/>
      <c r="N1734" s="82"/>
      <c r="O1734" s="81"/>
      <c r="P1734" s="76"/>
      <c r="Q1734" s="76"/>
      <c r="R1734" s="83"/>
      <c r="S1734" s="79"/>
      <c r="T1734" s="84"/>
    </row>
    <row r="1735" spans="1:20" x14ac:dyDescent="0.15">
      <c r="A1735" s="74"/>
      <c r="B1735" s="75"/>
      <c r="C1735" s="78"/>
      <c r="D1735" s="77"/>
      <c r="E1735" s="78"/>
      <c r="F1735" s="78"/>
      <c r="G1735" s="78"/>
      <c r="H1735" s="78"/>
      <c r="I1735" s="77"/>
      <c r="J1735" s="79"/>
      <c r="K1735" s="80"/>
      <c r="L1735" s="81"/>
      <c r="M1735" s="82"/>
      <c r="N1735" s="82"/>
      <c r="O1735" s="81"/>
      <c r="P1735" s="76"/>
      <c r="Q1735" s="76"/>
      <c r="R1735" s="83"/>
      <c r="S1735" s="79"/>
      <c r="T1735" s="84"/>
    </row>
    <row r="1736" spans="1:20" x14ac:dyDescent="0.15">
      <c r="A1736" s="74"/>
      <c r="B1736" s="75"/>
      <c r="C1736" s="78"/>
      <c r="D1736" s="77"/>
      <c r="E1736" s="78"/>
      <c r="F1736" s="78"/>
      <c r="G1736" s="78"/>
      <c r="H1736" s="78"/>
      <c r="I1736" s="77"/>
      <c r="J1736" s="79"/>
      <c r="K1736" s="80"/>
      <c r="L1736" s="81"/>
      <c r="M1736" s="82"/>
      <c r="N1736" s="82"/>
      <c r="O1736" s="81"/>
      <c r="P1736" s="76"/>
      <c r="Q1736" s="76"/>
      <c r="R1736" s="83"/>
      <c r="S1736" s="79"/>
      <c r="T1736" s="84"/>
    </row>
    <row r="1737" spans="1:20" x14ac:dyDescent="0.15">
      <c r="A1737" s="74"/>
      <c r="B1737" s="75"/>
      <c r="C1737" s="78"/>
      <c r="D1737" s="77"/>
      <c r="E1737" s="78"/>
      <c r="F1737" s="78"/>
      <c r="G1737" s="78"/>
      <c r="H1737" s="78"/>
      <c r="I1737" s="77"/>
      <c r="J1737" s="79"/>
      <c r="K1737" s="80"/>
      <c r="L1737" s="81"/>
      <c r="M1737" s="82"/>
      <c r="N1737" s="82"/>
      <c r="O1737" s="81"/>
      <c r="P1737" s="76"/>
      <c r="Q1737" s="76"/>
      <c r="R1737" s="83"/>
      <c r="S1737" s="79"/>
      <c r="T1737" s="84"/>
    </row>
    <row r="1738" spans="1:20" x14ac:dyDescent="0.15">
      <c r="A1738" s="74"/>
      <c r="B1738" s="75"/>
      <c r="C1738" s="78"/>
      <c r="D1738" s="77"/>
      <c r="E1738" s="78"/>
      <c r="F1738" s="78"/>
      <c r="G1738" s="78"/>
      <c r="H1738" s="78"/>
      <c r="I1738" s="77"/>
      <c r="J1738" s="79"/>
      <c r="K1738" s="80"/>
      <c r="L1738" s="81"/>
      <c r="M1738" s="82"/>
      <c r="N1738" s="82"/>
      <c r="O1738" s="81"/>
      <c r="P1738" s="76"/>
      <c r="Q1738" s="76"/>
      <c r="R1738" s="83"/>
      <c r="S1738" s="79"/>
      <c r="T1738" s="84"/>
    </row>
    <row r="1739" spans="1:20" x14ac:dyDescent="0.15">
      <c r="A1739" s="74"/>
      <c r="B1739" s="75"/>
      <c r="C1739" s="78"/>
      <c r="D1739" s="77"/>
      <c r="E1739" s="78"/>
      <c r="F1739" s="78"/>
      <c r="G1739" s="78"/>
      <c r="H1739" s="78"/>
      <c r="I1739" s="77"/>
      <c r="J1739" s="79"/>
      <c r="K1739" s="80"/>
      <c r="L1739" s="81"/>
      <c r="M1739" s="82"/>
      <c r="N1739" s="82"/>
      <c r="O1739" s="81"/>
      <c r="P1739" s="76"/>
      <c r="Q1739" s="76"/>
      <c r="R1739" s="83"/>
      <c r="S1739" s="79"/>
      <c r="T1739" s="84"/>
    </row>
    <row r="1740" spans="1:20" x14ac:dyDescent="0.15">
      <c r="A1740" s="74"/>
      <c r="B1740" s="75"/>
      <c r="C1740" s="78"/>
      <c r="D1740" s="77"/>
      <c r="E1740" s="78"/>
      <c r="F1740" s="78"/>
      <c r="G1740" s="78"/>
      <c r="H1740" s="78"/>
      <c r="I1740" s="77"/>
      <c r="J1740" s="79"/>
      <c r="K1740" s="80"/>
      <c r="L1740" s="81"/>
      <c r="M1740" s="82"/>
      <c r="N1740" s="82"/>
      <c r="O1740" s="81"/>
      <c r="P1740" s="76"/>
      <c r="Q1740" s="76"/>
      <c r="R1740" s="83"/>
      <c r="S1740" s="79"/>
      <c r="T1740" s="84"/>
    </row>
    <row r="1741" spans="1:20" x14ac:dyDescent="0.15">
      <c r="A1741" s="74"/>
      <c r="B1741" s="75"/>
      <c r="C1741" s="78"/>
      <c r="D1741" s="77"/>
      <c r="E1741" s="78"/>
      <c r="F1741" s="78"/>
      <c r="G1741" s="78"/>
      <c r="H1741" s="78"/>
      <c r="I1741" s="77"/>
      <c r="J1741" s="79"/>
      <c r="K1741" s="80"/>
      <c r="L1741" s="81"/>
      <c r="M1741" s="82"/>
      <c r="N1741" s="82"/>
      <c r="O1741" s="81"/>
      <c r="P1741" s="76"/>
      <c r="Q1741" s="76"/>
      <c r="R1741" s="83"/>
      <c r="S1741" s="79"/>
      <c r="T1741" s="84"/>
    </row>
    <row r="1742" spans="1:20" x14ac:dyDescent="0.15">
      <c r="A1742" s="74"/>
      <c r="B1742" s="75"/>
      <c r="C1742" s="78"/>
      <c r="D1742" s="77"/>
      <c r="E1742" s="78"/>
      <c r="F1742" s="78"/>
      <c r="G1742" s="78"/>
      <c r="H1742" s="78"/>
      <c r="I1742" s="77"/>
      <c r="J1742" s="79"/>
      <c r="K1742" s="80"/>
      <c r="L1742" s="81"/>
      <c r="M1742" s="82"/>
      <c r="N1742" s="82"/>
      <c r="O1742" s="81"/>
      <c r="P1742" s="76"/>
      <c r="Q1742" s="76"/>
      <c r="R1742" s="83"/>
      <c r="S1742" s="79"/>
      <c r="T1742" s="84"/>
    </row>
    <row r="1743" spans="1:20" x14ac:dyDescent="0.15">
      <c r="A1743" s="74"/>
      <c r="B1743" s="75"/>
      <c r="C1743" s="78"/>
      <c r="D1743" s="77"/>
      <c r="E1743" s="78"/>
      <c r="F1743" s="78"/>
      <c r="G1743" s="78"/>
      <c r="H1743" s="78"/>
      <c r="I1743" s="77"/>
      <c r="J1743" s="79"/>
      <c r="K1743" s="80"/>
      <c r="L1743" s="81"/>
      <c r="M1743" s="82"/>
      <c r="N1743" s="82"/>
      <c r="O1743" s="81"/>
      <c r="P1743" s="76"/>
      <c r="Q1743" s="76"/>
      <c r="R1743" s="83"/>
      <c r="S1743" s="79"/>
      <c r="T1743" s="84"/>
    </row>
    <row r="1744" spans="1:20" x14ac:dyDescent="0.15">
      <c r="A1744" s="74"/>
      <c r="B1744" s="75"/>
      <c r="C1744" s="78"/>
      <c r="D1744" s="77"/>
      <c r="E1744" s="78"/>
      <c r="F1744" s="78"/>
      <c r="G1744" s="78"/>
      <c r="H1744" s="78"/>
      <c r="I1744" s="77"/>
      <c r="J1744" s="79"/>
      <c r="K1744" s="80"/>
      <c r="L1744" s="81"/>
      <c r="M1744" s="82"/>
      <c r="N1744" s="82"/>
      <c r="O1744" s="81"/>
      <c r="P1744" s="76"/>
      <c r="Q1744" s="76"/>
      <c r="R1744" s="83"/>
      <c r="S1744" s="79"/>
      <c r="T1744" s="84"/>
    </row>
    <row r="1745" spans="1:20" x14ac:dyDescent="0.15">
      <c r="A1745" s="74"/>
      <c r="B1745" s="75"/>
      <c r="C1745" s="78"/>
      <c r="D1745" s="77"/>
      <c r="E1745" s="78"/>
      <c r="F1745" s="78"/>
      <c r="G1745" s="78"/>
      <c r="H1745" s="78"/>
      <c r="I1745" s="77"/>
      <c r="J1745" s="79"/>
      <c r="K1745" s="80"/>
      <c r="L1745" s="81"/>
      <c r="M1745" s="82"/>
      <c r="N1745" s="82"/>
      <c r="O1745" s="81"/>
      <c r="P1745" s="76"/>
      <c r="Q1745" s="76"/>
      <c r="R1745" s="83"/>
      <c r="S1745" s="79"/>
      <c r="T1745" s="84"/>
    </row>
    <row r="1746" spans="1:20" x14ac:dyDescent="0.15">
      <c r="A1746" s="74"/>
      <c r="B1746" s="75"/>
      <c r="C1746" s="78"/>
      <c r="D1746" s="77"/>
      <c r="E1746" s="78"/>
      <c r="F1746" s="78"/>
      <c r="G1746" s="78"/>
      <c r="H1746" s="78"/>
      <c r="I1746" s="77"/>
      <c r="J1746" s="79"/>
      <c r="K1746" s="80"/>
      <c r="L1746" s="81"/>
      <c r="M1746" s="82"/>
      <c r="N1746" s="82"/>
      <c r="O1746" s="81"/>
      <c r="P1746" s="76"/>
      <c r="Q1746" s="76"/>
      <c r="R1746" s="83"/>
      <c r="S1746" s="79"/>
      <c r="T1746" s="84"/>
    </row>
    <row r="1747" spans="1:20" x14ac:dyDescent="0.15">
      <c r="A1747" s="74"/>
      <c r="B1747" s="75"/>
      <c r="C1747" s="78"/>
      <c r="D1747" s="77"/>
      <c r="E1747" s="78"/>
      <c r="F1747" s="78"/>
      <c r="G1747" s="78"/>
      <c r="H1747" s="78"/>
      <c r="I1747" s="77"/>
      <c r="J1747" s="79"/>
      <c r="K1747" s="80"/>
      <c r="L1747" s="81"/>
      <c r="M1747" s="82"/>
      <c r="N1747" s="82"/>
      <c r="O1747" s="81"/>
      <c r="P1747" s="76"/>
      <c r="Q1747" s="76"/>
      <c r="R1747" s="83"/>
      <c r="S1747" s="79"/>
      <c r="T1747" s="84"/>
    </row>
    <row r="1748" spans="1:20" x14ac:dyDescent="0.15">
      <c r="A1748" s="74"/>
      <c r="B1748" s="75"/>
      <c r="C1748" s="78"/>
      <c r="D1748" s="77"/>
      <c r="E1748" s="78"/>
      <c r="F1748" s="78"/>
      <c r="G1748" s="78"/>
      <c r="H1748" s="78"/>
      <c r="I1748" s="77"/>
      <c r="J1748" s="79"/>
      <c r="K1748" s="80"/>
      <c r="L1748" s="81"/>
      <c r="M1748" s="82"/>
      <c r="N1748" s="82"/>
      <c r="O1748" s="81"/>
      <c r="P1748" s="76"/>
      <c r="Q1748" s="76"/>
      <c r="R1748" s="83"/>
      <c r="S1748" s="79"/>
      <c r="T1748" s="84"/>
    </row>
    <row r="1749" spans="1:20" x14ac:dyDescent="0.15">
      <c r="A1749" s="74"/>
      <c r="B1749" s="75"/>
      <c r="C1749" s="78"/>
      <c r="D1749" s="77"/>
      <c r="E1749" s="78"/>
      <c r="F1749" s="78"/>
      <c r="G1749" s="78"/>
      <c r="H1749" s="78"/>
      <c r="I1749" s="77"/>
      <c r="J1749" s="79"/>
      <c r="K1749" s="80"/>
      <c r="L1749" s="81"/>
      <c r="M1749" s="82"/>
      <c r="N1749" s="82"/>
      <c r="O1749" s="81"/>
      <c r="P1749" s="76"/>
      <c r="Q1749" s="76"/>
      <c r="R1749" s="83"/>
      <c r="S1749" s="79"/>
      <c r="T1749" s="84"/>
    </row>
    <row r="1750" spans="1:20" x14ac:dyDescent="0.15">
      <c r="A1750" s="74"/>
      <c r="B1750" s="75"/>
      <c r="C1750" s="78"/>
      <c r="D1750" s="77"/>
      <c r="E1750" s="78"/>
      <c r="F1750" s="78"/>
      <c r="G1750" s="78"/>
      <c r="H1750" s="78"/>
      <c r="I1750" s="77"/>
      <c r="J1750" s="79"/>
      <c r="K1750" s="80"/>
      <c r="L1750" s="81"/>
      <c r="M1750" s="82"/>
      <c r="N1750" s="82"/>
      <c r="O1750" s="81"/>
      <c r="P1750" s="76"/>
      <c r="Q1750" s="76"/>
      <c r="R1750" s="83"/>
      <c r="S1750" s="79"/>
      <c r="T1750" s="84"/>
    </row>
    <row r="1751" spans="1:20" x14ac:dyDescent="0.15">
      <c r="A1751" s="74"/>
      <c r="B1751" s="75"/>
      <c r="C1751" s="78"/>
      <c r="D1751" s="77"/>
      <c r="E1751" s="78"/>
      <c r="F1751" s="78"/>
      <c r="G1751" s="78"/>
      <c r="H1751" s="78"/>
      <c r="I1751" s="77"/>
      <c r="J1751" s="79"/>
      <c r="K1751" s="80"/>
      <c r="L1751" s="81"/>
      <c r="M1751" s="82"/>
      <c r="N1751" s="82"/>
      <c r="O1751" s="81"/>
      <c r="P1751" s="76"/>
      <c r="Q1751" s="76"/>
      <c r="R1751" s="83"/>
      <c r="S1751" s="79"/>
      <c r="T1751" s="84"/>
    </row>
    <row r="1752" spans="1:20" x14ac:dyDescent="0.15">
      <c r="A1752" s="74"/>
      <c r="B1752" s="75"/>
      <c r="C1752" s="78"/>
      <c r="D1752" s="77"/>
      <c r="E1752" s="78"/>
      <c r="F1752" s="78"/>
      <c r="G1752" s="78"/>
      <c r="H1752" s="78"/>
      <c r="I1752" s="77"/>
      <c r="J1752" s="79"/>
      <c r="K1752" s="80"/>
      <c r="L1752" s="81"/>
      <c r="M1752" s="82"/>
      <c r="N1752" s="82"/>
      <c r="O1752" s="81"/>
      <c r="P1752" s="76"/>
      <c r="Q1752" s="76"/>
      <c r="R1752" s="83"/>
      <c r="S1752" s="79"/>
      <c r="T1752" s="84"/>
    </row>
    <row r="1753" spans="1:20" x14ac:dyDescent="0.15">
      <c r="A1753" s="74"/>
      <c r="B1753" s="75"/>
      <c r="C1753" s="78"/>
      <c r="D1753" s="77"/>
      <c r="E1753" s="78"/>
      <c r="F1753" s="78"/>
      <c r="G1753" s="78"/>
      <c r="H1753" s="78"/>
      <c r="I1753" s="77"/>
      <c r="J1753" s="79"/>
      <c r="K1753" s="80"/>
      <c r="L1753" s="81"/>
      <c r="M1753" s="82"/>
      <c r="N1753" s="82"/>
      <c r="O1753" s="81"/>
      <c r="P1753" s="76"/>
      <c r="Q1753" s="76"/>
      <c r="R1753" s="83"/>
      <c r="S1753" s="79"/>
      <c r="T1753" s="84"/>
    </row>
    <row r="1754" spans="1:20" x14ac:dyDescent="0.15">
      <c r="A1754" s="74"/>
      <c r="B1754" s="75"/>
      <c r="C1754" s="78"/>
      <c r="D1754" s="77"/>
      <c r="E1754" s="78"/>
      <c r="F1754" s="78"/>
      <c r="G1754" s="78"/>
      <c r="H1754" s="78"/>
      <c r="I1754" s="77"/>
      <c r="J1754" s="79"/>
      <c r="K1754" s="80"/>
      <c r="L1754" s="81"/>
      <c r="M1754" s="82"/>
      <c r="N1754" s="82"/>
      <c r="O1754" s="81"/>
      <c r="P1754" s="76"/>
      <c r="Q1754" s="76"/>
      <c r="R1754" s="83"/>
      <c r="S1754" s="79"/>
      <c r="T1754" s="84"/>
    </row>
    <row r="1755" spans="1:20" x14ac:dyDescent="0.15">
      <c r="A1755" s="74"/>
      <c r="B1755" s="75"/>
      <c r="C1755" s="78"/>
      <c r="D1755" s="77"/>
      <c r="E1755" s="78"/>
      <c r="F1755" s="78"/>
      <c r="G1755" s="78"/>
      <c r="H1755" s="78"/>
      <c r="I1755" s="77"/>
      <c r="J1755" s="79"/>
      <c r="K1755" s="80"/>
      <c r="L1755" s="81"/>
      <c r="M1755" s="82"/>
      <c r="N1755" s="82"/>
      <c r="O1755" s="81"/>
      <c r="P1755" s="76"/>
      <c r="Q1755" s="76"/>
      <c r="R1755" s="83"/>
      <c r="S1755" s="79"/>
      <c r="T1755" s="84"/>
    </row>
    <row r="1756" spans="1:20" x14ac:dyDescent="0.15">
      <c r="A1756" s="74"/>
      <c r="B1756" s="75"/>
      <c r="C1756" s="78"/>
      <c r="D1756" s="77"/>
      <c r="E1756" s="78"/>
      <c r="F1756" s="78"/>
      <c r="G1756" s="78"/>
      <c r="H1756" s="78"/>
      <c r="I1756" s="77"/>
      <c r="J1756" s="79"/>
      <c r="K1756" s="80"/>
      <c r="L1756" s="81"/>
      <c r="M1756" s="82"/>
      <c r="N1756" s="82"/>
      <c r="O1756" s="81"/>
      <c r="P1756" s="76"/>
      <c r="Q1756" s="76"/>
      <c r="R1756" s="83"/>
      <c r="S1756" s="79"/>
      <c r="T1756" s="84"/>
    </row>
    <row r="1757" spans="1:20" x14ac:dyDescent="0.15">
      <c r="A1757" s="74"/>
      <c r="B1757" s="75"/>
      <c r="C1757" s="78"/>
      <c r="D1757" s="77"/>
      <c r="E1757" s="78"/>
      <c r="F1757" s="78"/>
      <c r="G1757" s="78"/>
      <c r="H1757" s="78"/>
      <c r="I1757" s="77"/>
      <c r="J1757" s="79"/>
      <c r="K1757" s="80"/>
      <c r="L1757" s="81"/>
      <c r="M1757" s="82"/>
      <c r="N1757" s="82"/>
      <c r="O1757" s="81"/>
      <c r="P1757" s="76"/>
      <c r="Q1757" s="76"/>
      <c r="R1757" s="83"/>
      <c r="S1757" s="79"/>
      <c r="T1757" s="84"/>
    </row>
    <row r="1758" spans="1:20" x14ac:dyDescent="0.15">
      <c r="A1758" s="74"/>
      <c r="B1758" s="75"/>
      <c r="C1758" s="78"/>
      <c r="D1758" s="77"/>
      <c r="E1758" s="78"/>
      <c r="F1758" s="78"/>
      <c r="G1758" s="78"/>
      <c r="H1758" s="78"/>
      <c r="I1758" s="77"/>
      <c r="J1758" s="79"/>
      <c r="K1758" s="80"/>
      <c r="L1758" s="81"/>
      <c r="M1758" s="82"/>
      <c r="N1758" s="82"/>
      <c r="O1758" s="81"/>
      <c r="P1758" s="76"/>
      <c r="Q1758" s="76"/>
      <c r="R1758" s="83"/>
      <c r="S1758" s="79"/>
      <c r="T1758" s="84"/>
    </row>
    <row r="1759" spans="1:20" x14ac:dyDescent="0.15">
      <c r="A1759" s="74"/>
      <c r="B1759" s="75"/>
      <c r="C1759" s="78"/>
      <c r="D1759" s="77"/>
      <c r="E1759" s="78"/>
      <c r="F1759" s="78"/>
      <c r="G1759" s="78"/>
      <c r="H1759" s="78"/>
      <c r="I1759" s="77"/>
      <c r="J1759" s="79"/>
      <c r="K1759" s="80"/>
      <c r="L1759" s="81"/>
      <c r="M1759" s="82"/>
      <c r="N1759" s="82"/>
      <c r="O1759" s="81"/>
      <c r="P1759" s="76"/>
      <c r="Q1759" s="76"/>
      <c r="R1759" s="83"/>
      <c r="S1759" s="79"/>
      <c r="T1759" s="84"/>
    </row>
    <row r="1760" spans="1:20" x14ac:dyDescent="0.15">
      <c r="A1760" s="74"/>
      <c r="B1760" s="75"/>
      <c r="C1760" s="78"/>
      <c r="D1760" s="77"/>
      <c r="E1760" s="78"/>
      <c r="F1760" s="78"/>
      <c r="G1760" s="78"/>
      <c r="H1760" s="78"/>
      <c r="I1760" s="77"/>
      <c r="J1760" s="79"/>
      <c r="K1760" s="80"/>
      <c r="L1760" s="81"/>
      <c r="M1760" s="82"/>
      <c r="N1760" s="82"/>
      <c r="O1760" s="81"/>
      <c r="P1760" s="76"/>
      <c r="Q1760" s="76"/>
      <c r="R1760" s="83"/>
      <c r="S1760" s="79"/>
      <c r="T1760" s="84"/>
    </row>
    <row r="1761" spans="1:20" x14ac:dyDescent="0.15">
      <c r="A1761" s="74"/>
      <c r="B1761" s="75"/>
      <c r="C1761" s="78"/>
      <c r="D1761" s="77"/>
      <c r="E1761" s="78"/>
      <c r="F1761" s="78"/>
      <c r="G1761" s="78"/>
      <c r="H1761" s="78"/>
      <c r="I1761" s="77"/>
      <c r="J1761" s="79"/>
      <c r="K1761" s="80"/>
      <c r="L1761" s="81"/>
      <c r="M1761" s="82"/>
      <c r="N1761" s="82"/>
      <c r="O1761" s="81"/>
      <c r="P1761" s="76"/>
      <c r="Q1761" s="76"/>
      <c r="R1761" s="83"/>
      <c r="S1761" s="79"/>
      <c r="T1761" s="84"/>
    </row>
    <row r="1762" spans="1:20" x14ac:dyDescent="0.15">
      <c r="A1762" s="74"/>
      <c r="B1762" s="75"/>
      <c r="C1762" s="78"/>
      <c r="D1762" s="77"/>
      <c r="E1762" s="78"/>
      <c r="F1762" s="78"/>
      <c r="G1762" s="78"/>
      <c r="H1762" s="78"/>
      <c r="I1762" s="77"/>
      <c r="J1762" s="79"/>
      <c r="K1762" s="80"/>
      <c r="L1762" s="81"/>
      <c r="M1762" s="82"/>
      <c r="N1762" s="82"/>
      <c r="O1762" s="81"/>
      <c r="P1762" s="76"/>
      <c r="Q1762" s="76"/>
      <c r="R1762" s="83"/>
      <c r="S1762" s="79"/>
      <c r="T1762" s="84"/>
    </row>
    <row r="1763" spans="1:20" x14ac:dyDescent="0.15">
      <c r="A1763" s="74"/>
      <c r="B1763" s="75"/>
      <c r="C1763" s="78"/>
      <c r="D1763" s="77"/>
      <c r="E1763" s="78"/>
      <c r="F1763" s="78"/>
      <c r="G1763" s="78"/>
      <c r="H1763" s="78"/>
      <c r="I1763" s="77"/>
      <c r="J1763" s="79"/>
      <c r="K1763" s="80"/>
      <c r="L1763" s="81"/>
      <c r="M1763" s="82"/>
      <c r="N1763" s="82"/>
      <c r="O1763" s="81"/>
      <c r="P1763" s="76"/>
      <c r="Q1763" s="76"/>
      <c r="R1763" s="83"/>
      <c r="S1763" s="79"/>
      <c r="T1763" s="84"/>
    </row>
    <row r="1764" spans="1:20" x14ac:dyDescent="0.15">
      <c r="A1764" s="74"/>
      <c r="B1764" s="75"/>
      <c r="C1764" s="78"/>
      <c r="D1764" s="77"/>
      <c r="E1764" s="78"/>
      <c r="F1764" s="78"/>
      <c r="G1764" s="78"/>
      <c r="H1764" s="78"/>
      <c r="I1764" s="77"/>
      <c r="J1764" s="79"/>
      <c r="K1764" s="80"/>
      <c r="L1764" s="81"/>
      <c r="M1764" s="82"/>
      <c r="N1764" s="82"/>
      <c r="O1764" s="81"/>
      <c r="P1764" s="76"/>
      <c r="Q1764" s="76"/>
      <c r="R1764" s="83"/>
      <c r="S1764" s="79"/>
      <c r="T1764" s="84"/>
    </row>
    <row r="1765" spans="1:20" x14ac:dyDescent="0.15">
      <c r="A1765" s="74"/>
      <c r="B1765" s="75"/>
      <c r="C1765" s="78"/>
      <c r="D1765" s="77"/>
      <c r="E1765" s="78"/>
      <c r="F1765" s="78"/>
      <c r="G1765" s="78"/>
      <c r="H1765" s="78"/>
      <c r="I1765" s="77"/>
      <c r="J1765" s="79"/>
      <c r="K1765" s="80"/>
      <c r="L1765" s="81"/>
      <c r="M1765" s="82"/>
      <c r="N1765" s="82"/>
      <c r="O1765" s="81"/>
      <c r="P1765" s="76"/>
      <c r="Q1765" s="76"/>
      <c r="R1765" s="83"/>
      <c r="S1765" s="79"/>
      <c r="T1765" s="84"/>
    </row>
    <row r="1766" spans="1:20" x14ac:dyDescent="0.15">
      <c r="A1766" s="74"/>
      <c r="B1766" s="75"/>
      <c r="C1766" s="78"/>
      <c r="D1766" s="77"/>
      <c r="E1766" s="78"/>
      <c r="F1766" s="78"/>
      <c r="G1766" s="78"/>
      <c r="H1766" s="78"/>
      <c r="I1766" s="77"/>
      <c r="J1766" s="79"/>
      <c r="K1766" s="80"/>
      <c r="L1766" s="81"/>
      <c r="M1766" s="82"/>
      <c r="N1766" s="82"/>
      <c r="O1766" s="81"/>
      <c r="P1766" s="76"/>
      <c r="Q1766" s="76"/>
      <c r="R1766" s="83"/>
      <c r="S1766" s="79"/>
      <c r="T1766" s="84"/>
    </row>
    <row r="1767" spans="1:20" x14ac:dyDescent="0.15">
      <c r="A1767" s="74"/>
      <c r="B1767" s="75"/>
      <c r="C1767" s="78"/>
      <c r="D1767" s="77"/>
      <c r="E1767" s="78"/>
      <c r="F1767" s="78"/>
      <c r="G1767" s="78"/>
      <c r="H1767" s="78"/>
      <c r="I1767" s="77"/>
      <c r="J1767" s="79"/>
      <c r="K1767" s="80"/>
      <c r="L1767" s="81"/>
      <c r="M1767" s="82"/>
      <c r="N1767" s="82"/>
      <c r="O1767" s="81"/>
      <c r="P1767" s="76"/>
      <c r="Q1767" s="76"/>
      <c r="R1767" s="83"/>
      <c r="S1767" s="79"/>
      <c r="T1767" s="84"/>
    </row>
    <row r="1768" spans="1:20" x14ac:dyDescent="0.15">
      <c r="A1768" s="74"/>
      <c r="B1768" s="75"/>
      <c r="C1768" s="78"/>
      <c r="D1768" s="77"/>
      <c r="E1768" s="78"/>
      <c r="F1768" s="78"/>
      <c r="G1768" s="78"/>
      <c r="H1768" s="78"/>
      <c r="I1768" s="77"/>
      <c r="J1768" s="79"/>
      <c r="K1768" s="80"/>
      <c r="L1768" s="81"/>
      <c r="M1768" s="82"/>
      <c r="N1768" s="82"/>
      <c r="O1768" s="81"/>
      <c r="P1768" s="76"/>
      <c r="Q1768" s="76"/>
      <c r="R1768" s="83"/>
      <c r="S1768" s="79"/>
      <c r="T1768" s="84"/>
    </row>
    <row r="1769" spans="1:20" x14ac:dyDescent="0.15">
      <c r="A1769" s="74"/>
      <c r="B1769" s="75"/>
      <c r="C1769" s="78"/>
      <c r="D1769" s="77"/>
      <c r="E1769" s="78"/>
      <c r="F1769" s="78"/>
      <c r="G1769" s="78"/>
      <c r="H1769" s="78"/>
      <c r="I1769" s="77"/>
      <c r="J1769" s="79"/>
      <c r="K1769" s="80"/>
      <c r="L1769" s="81"/>
      <c r="M1769" s="82"/>
      <c r="N1769" s="82"/>
      <c r="O1769" s="81"/>
      <c r="P1769" s="76"/>
      <c r="Q1769" s="76"/>
      <c r="R1769" s="83"/>
      <c r="S1769" s="79"/>
      <c r="T1769" s="84"/>
    </row>
    <row r="1770" spans="1:20" x14ac:dyDescent="0.15">
      <c r="A1770" s="74"/>
      <c r="B1770" s="75"/>
      <c r="C1770" s="78"/>
      <c r="D1770" s="77"/>
      <c r="E1770" s="78"/>
      <c r="F1770" s="78"/>
      <c r="G1770" s="78"/>
      <c r="H1770" s="78"/>
      <c r="I1770" s="77"/>
      <c r="J1770" s="79"/>
      <c r="K1770" s="80"/>
      <c r="L1770" s="81"/>
      <c r="M1770" s="82"/>
      <c r="N1770" s="82"/>
      <c r="O1770" s="81"/>
      <c r="P1770" s="76"/>
      <c r="Q1770" s="76"/>
      <c r="R1770" s="83"/>
      <c r="S1770" s="79"/>
      <c r="T1770" s="84"/>
    </row>
    <row r="1771" spans="1:20" x14ac:dyDescent="0.15">
      <c r="A1771" s="74"/>
      <c r="B1771" s="75"/>
      <c r="C1771" s="78"/>
      <c r="D1771" s="77"/>
      <c r="E1771" s="78"/>
      <c r="F1771" s="78"/>
      <c r="G1771" s="78"/>
      <c r="H1771" s="78"/>
      <c r="I1771" s="77"/>
      <c r="J1771" s="79"/>
      <c r="K1771" s="80"/>
      <c r="L1771" s="81"/>
      <c r="M1771" s="82"/>
      <c r="N1771" s="82"/>
      <c r="O1771" s="81"/>
      <c r="P1771" s="76"/>
      <c r="Q1771" s="76"/>
      <c r="R1771" s="83"/>
      <c r="S1771" s="79"/>
      <c r="T1771" s="84"/>
    </row>
    <row r="1772" spans="1:20" x14ac:dyDescent="0.15">
      <c r="A1772" s="74"/>
      <c r="B1772" s="75"/>
      <c r="C1772" s="78"/>
      <c r="D1772" s="77"/>
      <c r="E1772" s="78"/>
      <c r="F1772" s="78"/>
      <c r="G1772" s="78"/>
      <c r="H1772" s="78"/>
      <c r="I1772" s="77"/>
      <c r="J1772" s="79"/>
      <c r="K1772" s="80"/>
      <c r="L1772" s="81"/>
      <c r="M1772" s="82"/>
      <c r="N1772" s="82"/>
      <c r="O1772" s="81"/>
      <c r="P1772" s="76"/>
      <c r="Q1772" s="76"/>
      <c r="R1772" s="83"/>
      <c r="S1772" s="79"/>
      <c r="T1772" s="84"/>
    </row>
    <row r="1773" spans="1:20" x14ac:dyDescent="0.15">
      <c r="A1773" s="74"/>
      <c r="B1773" s="75"/>
      <c r="C1773" s="78"/>
      <c r="D1773" s="77"/>
      <c r="E1773" s="78"/>
      <c r="F1773" s="78"/>
      <c r="G1773" s="78"/>
      <c r="H1773" s="78"/>
      <c r="I1773" s="77"/>
      <c r="J1773" s="79"/>
      <c r="K1773" s="80"/>
      <c r="L1773" s="81"/>
      <c r="M1773" s="82"/>
      <c r="N1773" s="82"/>
      <c r="O1773" s="81"/>
      <c r="P1773" s="76"/>
      <c r="Q1773" s="76"/>
      <c r="R1773" s="83"/>
      <c r="S1773" s="79"/>
      <c r="T1773" s="84"/>
    </row>
    <row r="1774" spans="1:20" x14ac:dyDescent="0.15">
      <c r="A1774" s="74"/>
      <c r="B1774" s="75"/>
      <c r="C1774" s="78"/>
      <c r="D1774" s="77"/>
      <c r="E1774" s="78"/>
      <c r="F1774" s="78"/>
      <c r="G1774" s="78"/>
      <c r="H1774" s="78"/>
      <c r="I1774" s="77"/>
      <c r="J1774" s="79"/>
      <c r="K1774" s="80"/>
      <c r="L1774" s="81"/>
      <c r="M1774" s="82"/>
      <c r="N1774" s="82"/>
      <c r="O1774" s="81"/>
      <c r="P1774" s="76"/>
      <c r="Q1774" s="76"/>
      <c r="R1774" s="83"/>
      <c r="S1774" s="79"/>
      <c r="T1774" s="84"/>
    </row>
    <row r="1775" spans="1:20" x14ac:dyDescent="0.15">
      <c r="A1775" s="74"/>
      <c r="B1775" s="75"/>
      <c r="C1775" s="78"/>
      <c r="D1775" s="77"/>
      <c r="E1775" s="78"/>
      <c r="F1775" s="78"/>
      <c r="G1775" s="78"/>
      <c r="H1775" s="78"/>
      <c r="I1775" s="77"/>
      <c r="J1775" s="79"/>
      <c r="K1775" s="80"/>
      <c r="L1775" s="81"/>
      <c r="M1775" s="82"/>
      <c r="N1775" s="82"/>
      <c r="O1775" s="81"/>
      <c r="P1775" s="76"/>
      <c r="Q1775" s="76"/>
      <c r="R1775" s="83"/>
      <c r="S1775" s="79"/>
      <c r="T1775" s="84"/>
    </row>
    <row r="1776" spans="1:20" x14ac:dyDescent="0.15">
      <c r="A1776" s="74"/>
      <c r="B1776" s="75"/>
      <c r="C1776" s="78"/>
      <c r="D1776" s="77"/>
      <c r="E1776" s="78"/>
      <c r="F1776" s="78"/>
      <c r="G1776" s="78"/>
      <c r="H1776" s="78"/>
      <c r="I1776" s="77"/>
      <c r="J1776" s="79"/>
      <c r="K1776" s="80"/>
      <c r="L1776" s="81"/>
      <c r="M1776" s="82"/>
      <c r="N1776" s="82"/>
      <c r="O1776" s="81"/>
      <c r="P1776" s="76"/>
      <c r="Q1776" s="76"/>
      <c r="R1776" s="83"/>
      <c r="S1776" s="79"/>
      <c r="T1776" s="84"/>
    </row>
    <row r="1777" spans="1:20" x14ac:dyDescent="0.15">
      <c r="A1777" s="74"/>
      <c r="B1777" s="75"/>
      <c r="C1777" s="78"/>
      <c r="D1777" s="77"/>
      <c r="E1777" s="78"/>
      <c r="F1777" s="78"/>
      <c r="G1777" s="78"/>
      <c r="H1777" s="78"/>
      <c r="I1777" s="77"/>
      <c r="J1777" s="79"/>
      <c r="K1777" s="80"/>
      <c r="L1777" s="81"/>
      <c r="M1777" s="82"/>
      <c r="N1777" s="82"/>
      <c r="O1777" s="81"/>
      <c r="P1777" s="76"/>
      <c r="Q1777" s="76"/>
      <c r="R1777" s="83"/>
      <c r="S1777" s="79"/>
      <c r="T1777" s="84"/>
    </row>
    <row r="1778" spans="1:20" x14ac:dyDescent="0.15">
      <c r="A1778" s="74"/>
      <c r="B1778" s="75"/>
      <c r="C1778" s="78"/>
      <c r="D1778" s="77"/>
      <c r="E1778" s="78"/>
      <c r="F1778" s="78"/>
      <c r="G1778" s="78"/>
      <c r="H1778" s="78"/>
      <c r="I1778" s="77"/>
      <c r="J1778" s="79"/>
      <c r="K1778" s="80"/>
      <c r="L1778" s="81"/>
      <c r="M1778" s="82"/>
      <c r="N1778" s="82"/>
      <c r="O1778" s="81"/>
      <c r="P1778" s="76"/>
      <c r="Q1778" s="76"/>
      <c r="R1778" s="83"/>
      <c r="S1778" s="79"/>
      <c r="T1778" s="84"/>
    </row>
    <row r="1779" spans="1:20" x14ac:dyDescent="0.15">
      <c r="A1779" s="74"/>
      <c r="B1779" s="75"/>
      <c r="C1779" s="78"/>
      <c r="D1779" s="77"/>
      <c r="E1779" s="78"/>
      <c r="F1779" s="78"/>
      <c r="G1779" s="78"/>
      <c r="H1779" s="78"/>
      <c r="I1779" s="77"/>
      <c r="J1779" s="79"/>
      <c r="K1779" s="80"/>
      <c r="L1779" s="81"/>
      <c r="M1779" s="82"/>
      <c r="N1779" s="82"/>
      <c r="O1779" s="81"/>
      <c r="P1779" s="76"/>
      <c r="Q1779" s="76"/>
      <c r="R1779" s="83"/>
      <c r="S1779" s="79"/>
      <c r="T1779" s="84"/>
    </row>
    <row r="1780" spans="1:20" x14ac:dyDescent="0.15">
      <c r="A1780" s="74"/>
      <c r="B1780" s="75"/>
      <c r="C1780" s="78"/>
      <c r="D1780" s="77"/>
      <c r="E1780" s="78"/>
      <c r="F1780" s="78"/>
      <c r="G1780" s="78"/>
      <c r="H1780" s="78"/>
      <c r="I1780" s="77"/>
      <c r="J1780" s="79"/>
      <c r="K1780" s="80"/>
      <c r="L1780" s="81"/>
      <c r="M1780" s="82"/>
      <c r="N1780" s="82"/>
      <c r="O1780" s="81"/>
      <c r="P1780" s="76"/>
      <c r="Q1780" s="76"/>
      <c r="R1780" s="83"/>
      <c r="S1780" s="79"/>
      <c r="T1780" s="84"/>
    </row>
    <row r="1781" spans="1:20" x14ac:dyDescent="0.15">
      <c r="A1781" s="74"/>
      <c r="B1781" s="75"/>
      <c r="C1781" s="78"/>
      <c r="D1781" s="77"/>
      <c r="E1781" s="78"/>
      <c r="F1781" s="78"/>
      <c r="G1781" s="78"/>
      <c r="H1781" s="78"/>
      <c r="I1781" s="77"/>
      <c r="J1781" s="79"/>
      <c r="K1781" s="80"/>
      <c r="L1781" s="81"/>
      <c r="M1781" s="82"/>
      <c r="N1781" s="82"/>
      <c r="O1781" s="81"/>
      <c r="P1781" s="76"/>
      <c r="Q1781" s="76"/>
      <c r="R1781" s="83"/>
      <c r="S1781" s="79"/>
      <c r="T1781" s="84"/>
    </row>
    <row r="1782" spans="1:20" x14ac:dyDescent="0.15">
      <c r="A1782" s="74"/>
      <c r="B1782" s="75"/>
      <c r="C1782" s="78"/>
      <c r="D1782" s="77"/>
      <c r="E1782" s="78"/>
      <c r="F1782" s="78"/>
      <c r="G1782" s="78"/>
      <c r="H1782" s="78"/>
      <c r="I1782" s="77"/>
      <c r="J1782" s="79"/>
      <c r="K1782" s="80"/>
      <c r="L1782" s="81"/>
      <c r="M1782" s="82"/>
      <c r="N1782" s="82"/>
      <c r="O1782" s="81"/>
      <c r="P1782" s="76"/>
      <c r="Q1782" s="76"/>
      <c r="R1782" s="83"/>
      <c r="S1782" s="79"/>
      <c r="T1782" s="84"/>
    </row>
    <row r="1783" spans="1:20" x14ac:dyDescent="0.15">
      <c r="A1783" s="74"/>
      <c r="B1783" s="75"/>
      <c r="C1783" s="78"/>
      <c r="D1783" s="77"/>
      <c r="E1783" s="78"/>
      <c r="F1783" s="78"/>
      <c r="G1783" s="78"/>
      <c r="H1783" s="78"/>
      <c r="I1783" s="77"/>
      <c r="J1783" s="79"/>
      <c r="K1783" s="80"/>
      <c r="L1783" s="81"/>
      <c r="M1783" s="82"/>
      <c r="N1783" s="82"/>
      <c r="O1783" s="81"/>
      <c r="P1783" s="76"/>
      <c r="Q1783" s="76"/>
      <c r="R1783" s="83"/>
      <c r="S1783" s="79"/>
      <c r="T1783" s="84"/>
    </row>
    <row r="1784" spans="1:20" x14ac:dyDescent="0.15">
      <c r="A1784" s="74"/>
      <c r="B1784" s="75"/>
      <c r="C1784" s="78"/>
      <c r="D1784" s="77"/>
      <c r="E1784" s="78"/>
      <c r="F1784" s="78"/>
      <c r="G1784" s="78"/>
      <c r="H1784" s="78"/>
      <c r="I1784" s="77"/>
      <c r="J1784" s="79"/>
      <c r="K1784" s="80"/>
      <c r="L1784" s="81"/>
      <c r="M1784" s="82"/>
      <c r="N1784" s="82"/>
      <c r="O1784" s="81"/>
      <c r="P1784" s="76"/>
      <c r="Q1784" s="76"/>
      <c r="R1784" s="83"/>
      <c r="S1784" s="79"/>
      <c r="T1784" s="84"/>
    </row>
    <row r="1785" spans="1:20" x14ac:dyDescent="0.15">
      <c r="A1785" s="74"/>
      <c r="B1785" s="75"/>
      <c r="C1785" s="78"/>
      <c r="D1785" s="77"/>
      <c r="E1785" s="78"/>
      <c r="F1785" s="78"/>
      <c r="G1785" s="78"/>
      <c r="H1785" s="78"/>
      <c r="I1785" s="77"/>
      <c r="J1785" s="79"/>
      <c r="K1785" s="80"/>
      <c r="L1785" s="81"/>
      <c r="M1785" s="82"/>
      <c r="N1785" s="82"/>
      <c r="O1785" s="81"/>
      <c r="P1785" s="76"/>
      <c r="Q1785" s="76"/>
      <c r="R1785" s="83"/>
      <c r="S1785" s="79"/>
      <c r="T1785" s="84"/>
    </row>
    <row r="1786" spans="1:20" x14ac:dyDescent="0.15">
      <c r="A1786" s="74"/>
      <c r="B1786" s="75"/>
      <c r="C1786" s="78"/>
      <c r="D1786" s="77"/>
      <c r="E1786" s="78"/>
      <c r="F1786" s="78"/>
      <c r="G1786" s="78"/>
      <c r="H1786" s="78"/>
      <c r="I1786" s="77"/>
      <c r="J1786" s="79"/>
      <c r="K1786" s="80"/>
      <c r="L1786" s="81"/>
      <c r="M1786" s="82"/>
      <c r="N1786" s="82"/>
      <c r="O1786" s="81"/>
      <c r="P1786" s="76"/>
      <c r="Q1786" s="76"/>
      <c r="R1786" s="83"/>
      <c r="S1786" s="79"/>
      <c r="T1786" s="84"/>
    </row>
    <row r="1787" spans="1:20" x14ac:dyDescent="0.15">
      <c r="A1787" s="74"/>
      <c r="B1787" s="75"/>
      <c r="C1787" s="78"/>
      <c r="D1787" s="77"/>
      <c r="E1787" s="78"/>
      <c r="F1787" s="78"/>
      <c r="G1787" s="78"/>
      <c r="H1787" s="78"/>
      <c r="I1787" s="77"/>
      <c r="J1787" s="79"/>
      <c r="K1787" s="80"/>
      <c r="L1787" s="81"/>
      <c r="M1787" s="82"/>
      <c r="N1787" s="82"/>
      <c r="O1787" s="81"/>
      <c r="P1787" s="76"/>
      <c r="Q1787" s="76"/>
      <c r="R1787" s="83"/>
      <c r="S1787" s="79"/>
      <c r="T1787" s="84"/>
    </row>
    <row r="1788" spans="1:20" x14ac:dyDescent="0.15">
      <c r="A1788" s="74"/>
      <c r="B1788" s="75"/>
      <c r="C1788" s="78"/>
      <c r="D1788" s="77"/>
      <c r="E1788" s="78"/>
      <c r="F1788" s="78"/>
      <c r="G1788" s="78"/>
      <c r="H1788" s="78"/>
      <c r="I1788" s="77"/>
      <c r="J1788" s="79"/>
      <c r="K1788" s="80"/>
      <c r="L1788" s="81"/>
      <c r="M1788" s="82"/>
      <c r="N1788" s="82"/>
      <c r="O1788" s="81"/>
      <c r="P1788" s="76"/>
      <c r="Q1788" s="76"/>
      <c r="R1788" s="83"/>
      <c r="S1788" s="79"/>
      <c r="T1788" s="84"/>
    </row>
    <row r="1789" spans="1:20" x14ac:dyDescent="0.15">
      <c r="A1789" s="74"/>
      <c r="B1789" s="75"/>
      <c r="C1789" s="78"/>
      <c r="D1789" s="77"/>
      <c r="E1789" s="78"/>
      <c r="F1789" s="78"/>
      <c r="G1789" s="78"/>
      <c r="H1789" s="78"/>
      <c r="I1789" s="77"/>
      <c r="J1789" s="79"/>
      <c r="K1789" s="80"/>
      <c r="L1789" s="81"/>
      <c r="M1789" s="82"/>
      <c r="N1789" s="82"/>
      <c r="O1789" s="81"/>
      <c r="P1789" s="76"/>
      <c r="Q1789" s="76"/>
      <c r="R1789" s="83"/>
      <c r="S1789" s="79"/>
      <c r="T1789" s="84"/>
    </row>
    <row r="1790" spans="1:20" x14ac:dyDescent="0.15">
      <c r="A1790" s="74"/>
      <c r="B1790" s="75"/>
      <c r="C1790" s="78"/>
      <c r="D1790" s="77"/>
      <c r="E1790" s="78"/>
      <c r="F1790" s="78"/>
      <c r="G1790" s="78"/>
      <c r="H1790" s="78"/>
      <c r="I1790" s="77"/>
      <c r="J1790" s="79"/>
      <c r="K1790" s="80"/>
      <c r="L1790" s="81"/>
      <c r="M1790" s="82"/>
      <c r="N1790" s="82"/>
      <c r="O1790" s="81"/>
      <c r="P1790" s="76"/>
      <c r="Q1790" s="76"/>
      <c r="R1790" s="83"/>
      <c r="S1790" s="79"/>
      <c r="T1790" s="84"/>
    </row>
    <row r="1791" spans="1:20" x14ac:dyDescent="0.15">
      <c r="A1791" s="74"/>
      <c r="B1791" s="75"/>
      <c r="C1791" s="78"/>
      <c r="D1791" s="77"/>
      <c r="E1791" s="78"/>
      <c r="F1791" s="78"/>
      <c r="G1791" s="78"/>
      <c r="H1791" s="78"/>
      <c r="I1791" s="77"/>
      <c r="J1791" s="79"/>
      <c r="K1791" s="80"/>
      <c r="L1791" s="81"/>
      <c r="M1791" s="82"/>
      <c r="N1791" s="82"/>
      <c r="O1791" s="81"/>
      <c r="P1791" s="76"/>
      <c r="Q1791" s="76"/>
      <c r="R1791" s="83"/>
      <c r="S1791" s="79"/>
      <c r="T1791" s="84"/>
    </row>
    <row r="1792" spans="1:20" x14ac:dyDescent="0.15">
      <c r="A1792" s="74"/>
      <c r="B1792" s="75"/>
      <c r="C1792" s="78"/>
      <c r="D1792" s="77"/>
      <c r="E1792" s="78"/>
      <c r="F1792" s="78"/>
      <c r="G1792" s="78"/>
      <c r="H1792" s="78"/>
      <c r="I1792" s="77"/>
      <c r="J1792" s="79"/>
      <c r="K1792" s="80"/>
      <c r="L1792" s="81"/>
      <c r="M1792" s="82"/>
      <c r="N1792" s="82"/>
      <c r="O1792" s="81"/>
      <c r="P1792" s="76"/>
      <c r="Q1792" s="76"/>
      <c r="R1792" s="83"/>
      <c r="S1792" s="79"/>
      <c r="T1792" s="84"/>
    </row>
    <row r="1793" spans="1:20" x14ac:dyDescent="0.15">
      <c r="A1793" s="74"/>
      <c r="B1793" s="75"/>
      <c r="C1793" s="78"/>
      <c r="D1793" s="77"/>
      <c r="E1793" s="78"/>
      <c r="F1793" s="78"/>
      <c r="G1793" s="78"/>
      <c r="H1793" s="78"/>
      <c r="I1793" s="77"/>
      <c r="J1793" s="79"/>
      <c r="K1793" s="80"/>
      <c r="L1793" s="81"/>
      <c r="M1793" s="82"/>
      <c r="N1793" s="82"/>
      <c r="O1793" s="81"/>
      <c r="P1793" s="76"/>
      <c r="Q1793" s="76"/>
      <c r="R1793" s="83"/>
      <c r="S1793" s="79"/>
      <c r="T1793" s="84"/>
    </row>
    <row r="1794" spans="1:20" x14ac:dyDescent="0.15">
      <c r="A1794" s="74"/>
      <c r="B1794" s="75"/>
      <c r="C1794" s="78"/>
      <c r="D1794" s="77"/>
      <c r="E1794" s="78"/>
      <c r="F1794" s="78"/>
      <c r="G1794" s="78"/>
      <c r="H1794" s="78"/>
      <c r="I1794" s="77"/>
      <c r="J1794" s="79"/>
      <c r="K1794" s="80"/>
      <c r="L1794" s="81"/>
      <c r="M1794" s="82"/>
      <c r="N1794" s="82"/>
      <c r="O1794" s="81"/>
      <c r="P1794" s="76"/>
      <c r="Q1794" s="76"/>
      <c r="R1794" s="83"/>
      <c r="S1794" s="79"/>
      <c r="T1794" s="84"/>
    </row>
    <row r="1795" spans="1:20" x14ac:dyDescent="0.15">
      <c r="A1795" s="74"/>
      <c r="B1795" s="75"/>
      <c r="C1795" s="78"/>
      <c r="D1795" s="77"/>
      <c r="E1795" s="78"/>
      <c r="F1795" s="78"/>
      <c r="G1795" s="78"/>
      <c r="H1795" s="78"/>
      <c r="I1795" s="77"/>
      <c r="J1795" s="79"/>
      <c r="K1795" s="80"/>
      <c r="L1795" s="81"/>
      <c r="M1795" s="82"/>
      <c r="N1795" s="82"/>
      <c r="O1795" s="81"/>
      <c r="P1795" s="76"/>
      <c r="Q1795" s="76"/>
      <c r="R1795" s="83"/>
      <c r="S1795" s="79"/>
      <c r="T1795" s="84"/>
    </row>
    <row r="1796" spans="1:20" x14ac:dyDescent="0.15">
      <c r="A1796" s="74"/>
      <c r="B1796" s="75"/>
      <c r="C1796" s="78"/>
      <c r="D1796" s="77"/>
      <c r="E1796" s="78"/>
      <c r="F1796" s="78"/>
      <c r="G1796" s="78"/>
      <c r="H1796" s="78"/>
      <c r="I1796" s="77"/>
      <c r="J1796" s="79"/>
      <c r="K1796" s="80"/>
      <c r="L1796" s="81"/>
      <c r="M1796" s="82"/>
      <c r="N1796" s="82"/>
      <c r="O1796" s="81"/>
      <c r="P1796" s="76"/>
      <c r="Q1796" s="76"/>
      <c r="R1796" s="83"/>
      <c r="S1796" s="79"/>
      <c r="T1796" s="84"/>
    </row>
    <row r="1797" spans="1:20" x14ac:dyDescent="0.15">
      <c r="A1797" s="74"/>
      <c r="B1797" s="75"/>
      <c r="C1797" s="78"/>
      <c r="D1797" s="77"/>
      <c r="E1797" s="78"/>
      <c r="F1797" s="78"/>
      <c r="G1797" s="78"/>
      <c r="H1797" s="78"/>
      <c r="I1797" s="77"/>
      <c r="J1797" s="79"/>
      <c r="K1797" s="80"/>
      <c r="L1797" s="81"/>
      <c r="M1797" s="82"/>
      <c r="N1797" s="82"/>
      <c r="O1797" s="81"/>
      <c r="P1797" s="76"/>
      <c r="Q1797" s="76"/>
      <c r="R1797" s="83"/>
      <c r="S1797" s="79"/>
      <c r="T1797" s="84"/>
    </row>
    <row r="1798" spans="1:20" x14ac:dyDescent="0.15">
      <c r="A1798" s="74"/>
      <c r="B1798" s="75"/>
      <c r="C1798" s="78"/>
      <c r="D1798" s="77"/>
      <c r="E1798" s="78"/>
      <c r="F1798" s="78"/>
      <c r="G1798" s="78"/>
      <c r="H1798" s="78"/>
      <c r="I1798" s="77"/>
      <c r="J1798" s="79"/>
      <c r="K1798" s="80"/>
      <c r="L1798" s="81"/>
      <c r="M1798" s="82"/>
      <c r="N1798" s="82"/>
      <c r="O1798" s="81"/>
      <c r="P1798" s="76"/>
      <c r="Q1798" s="76"/>
      <c r="R1798" s="83"/>
      <c r="S1798" s="79"/>
      <c r="T1798" s="84"/>
    </row>
    <row r="1799" spans="1:20" x14ac:dyDescent="0.15">
      <c r="A1799" s="74"/>
      <c r="B1799" s="75"/>
      <c r="C1799" s="78"/>
      <c r="D1799" s="77"/>
      <c r="E1799" s="78"/>
      <c r="F1799" s="78"/>
      <c r="G1799" s="78"/>
      <c r="H1799" s="78"/>
      <c r="I1799" s="77"/>
      <c r="J1799" s="79"/>
      <c r="K1799" s="80"/>
      <c r="L1799" s="81"/>
      <c r="M1799" s="82"/>
      <c r="N1799" s="82"/>
      <c r="O1799" s="81"/>
      <c r="P1799" s="76"/>
      <c r="Q1799" s="76"/>
      <c r="R1799" s="83"/>
      <c r="S1799" s="79"/>
      <c r="T1799" s="84"/>
    </row>
    <row r="1800" spans="1:20" x14ac:dyDescent="0.15">
      <c r="A1800" s="74"/>
      <c r="B1800" s="75"/>
      <c r="C1800" s="78"/>
      <c r="D1800" s="77"/>
      <c r="E1800" s="78"/>
      <c r="F1800" s="78"/>
      <c r="G1800" s="78"/>
      <c r="H1800" s="78"/>
      <c r="I1800" s="77"/>
      <c r="J1800" s="79"/>
      <c r="K1800" s="80"/>
      <c r="L1800" s="81"/>
      <c r="M1800" s="82"/>
      <c r="N1800" s="82"/>
      <c r="O1800" s="81"/>
      <c r="P1800" s="76"/>
      <c r="Q1800" s="76"/>
      <c r="R1800" s="83"/>
      <c r="S1800" s="79"/>
      <c r="T1800" s="84"/>
    </row>
    <row r="1801" spans="1:20" x14ac:dyDescent="0.15">
      <c r="A1801" s="74"/>
      <c r="B1801" s="75"/>
      <c r="C1801" s="78"/>
      <c r="D1801" s="77"/>
      <c r="E1801" s="78"/>
      <c r="F1801" s="78"/>
      <c r="G1801" s="78"/>
      <c r="H1801" s="78"/>
      <c r="I1801" s="77"/>
      <c r="J1801" s="79"/>
      <c r="K1801" s="80"/>
      <c r="L1801" s="81"/>
      <c r="M1801" s="82"/>
      <c r="N1801" s="82"/>
      <c r="O1801" s="81"/>
      <c r="P1801" s="76"/>
      <c r="Q1801" s="76"/>
      <c r="R1801" s="83"/>
      <c r="S1801" s="79"/>
      <c r="T1801" s="84"/>
    </row>
    <row r="1802" spans="1:20" x14ac:dyDescent="0.15">
      <c r="A1802" s="74"/>
      <c r="B1802" s="75"/>
      <c r="C1802" s="78"/>
      <c r="D1802" s="77"/>
      <c r="E1802" s="78"/>
      <c r="F1802" s="78"/>
      <c r="G1802" s="78"/>
      <c r="H1802" s="78"/>
      <c r="I1802" s="77"/>
      <c r="J1802" s="79"/>
      <c r="K1802" s="80"/>
      <c r="L1802" s="81"/>
      <c r="M1802" s="82"/>
      <c r="N1802" s="82"/>
      <c r="O1802" s="81"/>
      <c r="P1802" s="76"/>
      <c r="Q1802" s="76"/>
      <c r="R1802" s="83"/>
      <c r="S1802" s="79"/>
      <c r="T1802" s="84"/>
    </row>
    <row r="1803" spans="1:20" x14ac:dyDescent="0.15">
      <c r="A1803" s="74"/>
      <c r="B1803" s="75"/>
      <c r="C1803" s="78"/>
      <c r="D1803" s="77"/>
      <c r="E1803" s="78"/>
      <c r="F1803" s="78"/>
      <c r="G1803" s="78"/>
      <c r="H1803" s="78"/>
      <c r="I1803" s="77"/>
      <c r="J1803" s="79"/>
      <c r="K1803" s="80"/>
      <c r="L1803" s="81"/>
      <c r="M1803" s="82"/>
      <c r="N1803" s="82"/>
      <c r="O1803" s="81"/>
      <c r="P1803" s="76"/>
      <c r="Q1803" s="76"/>
      <c r="R1803" s="83"/>
      <c r="S1803" s="79"/>
      <c r="T1803" s="84"/>
    </row>
    <row r="1804" spans="1:20" x14ac:dyDescent="0.15">
      <c r="A1804" s="74"/>
      <c r="B1804" s="75"/>
      <c r="C1804" s="78"/>
      <c r="D1804" s="77"/>
      <c r="E1804" s="78"/>
      <c r="F1804" s="78"/>
      <c r="G1804" s="78"/>
      <c r="H1804" s="78"/>
      <c r="I1804" s="77"/>
      <c r="J1804" s="79"/>
      <c r="K1804" s="80"/>
      <c r="L1804" s="81"/>
      <c r="M1804" s="82"/>
      <c r="N1804" s="82"/>
      <c r="O1804" s="81"/>
      <c r="P1804" s="76"/>
      <c r="Q1804" s="76"/>
      <c r="R1804" s="83"/>
      <c r="S1804" s="79"/>
      <c r="T1804" s="84"/>
    </row>
    <row r="1805" spans="1:20" x14ac:dyDescent="0.15">
      <c r="A1805" s="74"/>
      <c r="B1805" s="75"/>
      <c r="C1805" s="78"/>
      <c r="D1805" s="77"/>
      <c r="E1805" s="78"/>
      <c r="F1805" s="78"/>
      <c r="G1805" s="78"/>
      <c r="H1805" s="78"/>
      <c r="I1805" s="77"/>
      <c r="J1805" s="79"/>
      <c r="K1805" s="80"/>
      <c r="L1805" s="81"/>
      <c r="M1805" s="82"/>
      <c r="N1805" s="82"/>
      <c r="O1805" s="81"/>
      <c r="P1805" s="76"/>
      <c r="Q1805" s="76"/>
      <c r="R1805" s="83"/>
      <c r="S1805" s="79"/>
      <c r="T1805" s="84"/>
    </row>
    <row r="1806" spans="1:20" x14ac:dyDescent="0.15">
      <c r="A1806" s="74"/>
      <c r="B1806" s="75"/>
      <c r="C1806" s="78"/>
      <c r="D1806" s="77"/>
      <c r="E1806" s="78"/>
      <c r="F1806" s="78"/>
      <c r="G1806" s="78"/>
      <c r="H1806" s="78"/>
      <c r="I1806" s="77"/>
      <c r="J1806" s="79"/>
      <c r="K1806" s="80"/>
      <c r="L1806" s="81"/>
      <c r="M1806" s="82"/>
      <c r="N1806" s="82"/>
      <c r="O1806" s="81"/>
      <c r="P1806" s="76"/>
      <c r="Q1806" s="76"/>
      <c r="R1806" s="83"/>
      <c r="S1806" s="79"/>
      <c r="T1806" s="84"/>
    </row>
    <row r="1807" spans="1:20" x14ac:dyDescent="0.15">
      <c r="A1807" s="74"/>
      <c r="B1807" s="75"/>
      <c r="C1807" s="78"/>
      <c r="D1807" s="77"/>
      <c r="E1807" s="78"/>
      <c r="F1807" s="78"/>
      <c r="G1807" s="78"/>
      <c r="H1807" s="78"/>
      <c r="I1807" s="77"/>
      <c r="J1807" s="79"/>
      <c r="K1807" s="80"/>
      <c r="L1807" s="81"/>
      <c r="M1807" s="82"/>
      <c r="N1807" s="82"/>
      <c r="O1807" s="81"/>
      <c r="P1807" s="76"/>
      <c r="Q1807" s="76"/>
      <c r="R1807" s="83"/>
      <c r="S1807" s="79"/>
      <c r="T1807" s="84"/>
    </row>
    <row r="1808" spans="1:20" x14ac:dyDescent="0.15">
      <c r="A1808" s="74"/>
      <c r="B1808" s="75"/>
      <c r="C1808" s="78"/>
      <c r="D1808" s="77"/>
      <c r="E1808" s="78"/>
      <c r="F1808" s="78"/>
      <c r="G1808" s="78"/>
      <c r="H1808" s="78"/>
      <c r="I1808" s="77"/>
      <c r="J1808" s="79"/>
      <c r="K1808" s="80"/>
      <c r="L1808" s="81"/>
      <c r="M1808" s="82"/>
      <c r="N1808" s="82"/>
      <c r="O1808" s="81"/>
      <c r="P1808" s="76"/>
      <c r="Q1808" s="76"/>
      <c r="R1808" s="83"/>
      <c r="S1808" s="79"/>
      <c r="T1808" s="84"/>
    </row>
    <row r="1809" spans="1:20" x14ac:dyDescent="0.15">
      <c r="A1809" s="74"/>
      <c r="B1809" s="75"/>
      <c r="C1809" s="78"/>
      <c r="D1809" s="77"/>
      <c r="E1809" s="78"/>
      <c r="F1809" s="78"/>
      <c r="G1809" s="78"/>
      <c r="H1809" s="78"/>
      <c r="I1809" s="77"/>
      <c r="J1809" s="79"/>
      <c r="K1809" s="80"/>
      <c r="L1809" s="81"/>
      <c r="M1809" s="82"/>
      <c r="N1809" s="82"/>
      <c r="O1809" s="81"/>
      <c r="P1809" s="76"/>
      <c r="Q1809" s="76"/>
      <c r="R1809" s="83"/>
      <c r="S1809" s="79"/>
      <c r="T1809" s="84"/>
    </row>
    <row r="1810" spans="1:20" x14ac:dyDescent="0.15">
      <c r="A1810" s="74"/>
      <c r="B1810" s="75"/>
      <c r="C1810" s="78"/>
      <c r="D1810" s="77"/>
      <c r="E1810" s="78"/>
      <c r="F1810" s="78"/>
      <c r="G1810" s="78"/>
      <c r="H1810" s="78"/>
      <c r="I1810" s="77"/>
      <c r="J1810" s="79"/>
      <c r="K1810" s="80"/>
      <c r="L1810" s="81"/>
      <c r="M1810" s="82"/>
      <c r="N1810" s="82"/>
      <c r="O1810" s="81"/>
      <c r="P1810" s="76"/>
      <c r="Q1810" s="76"/>
      <c r="R1810" s="83"/>
      <c r="S1810" s="79"/>
      <c r="T1810" s="84"/>
    </row>
    <row r="1811" spans="1:20" x14ac:dyDescent="0.15">
      <c r="A1811" s="74"/>
      <c r="B1811" s="75"/>
      <c r="C1811" s="78"/>
      <c r="D1811" s="77"/>
      <c r="E1811" s="78"/>
      <c r="F1811" s="78"/>
      <c r="G1811" s="78"/>
      <c r="H1811" s="78"/>
      <c r="I1811" s="77"/>
      <c r="J1811" s="79"/>
      <c r="K1811" s="80"/>
      <c r="L1811" s="81"/>
      <c r="M1811" s="82"/>
      <c r="N1811" s="82"/>
      <c r="O1811" s="81"/>
      <c r="P1811" s="76"/>
      <c r="Q1811" s="76"/>
      <c r="R1811" s="83"/>
      <c r="S1811" s="79"/>
      <c r="T1811" s="84"/>
    </row>
    <row r="1812" spans="1:20" x14ac:dyDescent="0.15">
      <c r="A1812" s="74"/>
      <c r="B1812" s="75"/>
      <c r="C1812" s="78"/>
      <c r="D1812" s="77"/>
      <c r="E1812" s="78"/>
      <c r="F1812" s="78"/>
      <c r="G1812" s="78"/>
      <c r="H1812" s="78"/>
      <c r="I1812" s="77"/>
      <c r="J1812" s="79"/>
      <c r="K1812" s="80"/>
      <c r="L1812" s="81"/>
      <c r="M1812" s="82"/>
      <c r="N1812" s="82"/>
      <c r="O1812" s="81"/>
      <c r="P1812" s="76"/>
      <c r="Q1812" s="76"/>
      <c r="R1812" s="83"/>
      <c r="S1812" s="79"/>
      <c r="T1812" s="84"/>
    </row>
    <row r="1813" spans="1:20" x14ac:dyDescent="0.15">
      <c r="A1813" s="74"/>
      <c r="B1813" s="75"/>
      <c r="C1813" s="78"/>
      <c r="D1813" s="77"/>
      <c r="E1813" s="78"/>
      <c r="F1813" s="78"/>
      <c r="G1813" s="78"/>
      <c r="H1813" s="78"/>
      <c r="I1813" s="77"/>
      <c r="J1813" s="79"/>
      <c r="K1813" s="80"/>
      <c r="L1813" s="81"/>
      <c r="M1813" s="82"/>
      <c r="N1813" s="82"/>
      <c r="O1813" s="81"/>
      <c r="P1813" s="76"/>
      <c r="Q1813" s="76"/>
      <c r="R1813" s="83"/>
      <c r="S1813" s="79"/>
      <c r="T1813" s="84"/>
    </row>
    <row r="1814" spans="1:20" x14ac:dyDescent="0.15">
      <c r="A1814" s="74"/>
      <c r="B1814" s="75"/>
      <c r="C1814" s="78"/>
      <c r="D1814" s="77"/>
      <c r="E1814" s="78"/>
      <c r="F1814" s="78"/>
      <c r="G1814" s="78"/>
      <c r="H1814" s="78"/>
      <c r="I1814" s="77"/>
      <c r="J1814" s="79"/>
      <c r="K1814" s="80"/>
      <c r="L1814" s="81"/>
      <c r="M1814" s="82"/>
      <c r="N1814" s="82"/>
      <c r="O1814" s="81"/>
      <c r="P1814" s="76"/>
      <c r="Q1814" s="76"/>
      <c r="R1814" s="83"/>
      <c r="S1814" s="79"/>
      <c r="T1814" s="84"/>
    </row>
    <row r="1815" spans="1:20" x14ac:dyDescent="0.15">
      <c r="A1815" s="74"/>
      <c r="B1815" s="75"/>
      <c r="C1815" s="78"/>
      <c r="D1815" s="77"/>
      <c r="E1815" s="78"/>
      <c r="F1815" s="78"/>
      <c r="G1815" s="78"/>
      <c r="H1815" s="78"/>
      <c r="I1815" s="77"/>
      <c r="J1815" s="79"/>
      <c r="K1815" s="80"/>
      <c r="L1815" s="81"/>
      <c r="M1815" s="82"/>
      <c r="N1815" s="82"/>
      <c r="O1815" s="81"/>
      <c r="P1815" s="76"/>
      <c r="Q1815" s="76"/>
      <c r="R1815" s="83"/>
      <c r="S1815" s="79"/>
      <c r="T1815" s="84"/>
    </row>
    <row r="1816" spans="1:20" x14ac:dyDescent="0.15">
      <c r="A1816" s="74"/>
      <c r="B1816" s="75"/>
      <c r="C1816" s="78"/>
      <c r="D1816" s="77"/>
      <c r="E1816" s="78"/>
      <c r="F1816" s="78"/>
      <c r="G1816" s="78"/>
      <c r="H1816" s="78"/>
      <c r="I1816" s="77"/>
      <c r="J1816" s="79"/>
      <c r="K1816" s="80"/>
      <c r="L1816" s="81"/>
      <c r="M1816" s="82"/>
      <c r="N1816" s="82"/>
      <c r="O1816" s="81"/>
      <c r="P1816" s="76"/>
      <c r="Q1816" s="76"/>
      <c r="R1816" s="83"/>
      <c r="S1816" s="79"/>
      <c r="T1816" s="84"/>
    </row>
    <row r="1817" spans="1:20" x14ac:dyDescent="0.15">
      <c r="A1817" s="74"/>
      <c r="B1817" s="75"/>
      <c r="C1817" s="78"/>
      <c r="D1817" s="77"/>
      <c r="E1817" s="78"/>
      <c r="F1817" s="78"/>
      <c r="G1817" s="78"/>
      <c r="H1817" s="78"/>
      <c r="I1817" s="77"/>
      <c r="J1817" s="79"/>
      <c r="K1817" s="80"/>
      <c r="L1817" s="81"/>
      <c r="M1817" s="82"/>
      <c r="N1817" s="82"/>
      <c r="O1817" s="81"/>
      <c r="P1817" s="76"/>
      <c r="Q1817" s="76"/>
      <c r="R1817" s="83"/>
      <c r="S1817" s="79"/>
      <c r="T1817" s="84"/>
    </row>
    <row r="1818" spans="1:20" x14ac:dyDescent="0.15">
      <c r="A1818" s="74"/>
      <c r="B1818" s="75"/>
      <c r="C1818" s="78"/>
      <c r="D1818" s="77"/>
      <c r="E1818" s="78"/>
      <c r="F1818" s="78"/>
      <c r="G1818" s="78"/>
      <c r="H1818" s="78"/>
      <c r="I1818" s="77"/>
      <c r="J1818" s="79"/>
      <c r="K1818" s="80"/>
      <c r="L1818" s="81"/>
      <c r="M1818" s="82"/>
      <c r="N1818" s="82"/>
      <c r="O1818" s="81"/>
      <c r="P1818" s="76"/>
      <c r="Q1818" s="76"/>
      <c r="R1818" s="83"/>
      <c r="S1818" s="79"/>
      <c r="T1818" s="84"/>
    </row>
    <row r="1819" spans="1:20" x14ac:dyDescent="0.15">
      <c r="A1819" s="74"/>
      <c r="B1819" s="75"/>
      <c r="C1819" s="78"/>
      <c r="D1819" s="77"/>
      <c r="E1819" s="78"/>
      <c r="F1819" s="78"/>
      <c r="G1819" s="78"/>
      <c r="H1819" s="78"/>
      <c r="I1819" s="77"/>
      <c r="J1819" s="79"/>
      <c r="K1819" s="80"/>
      <c r="L1819" s="81"/>
      <c r="M1819" s="82"/>
      <c r="N1819" s="82"/>
      <c r="O1819" s="81"/>
      <c r="P1819" s="76"/>
      <c r="Q1819" s="76"/>
      <c r="R1819" s="83"/>
      <c r="S1819" s="79"/>
      <c r="T1819" s="84"/>
    </row>
    <row r="1820" spans="1:20" x14ac:dyDescent="0.15">
      <c r="A1820" s="74"/>
      <c r="B1820" s="75"/>
      <c r="C1820" s="78"/>
      <c r="D1820" s="77"/>
      <c r="E1820" s="78"/>
      <c r="F1820" s="78"/>
      <c r="G1820" s="78"/>
      <c r="H1820" s="78"/>
      <c r="I1820" s="77"/>
      <c r="J1820" s="79"/>
      <c r="K1820" s="80"/>
      <c r="L1820" s="81"/>
      <c r="M1820" s="82"/>
      <c r="N1820" s="82"/>
      <c r="O1820" s="81"/>
      <c r="P1820" s="76"/>
      <c r="Q1820" s="76"/>
      <c r="R1820" s="83"/>
      <c r="S1820" s="79"/>
      <c r="T1820" s="84"/>
    </row>
    <row r="1821" spans="1:20" x14ac:dyDescent="0.15">
      <c r="A1821" s="74"/>
      <c r="B1821" s="75"/>
      <c r="C1821" s="78"/>
      <c r="D1821" s="77"/>
      <c r="E1821" s="78"/>
      <c r="F1821" s="78"/>
      <c r="G1821" s="78"/>
      <c r="H1821" s="78"/>
      <c r="I1821" s="77"/>
      <c r="J1821" s="79"/>
      <c r="K1821" s="80"/>
      <c r="L1821" s="81"/>
      <c r="M1821" s="82"/>
      <c r="N1821" s="82"/>
      <c r="O1821" s="81"/>
      <c r="P1821" s="76"/>
      <c r="Q1821" s="76"/>
      <c r="R1821" s="83"/>
      <c r="S1821" s="79"/>
      <c r="T1821" s="84"/>
    </row>
    <row r="1822" spans="1:20" x14ac:dyDescent="0.15">
      <c r="A1822" s="74"/>
      <c r="B1822" s="75"/>
      <c r="C1822" s="78"/>
      <c r="D1822" s="77"/>
      <c r="E1822" s="78"/>
      <c r="F1822" s="78"/>
      <c r="G1822" s="78"/>
      <c r="H1822" s="78"/>
      <c r="I1822" s="77"/>
      <c r="J1822" s="79"/>
      <c r="K1822" s="80"/>
      <c r="L1822" s="81"/>
      <c r="M1822" s="82"/>
      <c r="N1822" s="82"/>
      <c r="O1822" s="81"/>
      <c r="P1822" s="76"/>
      <c r="Q1822" s="76"/>
      <c r="R1822" s="83"/>
      <c r="S1822" s="79"/>
      <c r="T1822" s="84"/>
    </row>
    <row r="1823" spans="1:20" x14ac:dyDescent="0.15">
      <c r="A1823" s="74"/>
      <c r="B1823" s="75"/>
      <c r="C1823" s="78"/>
      <c r="D1823" s="77"/>
      <c r="E1823" s="78"/>
      <c r="F1823" s="78"/>
      <c r="G1823" s="78"/>
      <c r="H1823" s="78"/>
      <c r="I1823" s="77"/>
      <c r="J1823" s="79"/>
      <c r="K1823" s="80"/>
      <c r="L1823" s="81"/>
      <c r="M1823" s="82"/>
      <c r="N1823" s="82"/>
      <c r="O1823" s="81"/>
      <c r="P1823" s="76"/>
      <c r="Q1823" s="76"/>
      <c r="R1823" s="83"/>
      <c r="S1823" s="79"/>
      <c r="T1823" s="84"/>
    </row>
    <row r="1824" spans="1:20" x14ac:dyDescent="0.15">
      <c r="A1824" s="74"/>
      <c r="B1824" s="75"/>
      <c r="C1824" s="78"/>
      <c r="D1824" s="77"/>
      <c r="E1824" s="78"/>
      <c r="F1824" s="78"/>
      <c r="G1824" s="78"/>
      <c r="H1824" s="78"/>
      <c r="I1824" s="77"/>
      <c r="J1824" s="79"/>
      <c r="K1824" s="80"/>
      <c r="L1824" s="81"/>
      <c r="M1824" s="82"/>
      <c r="N1824" s="82"/>
      <c r="O1824" s="81"/>
      <c r="P1824" s="76"/>
      <c r="Q1824" s="76"/>
      <c r="R1824" s="83"/>
      <c r="S1824" s="79"/>
      <c r="T1824" s="84"/>
    </row>
    <row r="1825" spans="1:20" x14ac:dyDescent="0.15">
      <c r="A1825" s="74"/>
      <c r="B1825" s="75"/>
      <c r="C1825" s="78"/>
      <c r="D1825" s="77"/>
      <c r="E1825" s="78"/>
      <c r="F1825" s="78"/>
      <c r="G1825" s="78"/>
      <c r="H1825" s="78"/>
      <c r="I1825" s="77"/>
      <c r="J1825" s="79"/>
      <c r="K1825" s="80"/>
      <c r="L1825" s="81"/>
      <c r="M1825" s="82"/>
      <c r="N1825" s="82"/>
      <c r="O1825" s="81"/>
      <c r="P1825" s="76"/>
      <c r="Q1825" s="76"/>
      <c r="R1825" s="83"/>
      <c r="S1825" s="79"/>
      <c r="T1825" s="84"/>
    </row>
    <row r="1826" spans="1:20" x14ac:dyDescent="0.15">
      <c r="A1826" s="74"/>
      <c r="B1826" s="75"/>
      <c r="C1826" s="78"/>
      <c r="D1826" s="77"/>
      <c r="E1826" s="78"/>
      <c r="F1826" s="78"/>
      <c r="G1826" s="78"/>
      <c r="H1826" s="78"/>
      <c r="I1826" s="77"/>
      <c r="J1826" s="79"/>
      <c r="K1826" s="80"/>
      <c r="L1826" s="81"/>
      <c r="M1826" s="82"/>
      <c r="N1826" s="82"/>
      <c r="O1826" s="81"/>
      <c r="P1826" s="76"/>
      <c r="Q1826" s="76"/>
      <c r="R1826" s="83"/>
      <c r="S1826" s="79"/>
      <c r="T1826" s="84"/>
    </row>
    <row r="1827" spans="1:20" x14ac:dyDescent="0.15">
      <c r="A1827" s="74"/>
      <c r="B1827" s="75"/>
      <c r="C1827" s="78"/>
      <c r="D1827" s="77"/>
      <c r="E1827" s="78"/>
      <c r="F1827" s="78"/>
      <c r="G1827" s="78"/>
      <c r="H1827" s="78"/>
      <c r="I1827" s="77"/>
      <c r="J1827" s="79"/>
      <c r="K1827" s="80"/>
      <c r="L1827" s="81"/>
      <c r="M1827" s="82"/>
      <c r="N1827" s="82"/>
      <c r="O1827" s="81"/>
      <c r="P1827" s="76"/>
      <c r="Q1827" s="76"/>
      <c r="R1827" s="83"/>
      <c r="S1827" s="79"/>
      <c r="T1827" s="84"/>
    </row>
    <row r="1828" spans="1:20" x14ac:dyDescent="0.15">
      <c r="A1828" s="74"/>
      <c r="B1828" s="75"/>
      <c r="C1828" s="78"/>
      <c r="D1828" s="77"/>
      <c r="E1828" s="78"/>
      <c r="F1828" s="78"/>
      <c r="G1828" s="78"/>
      <c r="H1828" s="78"/>
      <c r="I1828" s="77"/>
      <c r="J1828" s="79"/>
      <c r="K1828" s="80"/>
      <c r="L1828" s="81"/>
      <c r="M1828" s="82"/>
      <c r="N1828" s="82"/>
      <c r="O1828" s="81"/>
      <c r="P1828" s="76"/>
      <c r="Q1828" s="76"/>
      <c r="R1828" s="83"/>
      <c r="S1828" s="79"/>
      <c r="T1828" s="84"/>
    </row>
    <row r="1829" spans="1:20" x14ac:dyDescent="0.15">
      <c r="A1829" s="74"/>
      <c r="B1829" s="75"/>
      <c r="C1829" s="78"/>
      <c r="D1829" s="77"/>
      <c r="E1829" s="78"/>
      <c r="F1829" s="78"/>
      <c r="G1829" s="78"/>
      <c r="H1829" s="78"/>
      <c r="I1829" s="77"/>
      <c r="J1829" s="79"/>
      <c r="K1829" s="80"/>
      <c r="L1829" s="81"/>
      <c r="M1829" s="82"/>
      <c r="N1829" s="82"/>
      <c r="O1829" s="81"/>
      <c r="P1829" s="76"/>
      <c r="Q1829" s="76"/>
      <c r="R1829" s="83"/>
      <c r="S1829" s="79"/>
      <c r="T1829" s="84"/>
    </row>
    <row r="1830" spans="1:20" x14ac:dyDescent="0.15">
      <c r="A1830" s="74"/>
      <c r="B1830" s="75"/>
      <c r="C1830" s="78"/>
      <c r="D1830" s="77"/>
      <c r="E1830" s="78"/>
      <c r="F1830" s="78"/>
      <c r="G1830" s="78"/>
      <c r="H1830" s="78"/>
      <c r="I1830" s="77"/>
      <c r="J1830" s="79"/>
      <c r="K1830" s="80"/>
      <c r="L1830" s="81"/>
      <c r="M1830" s="82"/>
      <c r="N1830" s="82"/>
      <c r="O1830" s="81"/>
      <c r="P1830" s="76"/>
      <c r="Q1830" s="76"/>
      <c r="R1830" s="83"/>
      <c r="S1830" s="79"/>
      <c r="T1830" s="84"/>
    </row>
    <row r="1831" spans="1:20" x14ac:dyDescent="0.15">
      <c r="A1831" s="74"/>
      <c r="B1831" s="75"/>
      <c r="C1831" s="78"/>
      <c r="D1831" s="77"/>
      <c r="E1831" s="78"/>
      <c r="F1831" s="78"/>
      <c r="G1831" s="78"/>
      <c r="H1831" s="78"/>
      <c r="I1831" s="77"/>
      <c r="J1831" s="79"/>
      <c r="K1831" s="80"/>
      <c r="L1831" s="81"/>
      <c r="M1831" s="82"/>
      <c r="N1831" s="82"/>
      <c r="O1831" s="81"/>
      <c r="P1831" s="76"/>
      <c r="Q1831" s="76"/>
      <c r="R1831" s="83"/>
      <c r="S1831" s="79"/>
      <c r="T1831" s="84"/>
    </row>
    <row r="1832" spans="1:20" x14ac:dyDescent="0.15">
      <c r="A1832" s="74"/>
      <c r="B1832" s="75"/>
      <c r="C1832" s="78"/>
      <c r="D1832" s="77"/>
      <c r="E1832" s="78"/>
      <c r="F1832" s="78"/>
      <c r="G1832" s="78"/>
      <c r="H1832" s="78"/>
      <c r="I1832" s="77"/>
      <c r="J1832" s="79"/>
      <c r="K1832" s="80"/>
      <c r="L1832" s="81"/>
      <c r="M1832" s="82"/>
      <c r="N1832" s="82"/>
      <c r="O1832" s="81"/>
      <c r="P1832" s="76"/>
      <c r="Q1832" s="76"/>
      <c r="R1832" s="83"/>
      <c r="S1832" s="79"/>
      <c r="T1832" s="84"/>
    </row>
    <row r="1833" spans="1:20" x14ac:dyDescent="0.15">
      <c r="A1833" s="74"/>
      <c r="B1833" s="75"/>
      <c r="C1833" s="78"/>
      <c r="D1833" s="77"/>
      <c r="E1833" s="78"/>
      <c r="F1833" s="78"/>
      <c r="G1833" s="78"/>
      <c r="H1833" s="78"/>
      <c r="I1833" s="77"/>
      <c r="J1833" s="79"/>
      <c r="K1833" s="80"/>
      <c r="L1833" s="81"/>
      <c r="M1833" s="82"/>
      <c r="N1833" s="82"/>
      <c r="O1833" s="81"/>
      <c r="P1833" s="76"/>
      <c r="Q1833" s="76"/>
      <c r="R1833" s="83"/>
      <c r="S1833" s="79"/>
      <c r="T1833" s="84"/>
    </row>
    <row r="1834" spans="1:20" x14ac:dyDescent="0.15">
      <c r="A1834" s="74"/>
      <c r="B1834" s="75"/>
      <c r="C1834" s="78"/>
      <c r="D1834" s="77"/>
      <c r="E1834" s="78"/>
      <c r="F1834" s="78"/>
      <c r="G1834" s="78"/>
      <c r="H1834" s="78"/>
      <c r="I1834" s="77"/>
      <c r="J1834" s="79"/>
      <c r="K1834" s="80"/>
      <c r="L1834" s="81"/>
      <c r="M1834" s="82"/>
      <c r="N1834" s="82"/>
      <c r="O1834" s="81"/>
      <c r="P1834" s="76"/>
      <c r="Q1834" s="76"/>
      <c r="R1834" s="83"/>
      <c r="S1834" s="79"/>
      <c r="T1834" s="84"/>
    </row>
    <row r="1835" spans="1:20" x14ac:dyDescent="0.15">
      <c r="A1835" s="74"/>
      <c r="B1835" s="75"/>
      <c r="C1835" s="78"/>
      <c r="D1835" s="77"/>
      <c r="E1835" s="78"/>
      <c r="F1835" s="78"/>
      <c r="G1835" s="78"/>
      <c r="H1835" s="78"/>
      <c r="I1835" s="77"/>
      <c r="J1835" s="79"/>
      <c r="K1835" s="80"/>
      <c r="L1835" s="81"/>
      <c r="M1835" s="82"/>
      <c r="N1835" s="82"/>
      <c r="O1835" s="81"/>
      <c r="P1835" s="76"/>
      <c r="Q1835" s="76"/>
      <c r="R1835" s="83"/>
      <c r="S1835" s="79"/>
      <c r="T1835" s="84"/>
    </row>
    <row r="1836" spans="1:20" x14ac:dyDescent="0.15">
      <c r="A1836" s="74"/>
      <c r="B1836" s="75"/>
      <c r="C1836" s="78"/>
      <c r="D1836" s="77"/>
      <c r="E1836" s="78"/>
      <c r="F1836" s="78"/>
      <c r="G1836" s="78"/>
      <c r="H1836" s="78"/>
      <c r="I1836" s="77"/>
      <c r="J1836" s="79"/>
      <c r="K1836" s="80"/>
      <c r="L1836" s="81"/>
      <c r="M1836" s="82"/>
      <c r="N1836" s="82"/>
      <c r="O1836" s="81"/>
      <c r="P1836" s="76"/>
      <c r="Q1836" s="76"/>
      <c r="R1836" s="83"/>
      <c r="S1836" s="79"/>
      <c r="T1836" s="84"/>
    </row>
    <row r="1837" spans="1:20" x14ac:dyDescent="0.15">
      <c r="A1837" s="74"/>
      <c r="B1837" s="75"/>
      <c r="C1837" s="78"/>
      <c r="D1837" s="77"/>
      <c r="E1837" s="78"/>
      <c r="F1837" s="78"/>
      <c r="G1837" s="78"/>
      <c r="H1837" s="78"/>
      <c r="I1837" s="77"/>
      <c r="J1837" s="79"/>
      <c r="K1837" s="80"/>
      <c r="L1837" s="81"/>
      <c r="M1837" s="82"/>
      <c r="N1837" s="82"/>
      <c r="O1837" s="81"/>
      <c r="P1837" s="76"/>
      <c r="Q1837" s="76"/>
      <c r="R1837" s="83"/>
      <c r="S1837" s="79"/>
      <c r="T1837" s="84"/>
    </row>
    <row r="1838" spans="1:20" x14ac:dyDescent="0.15">
      <c r="A1838" s="74"/>
      <c r="B1838" s="75"/>
      <c r="C1838" s="78"/>
      <c r="D1838" s="77"/>
      <c r="E1838" s="78"/>
      <c r="F1838" s="78"/>
      <c r="G1838" s="78"/>
      <c r="H1838" s="78"/>
      <c r="I1838" s="77"/>
      <c r="J1838" s="79"/>
      <c r="K1838" s="80"/>
      <c r="L1838" s="81"/>
      <c r="M1838" s="82"/>
      <c r="N1838" s="82"/>
      <c r="O1838" s="81"/>
      <c r="P1838" s="76"/>
      <c r="Q1838" s="76"/>
      <c r="R1838" s="83"/>
      <c r="S1838" s="79"/>
      <c r="T1838" s="84"/>
    </row>
    <row r="1839" spans="1:20" x14ac:dyDescent="0.15">
      <c r="A1839" s="55"/>
      <c r="B1839" s="13"/>
      <c r="C1839" s="2"/>
      <c r="D1839" s="11"/>
      <c r="E1839" s="12"/>
      <c r="F1839" s="12"/>
      <c r="G1839" s="12"/>
      <c r="H1839" s="12"/>
      <c r="I1839" s="11"/>
      <c r="J1839" s="57"/>
      <c r="K1839" s="3"/>
      <c r="L1839" s="14"/>
      <c r="M1839" s="10"/>
      <c r="N1839" s="10"/>
      <c r="O1839" s="14"/>
      <c r="P1839" s="2"/>
      <c r="Q1839" s="2"/>
      <c r="R1839" s="4"/>
      <c r="S1839" s="57"/>
      <c r="T1839" s="8"/>
    </row>
    <row r="1840" spans="1:20" x14ac:dyDescent="0.15">
      <c r="A1840" s="55"/>
      <c r="B1840" s="13"/>
      <c r="C1840" s="2"/>
      <c r="D1840" s="11"/>
      <c r="E1840" s="12"/>
      <c r="F1840" s="12"/>
      <c r="G1840" s="12"/>
      <c r="H1840" s="12"/>
      <c r="I1840" s="11"/>
      <c r="J1840" s="57"/>
      <c r="K1840" s="3"/>
      <c r="L1840" s="14"/>
      <c r="M1840" s="10"/>
      <c r="N1840" s="10"/>
      <c r="O1840" s="14"/>
      <c r="P1840" s="2"/>
      <c r="Q1840" s="2"/>
      <c r="R1840" s="4"/>
      <c r="S1840" s="57"/>
      <c r="T1840" s="8"/>
    </row>
    <row r="1841" spans="1:20" x14ac:dyDescent="0.15">
      <c r="A1841" s="55"/>
      <c r="B1841" s="13"/>
      <c r="C1841" s="2"/>
      <c r="D1841" s="11"/>
      <c r="E1841" s="12"/>
      <c r="F1841" s="12"/>
      <c r="G1841" s="12"/>
      <c r="H1841" s="12"/>
      <c r="I1841" s="11"/>
      <c r="J1841" s="57"/>
      <c r="K1841" s="3"/>
      <c r="L1841" s="14"/>
      <c r="M1841" s="10"/>
      <c r="N1841" s="10"/>
      <c r="O1841" s="14"/>
      <c r="P1841" s="2"/>
      <c r="Q1841" s="2"/>
      <c r="R1841" s="4"/>
      <c r="S1841" s="57"/>
      <c r="T1841" s="8"/>
    </row>
    <row r="1842" spans="1:20" x14ac:dyDescent="0.15">
      <c r="A1842" s="55"/>
      <c r="B1842" s="13"/>
      <c r="C1842" s="2"/>
      <c r="D1842" s="11"/>
      <c r="E1842" s="12"/>
      <c r="F1842" s="12"/>
      <c r="G1842" s="12"/>
      <c r="H1842" s="12"/>
      <c r="I1842" s="11"/>
      <c r="J1842" s="57"/>
      <c r="K1842" s="3"/>
      <c r="L1842" s="14"/>
      <c r="M1842" s="10"/>
      <c r="N1842" s="10"/>
      <c r="O1842" s="14"/>
      <c r="P1842" s="2"/>
      <c r="Q1842" s="2"/>
      <c r="R1842" s="4"/>
      <c r="S1842" s="57"/>
      <c r="T1842" s="8"/>
    </row>
    <row r="1843" spans="1:20" x14ac:dyDescent="0.15">
      <c r="A1843" s="55"/>
      <c r="B1843" s="13"/>
      <c r="C1843" s="2"/>
      <c r="D1843" s="11"/>
      <c r="E1843" s="12"/>
      <c r="F1843" s="12"/>
      <c r="G1843" s="12"/>
      <c r="H1843" s="12"/>
      <c r="I1843" s="11"/>
      <c r="J1843" s="57"/>
      <c r="K1843" s="3"/>
      <c r="L1843" s="14"/>
      <c r="M1843" s="10"/>
      <c r="N1843" s="10"/>
      <c r="O1843" s="14"/>
      <c r="P1843" s="2"/>
      <c r="Q1843" s="2"/>
      <c r="R1843" s="4"/>
      <c r="S1843" s="57"/>
      <c r="T1843" s="8"/>
    </row>
    <row r="1844" spans="1:20" x14ac:dyDescent="0.15">
      <c r="A1844" s="55"/>
      <c r="B1844" s="13"/>
      <c r="C1844" s="2"/>
      <c r="D1844" s="11"/>
      <c r="E1844" s="12"/>
      <c r="F1844" s="12"/>
      <c r="G1844" s="12"/>
      <c r="H1844" s="12"/>
      <c r="I1844" s="11"/>
      <c r="J1844" s="57"/>
      <c r="K1844" s="3"/>
      <c r="L1844" s="14"/>
      <c r="M1844" s="10"/>
      <c r="N1844" s="10"/>
      <c r="O1844" s="14"/>
      <c r="P1844" s="2"/>
      <c r="Q1844" s="2"/>
      <c r="R1844" s="4"/>
      <c r="S1844" s="57"/>
      <c r="T1844" s="8"/>
    </row>
    <row r="1845" spans="1:20" x14ac:dyDescent="0.15">
      <c r="A1845" s="55"/>
      <c r="B1845" s="13"/>
      <c r="C1845" s="2"/>
      <c r="D1845" s="11"/>
      <c r="E1845" s="12"/>
      <c r="F1845" s="12"/>
      <c r="G1845" s="12"/>
      <c r="H1845" s="12"/>
      <c r="I1845" s="11"/>
      <c r="J1845" s="57"/>
      <c r="K1845" s="3"/>
      <c r="L1845" s="14"/>
      <c r="M1845" s="10"/>
      <c r="N1845" s="10"/>
      <c r="O1845" s="14"/>
      <c r="P1845" s="2"/>
      <c r="Q1845" s="2"/>
      <c r="R1845" s="4"/>
      <c r="S1845" s="57"/>
      <c r="T1845" s="8"/>
    </row>
    <row r="1846" spans="1:20" x14ac:dyDescent="0.15">
      <c r="A1846" s="55"/>
      <c r="B1846" s="13"/>
      <c r="C1846" s="2"/>
      <c r="D1846" s="11"/>
      <c r="E1846" s="12"/>
      <c r="F1846" s="12"/>
      <c r="G1846" s="12"/>
      <c r="H1846" s="12"/>
      <c r="I1846" s="11"/>
      <c r="J1846" s="57"/>
      <c r="K1846" s="3"/>
      <c r="L1846" s="14"/>
      <c r="M1846" s="10"/>
      <c r="N1846" s="10"/>
      <c r="O1846" s="14"/>
      <c r="P1846" s="2"/>
      <c r="Q1846" s="2"/>
      <c r="R1846" s="4"/>
      <c r="S1846" s="57"/>
      <c r="T1846" s="8"/>
    </row>
    <row r="1847" spans="1:20" x14ac:dyDescent="0.15">
      <c r="A1847" s="55"/>
      <c r="B1847" s="13"/>
      <c r="C1847" s="2"/>
      <c r="D1847" s="11"/>
      <c r="E1847" s="12"/>
      <c r="F1847" s="12"/>
      <c r="G1847" s="12"/>
      <c r="H1847" s="12"/>
      <c r="I1847" s="11"/>
      <c r="J1847" s="57"/>
      <c r="K1847" s="3"/>
      <c r="L1847" s="14"/>
      <c r="M1847" s="10"/>
      <c r="N1847" s="10"/>
      <c r="O1847" s="14"/>
      <c r="P1847" s="2"/>
      <c r="Q1847" s="2"/>
      <c r="R1847" s="4"/>
      <c r="S1847" s="57"/>
      <c r="T1847" s="8"/>
    </row>
    <row r="1848" spans="1:20" x14ac:dyDescent="0.15">
      <c r="A1848" s="55"/>
      <c r="B1848" s="13"/>
      <c r="C1848" s="2"/>
      <c r="D1848" s="11"/>
      <c r="E1848" s="12"/>
      <c r="F1848" s="12"/>
      <c r="G1848" s="12"/>
      <c r="H1848" s="12"/>
      <c r="I1848" s="11"/>
      <c r="J1848" s="57"/>
      <c r="K1848" s="3"/>
      <c r="L1848" s="14"/>
      <c r="M1848" s="10"/>
      <c r="N1848" s="10"/>
      <c r="O1848" s="14"/>
      <c r="P1848" s="2"/>
      <c r="Q1848" s="2"/>
      <c r="R1848" s="4"/>
      <c r="S1848" s="57"/>
      <c r="T1848" s="8"/>
    </row>
    <row r="1849" spans="1:20" x14ac:dyDescent="0.15">
      <c r="A1849" s="55"/>
      <c r="B1849" s="13"/>
      <c r="C1849" s="2"/>
      <c r="D1849" s="11"/>
      <c r="E1849" s="12"/>
      <c r="F1849" s="12"/>
      <c r="G1849" s="12"/>
      <c r="H1849" s="12"/>
      <c r="I1849" s="11"/>
      <c r="J1849" s="57"/>
      <c r="K1849" s="3"/>
      <c r="L1849" s="14"/>
      <c r="M1849" s="10"/>
      <c r="N1849" s="10"/>
      <c r="O1849" s="14"/>
      <c r="P1849" s="2"/>
      <c r="Q1849" s="2"/>
      <c r="R1849" s="4"/>
      <c r="S1849" s="57"/>
      <c r="T1849" s="8"/>
    </row>
    <row r="1850" spans="1:20" x14ac:dyDescent="0.15">
      <c r="A1850" s="55"/>
      <c r="B1850" s="13"/>
      <c r="C1850" s="2"/>
      <c r="D1850" s="11"/>
      <c r="E1850" s="12"/>
      <c r="F1850" s="12"/>
      <c r="G1850" s="12"/>
      <c r="H1850" s="12"/>
      <c r="I1850" s="11"/>
      <c r="J1850" s="57"/>
      <c r="K1850" s="3"/>
      <c r="L1850" s="14"/>
      <c r="M1850" s="10"/>
      <c r="N1850" s="10"/>
      <c r="O1850" s="14"/>
      <c r="P1850" s="2"/>
      <c r="Q1850" s="2"/>
      <c r="R1850" s="4"/>
      <c r="S1850" s="57"/>
      <c r="T1850" s="8"/>
    </row>
    <row r="1851" spans="1:20" x14ac:dyDescent="0.15">
      <c r="A1851" s="55"/>
      <c r="B1851" s="13"/>
      <c r="C1851" s="2"/>
      <c r="D1851" s="11"/>
      <c r="E1851" s="12"/>
      <c r="F1851" s="12"/>
      <c r="G1851" s="12"/>
      <c r="H1851" s="12"/>
      <c r="I1851" s="11"/>
      <c r="J1851" s="57"/>
      <c r="K1851" s="3"/>
      <c r="L1851" s="14"/>
      <c r="M1851" s="10"/>
      <c r="N1851" s="10"/>
      <c r="O1851" s="14"/>
      <c r="P1851" s="2"/>
      <c r="Q1851" s="2"/>
      <c r="R1851" s="4"/>
      <c r="S1851" s="57"/>
      <c r="T1851" s="8"/>
    </row>
    <row r="1852" spans="1:20" x14ac:dyDescent="0.15">
      <c r="A1852" s="55"/>
      <c r="B1852" s="13"/>
      <c r="C1852" s="2"/>
      <c r="D1852" s="11"/>
      <c r="E1852" s="12"/>
      <c r="F1852" s="12"/>
      <c r="G1852" s="12"/>
      <c r="H1852" s="12"/>
      <c r="I1852" s="11"/>
      <c r="J1852" s="57"/>
      <c r="K1852" s="3"/>
      <c r="L1852" s="14"/>
      <c r="M1852" s="10"/>
      <c r="N1852" s="10"/>
      <c r="O1852" s="14"/>
      <c r="P1852" s="2"/>
      <c r="Q1852" s="2"/>
      <c r="R1852" s="4"/>
      <c r="S1852" s="57"/>
      <c r="T1852" s="8"/>
    </row>
    <row r="1853" spans="1:20" x14ac:dyDescent="0.15">
      <c r="A1853" s="55"/>
      <c r="B1853" s="13"/>
      <c r="C1853" s="2"/>
      <c r="D1853" s="11"/>
      <c r="E1853" s="12"/>
      <c r="F1853" s="12"/>
      <c r="G1853" s="12"/>
      <c r="H1853" s="12"/>
      <c r="I1853" s="11"/>
      <c r="J1853" s="57"/>
      <c r="K1853" s="3"/>
      <c r="L1853" s="14"/>
      <c r="M1853" s="10"/>
      <c r="N1853" s="10"/>
      <c r="O1853" s="14"/>
      <c r="P1853" s="2"/>
      <c r="Q1853" s="2"/>
      <c r="R1853" s="4"/>
      <c r="S1853" s="57"/>
      <c r="T1853" s="8"/>
    </row>
    <row r="1854" spans="1:20" x14ac:dyDescent="0.15">
      <c r="A1854" s="55"/>
      <c r="B1854" s="13"/>
      <c r="C1854" s="2"/>
      <c r="D1854" s="11"/>
      <c r="E1854" s="12"/>
      <c r="F1854" s="12"/>
      <c r="G1854" s="12"/>
      <c r="H1854" s="12"/>
      <c r="I1854" s="11"/>
      <c r="J1854" s="57"/>
      <c r="K1854" s="3"/>
      <c r="L1854" s="14"/>
      <c r="M1854" s="10"/>
      <c r="N1854" s="10"/>
      <c r="O1854" s="14"/>
      <c r="P1854" s="2"/>
      <c r="Q1854" s="2"/>
      <c r="R1854" s="4"/>
      <c r="S1854" s="57"/>
      <c r="T1854" s="8"/>
    </row>
    <row r="1855" spans="1:20" x14ac:dyDescent="0.15">
      <c r="A1855" s="55"/>
      <c r="B1855" s="13"/>
      <c r="C1855" s="2"/>
      <c r="D1855" s="11"/>
      <c r="E1855" s="12"/>
      <c r="F1855" s="12"/>
      <c r="G1855" s="12"/>
      <c r="H1855" s="12"/>
      <c r="I1855" s="11"/>
      <c r="J1855" s="57"/>
      <c r="K1855" s="3"/>
      <c r="L1855" s="14"/>
      <c r="M1855" s="10"/>
      <c r="N1855" s="10"/>
      <c r="O1855" s="14"/>
      <c r="P1855" s="2"/>
      <c r="Q1855" s="2"/>
      <c r="R1855" s="4"/>
      <c r="S1855" s="57"/>
      <c r="T1855" s="8"/>
    </row>
    <row r="1856" spans="1:20" x14ac:dyDescent="0.15">
      <c r="A1856" s="55"/>
      <c r="B1856" s="13"/>
      <c r="C1856" s="2"/>
      <c r="D1856" s="11"/>
      <c r="E1856" s="12"/>
      <c r="F1856" s="12"/>
      <c r="G1856" s="12"/>
      <c r="H1856" s="12"/>
      <c r="I1856" s="11"/>
      <c r="J1856" s="57"/>
      <c r="K1856" s="3"/>
      <c r="L1856" s="14"/>
      <c r="M1856" s="10"/>
      <c r="N1856" s="10"/>
      <c r="O1856" s="14"/>
      <c r="P1856" s="2"/>
      <c r="Q1856" s="2"/>
      <c r="R1856" s="4"/>
      <c r="S1856" s="57"/>
      <c r="T1856" s="8"/>
    </row>
    <row r="1857" spans="1:20" x14ac:dyDescent="0.15">
      <c r="A1857" s="55"/>
      <c r="B1857" s="13"/>
      <c r="C1857" s="2"/>
      <c r="D1857" s="11"/>
      <c r="E1857" s="12"/>
      <c r="F1857" s="12"/>
      <c r="G1857" s="12"/>
      <c r="H1857" s="12"/>
      <c r="I1857" s="11"/>
      <c r="J1857" s="57"/>
      <c r="K1857" s="3"/>
      <c r="L1857" s="14"/>
      <c r="M1857" s="10"/>
      <c r="N1857" s="10"/>
      <c r="O1857" s="14"/>
      <c r="P1857" s="2"/>
      <c r="Q1857" s="2"/>
      <c r="R1857" s="4"/>
      <c r="S1857" s="57"/>
      <c r="T1857" s="8"/>
    </row>
    <row r="1858" spans="1:20" x14ac:dyDescent="0.15">
      <c r="A1858" s="55"/>
      <c r="B1858" s="13"/>
      <c r="C1858" s="2"/>
      <c r="D1858" s="11"/>
      <c r="E1858" s="12"/>
      <c r="F1858" s="12"/>
      <c r="G1858" s="12"/>
      <c r="H1858" s="12"/>
      <c r="I1858" s="11"/>
      <c r="J1858" s="57"/>
      <c r="K1858" s="3"/>
      <c r="L1858" s="14"/>
      <c r="M1858" s="10"/>
      <c r="N1858" s="10"/>
      <c r="O1858" s="14"/>
      <c r="P1858" s="2"/>
      <c r="Q1858" s="2"/>
      <c r="R1858" s="4"/>
      <c r="S1858" s="57"/>
      <c r="T1858" s="8"/>
    </row>
    <row r="1859" spans="1:20" x14ac:dyDescent="0.15">
      <c r="A1859" s="55"/>
      <c r="B1859" s="13"/>
      <c r="C1859" s="2"/>
      <c r="D1859" s="11"/>
      <c r="E1859" s="12"/>
      <c r="F1859" s="12"/>
      <c r="G1859" s="12"/>
      <c r="H1859" s="12"/>
      <c r="I1859" s="11"/>
      <c r="J1859" s="57"/>
      <c r="K1859" s="3"/>
      <c r="L1859" s="14"/>
      <c r="M1859" s="10"/>
      <c r="N1859" s="10"/>
      <c r="O1859" s="14"/>
      <c r="P1859" s="2"/>
      <c r="Q1859" s="2"/>
      <c r="R1859" s="4"/>
      <c r="S1859" s="57"/>
      <c r="T1859" s="8"/>
    </row>
    <row r="1860" spans="1:20" x14ac:dyDescent="0.15">
      <c r="A1860" s="55"/>
      <c r="B1860" s="13"/>
      <c r="C1860" s="2"/>
      <c r="D1860" s="11"/>
      <c r="E1860" s="12"/>
      <c r="F1860" s="12"/>
      <c r="G1860" s="12"/>
      <c r="H1860" s="12"/>
      <c r="I1860" s="11"/>
      <c r="J1860" s="57"/>
      <c r="K1860" s="3"/>
      <c r="L1860" s="14"/>
      <c r="M1860" s="10"/>
      <c r="N1860" s="10"/>
      <c r="O1860" s="14"/>
      <c r="P1860" s="2"/>
      <c r="Q1860" s="2"/>
      <c r="R1860" s="4"/>
      <c r="S1860" s="57"/>
      <c r="T1860" s="8"/>
    </row>
    <row r="1861" spans="1:20" x14ac:dyDescent="0.15">
      <c r="A1861" s="55"/>
      <c r="B1861" s="13"/>
      <c r="C1861" s="2"/>
      <c r="D1861" s="11"/>
      <c r="E1861" s="12"/>
      <c r="F1861" s="12"/>
      <c r="G1861" s="12"/>
      <c r="H1861" s="12"/>
      <c r="I1861" s="11"/>
      <c r="J1861" s="57"/>
      <c r="K1861" s="3"/>
      <c r="L1861" s="14"/>
      <c r="M1861" s="10"/>
      <c r="N1861" s="10"/>
      <c r="O1861" s="14"/>
      <c r="P1861" s="2"/>
      <c r="Q1861" s="2"/>
      <c r="R1861" s="4"/>
      <c r="S1861" s="57"/>
      <c r="T1861" s="8"/>
    </row>
    <row r="1862" spans="1:20" x14ac:dyDescent="0.15">
      <c r="A1862" s="55"/>
      <c r="B1862" s="13"/>
      <c r="C1862" s="2"/>
      <c r="D1862" s="11"/>
      <c r="E1862" s="12"/>
      <c r="F1862" s="12"/>
      <c r="G1862" s="12"/>
      <c r="H1862" s="12"/>
      <c r="I1862" s="11"/>
      <c r="J1862" s="57"/>
      <c r="K1862" s="3"/>
      <c r="L1862" s="14"/>
      <c r="M1862" s="10"/>
      <c r="N1862" s="10"/>
      <c r="O1862" s="14"/>
      <c r="P1862" s="2"/>
      <c r="Q1862" s="2"/>
      <c r="R1862" s="4"/>
      <c r="S1862" s="57"/>
      <c r="T1862" s="8"/>
    </row>
    <row r="1863" spans="1:20" x14ac:dyDescent="0.15">
      <c r="A1863" s="55"/>
      <c r="B1863" s="13"/>
      <c r="C1863" s="2"/>
      <c r="D1863" s="11"/>
      <c r="E1863" s="12"/>
      <c r="F1863" s="12"/>
      <c r="G1863" s="12"/>
      <c r="H1863" s="12"/>
      <c r="I1863" s="11"/>
      <c r="J1863" s="57"/>
      <c r="K1863" s="3"/>
      <c r="L1863" s="14"/>
      <c r="M1863" s="10"/>
      <c r="N1863" s="10"/>
      <c r="O1863" s="14"/>
      <c r="P1863" s="2"/>
      <c r="Q1863" s="2"/>
      <c r="R1863" s="4"/>
      <c r="S1863" s="57"/>
      <c r="T1863" s="8"/>
    </row>
    <row r="1864" spans="1:20" x14ac:dyDescent="0.15">
      <c r="A1864" s="55"/>
      <c r="B1864" s="13"/>
      <c r="C1864" s="2"/>
      <c r="D1864" s="11"/>
      <c r="E1864" s="12"/>
      <c r="F1864" s="12"/>
      <c r="G1864" s="12"/>
      <c r="H1864" s="12"/>
      <c r="I1864" s="11"/>
      <c r="J1864" s="57"/>
      <c r="K1864" s="3"/>
      <c r="L1864" s="14"/>
      <c r="M1864" s="10"/>
      <c r="N1864" s="10"/>
      <c r="O1864" s="14"/>
      <c r="P1864" s="2"/>
      <c r="Q1864" s="2"/>
      <c r="R1864" s="4"/>
      <c r="S1864" s="57"/>
      <c r="T1864" s="8"/>
    </row>
    <row r="1865" spans="1:20" x14ac:dyDescent="0.15">
      <c r="A1865" s="55"/>
      <c r="B1865" s="13"/>
      <c r="C1865" s="2"/>
      <c r="D1865" s="11"/>
      <c r="E1865" s="12"/>
      <c r="F1865" s="12"/>
      <c r="G1865" s="12"/>
      <c r="H1865" s="12"/>
      <c r="I1865" s="11"/>
      <c r="J1865" s="57"/>
      <c r="K1865" s="3"/>
      <c r="L1865" s="14"/>
      <c r="M1865" s="10"/>
      <c r="N1865" s="10"/>
      <c r="O1865" s="14"/>
      <c r="P1865" s="2"/>
      <c r="Q1865" s="2"/>
      <c r="R1865" s="4"/>
      <c r="S1865" s="57"/>
      <c r="T1865" s="8"/>
    </row>
    <row r="1866" spans="1:20" x14ac:dyDescent="0.15">
      <c r="A1866" s="55"/>
      <c r="B1866" s="13"/>
      <c r="C1866" s="2"/>
      <c r="D1866" s="11"/>
      <c r="E1866" s="12"/>
      <c r="F1866" s="12"/>
      <c r="G1866" s="12"/>
      <c r="H1866" s="12"/>
      <c r="I1866" s="11"/>
      <c r="J1866" s="57"/>
      <c r="K1866" s="3"/>
      <c r="L1866" s="14"/>
      <c r="M1866" s="10"/>
      <c r="N1866" s="10"/>
      <c r="O1866" s="14"/>
      <c r="P1866" s="2"/>
      <c r="Q1866" s="2"/>
      <c r="R1866" s="4"/>
      <c r="S1866" s="57"/>
      <c r="T1866" s="8"/>
    </row>
    <row r="1867" spans="1:20" x14ac:dyDescent="0.15">
      <c r="A1867" s="55"/>
      <c r="B1867" s="13"/>
      <c r="C1867" s="2"/>
      <c r="D1867" s="11"/>
      <c r="E1867" s="12"/>
      <c r="F1867" s="12"/>
      <c r="G1867" s="12"/>
      <c r="H1867" s="12"/>
      <c r="I1867" s="11"/>
      <c r="J1867" s="57"/>
      <c r="K1867" s="3"/>
      <c r="L1867" s="14"/>
      <c r="M1867" s="10"/>
      <c r="N1867" s="10"/>
      <c r="O1867" s="14"/>
      <c r="P1867" s="2"/>
      <c r="Q1867" s="2"/>
      <c r="R1867" s="4"/>
      <c r="S1867" s="57"/>
      <c r="T1867" s="8"/>
    </row>
    <row r="1868" spans="1:20" x14ac:dyDescent="0.15">
      <c r="A1868" s="55"/>
      <c r="B1868" s="13"/>
      <c r="C1868" s="2"/>
      <c r="D1868" s="11"/>
      <c r="E1868" s="12"/>
      <c r="F1868" s="12"/>
      <c r="G1868" s="12"/>
      <c r="H1868" s="12"/>
      <c r="I1868" s="11"/>
      <c r="J1868" s="57"/>
      <c r="K1868" s="3"/>
      <c r="L1868" s="14"/>
      <c r="M1868" s="10"/>
      <c r="N1868" s="10"/>
      <c r="O1868" s="14"/>
      <c r="P1868" s="2"/>
      <c r="Q1868" s="2"/>
      <c r="R1868" s="4"/>
      <c r="S1868" s="57"/>
      <c r="T1868" s="8"/>
    </row>
    <row r="1869" spans="1:20" x14ac:dyDescent="0.15">
      <c r="A1869" s="55"/>
      <c r="B1869" s="13"/>
      <c r="C1869" s="2"/>
      <c r="D1869" s="11"/>
      <c r="E1869" s="12"/>
      <c r="F1869" s="12"/>
      <c r="G1869" s="12"/>
      <c r="H1869" s="12"/>
      <c r="I1869" s="11"/>
      <c r="J1869" s="57"/>
      <c r="K1869" s="3"/>
      <c r="L1869" s="14"/>
      <c r="M1869" s="10"/>
      <c r="N1869" s="10"/>
      <c r="O1869" s="14"/>
      <c r="P1869" s="2"/>
      <c r="Q1869" s="2"/>
      <c r="R1869" s="4"/>
      <c r="S1869" s="57"/>
      <c r="T1869" s="8"/>
    </row>
    <row r="1870" spans="1:20" x14ac:dyDescent="0.15">
      <c r="A1870" s="55"/>
      <c r="B1870" s="13"/>
      <c r="C1870" s="2"/>
      <c r="D1870" s="11"/>
      <c r="E1870" s="12"/>
      <c r="F1870" s="12"/>
      <c r="G1870" s="12"/>
      <c r="H1870" s="12"/>
      <c r="I1870" s="11"/>
      <c r="J1870" s="57"/>
      <c r="K1870" s="3"/>
      <c r="L1870" s="14"/>
      <c r="M1870" s="10"/>
      <c r="N1870" s="10"/>
      <c r="O1870" s="14"/>
      <c r="P1870" s="2"/>
      <c r="Q1870" s="2"/>
      <c r="R1870" s="4"/>
      <c r="S1870" s="57"/>
      <c r="T1870" s="8"/>
    </row>
    <row r="1871" spans="1:20" x14ac:dyDescent="0.15">
      <c r="A1871" s="55"/>
      <c r="B1871" s="13"/>
      <c r="C1871" s="2"/>
      <c r="D1871" s="11"/>
      <c r="E1871" s="12"/>
      <c r="F1871" s="12"/>
      <c r="G1871" s="12"/>
      <c r="H1871" s="12"/>
      <c r="I1871" s="11"/>
      <c r="J1871" s="57"/>
      <c r="K1871" s="3"/>
      <c r="L1871" s="14"/>
      <c r="M1871" s="10"/>
      <c r="N1871" s="10"/>
      <c r="O1871" s="14"/>
      <c r="P1871" s="2"/>
      <c r="Q1871" s="2"/>
      <c r="R1871" s="4"/>
      <c r="S1871" s="57"/>
      <c r="T1871" s="8"/>
    </row>
    <row r="1872" spans="1:20" x14ac:dyDescent="0.15">
      <c r="A1872" s="55"/>
      <c r="B1872" s="13"/>
      <c r="C1872" s="2"/>
      <c r="D1872" s="11"/>
      <c r="E1872" s="12"/>
      <c r="F1872" s="12"/>
      <c r="G1872" s="12"/>
      <c r="H1872" s="12"/>
      <c r="I1872" s="11"/>
      <c r="J1872" s="57"/>
      <c r="K1872" s="3"/>
      <c r="L1872" s="14"/>
      <c r="M1872" s="10"/>
      <c r="N1872" s="10"/>
      <c r="O1872" s="14"/>
      <c r="P1872" s="2"/>
      <c r="Q1872" s="2"/>
      <c r="R1872" s="4"/>
      <c r="S1872" s="57"/>
      <c r="T1872" s="8"/>
    </row>
    <row r="1873" spans="1:20" x14ac:dyDescent="0.15">
      <c r="A1873" s="55"/>
      <c r="B1873" s="13"/>
      <c r="C1873" s="2"/>
      <c r="D1873" s="11"/>
      <c r="E1873" s="12"/>
      <c r="F1873" s="12"/>
      <c r="G1873" s="12"/>
      <c r="H1873" s="12"/>
      <c r="I1873" s="11"/>
      <c r="J1873" s="57"/>
      <c r="K1873" s="3"/>
      <c r="L1873" s="14"/>
      <c r="M1873" s="10"/>
      <c r="N1873" s="10"/>
      <c r="O1873" s="14"/>
      <c r="P1873" s="2"/>
      <c r="Q1873" s="2"/>
      <c r="R1873" s="4"/>
      <c r="S1873" s="57"/>
      <c r="T1873" s="8"/>
    </row>
    <row r="1874" spans="1:20" x14ac:dyDescent="0.15">
      <c r="A1874" s="55"/>
      <c r="B1874" s="13"/>
      <c r="C1874" s="2"/>
      <c r="D1874" s="11"/>
      <c r="E1874" s="12"/>
      <c r="F1874" s="12"/>
      <c r="G1874" s="12"/>
      <c r="H1874" s="12"/>
      <c r="I1874" s="11"/>
      <c r="J1874" s="57"/>
      <c r="K1874" s="3"/>
      <c r="L1874" s="14"/>
      <c r="M1874" s="10"/>
      <c r="N1874" s="10"/>
      <c r="O1874" s="14"/>
      <c r="P1874" s="2"/>
      <c r="Q1874" s="2"/>
      <c r="R1874" s="4"/>
      <c r="S1874" s="57"/>
      <c r="T1874" s="8"/>
    </row>
    <row r="1875" spans="1:20" x14ac:dyDescent="0.15">
      <c r="A1875" s="55"/>
      <c r="B1875" s="13"/>
      <c r="C1875" s="2"/>
      <c r="D1875" s="11"/>
      <c r="E1875" s="12"/>
      <c r="F1875" s="12"/>
      <c r="G1875" s="12"/>
      <c r="H1875" s="12"/>
      <c r="I1875" s="11"/>
      <c r="J1875" s="57"/>
      <c r="K1875" s="3"/>
      <c r="L1875" s="14"/>
      <c r="M1875" s="10"/>
      <c r="N1875" s="10"/>
      <c r="O1875" s="14"/>
      <c r="P1875" s="2"/>
      <c r="Q1875" s="2"/>
      <c r="R1875" s="4"/>
      <c r="S1875" s="57"/>
      <c r="T1875" s="8"/>
    </row>
    <row r="1876" spans="1:20" x14ac:dyDescent="0.15">
      <c r="A1876" s="55"/>
      <c r="B1876" s="13"/>
      <c r="C1876" s="2"/>
      <c r="D1876" s="11"/>
      <c r="E1876" s="12"/>
      <c r="F1876" s="12"/>
      <c r="G1876" s="12"/>
      <c r="H1876" s="12"/>
      <c r="I1876" s="11"/>
      <c r="J1876" s="57"/>
      <c r="K1876" s="3"/>
      <c r="L1876" s="14"/>
      <c r="M1876" s="10"/>
      <c r="N1876" s="10"/>
      <c r="O1876" s="14"/>
      <c r="P1876" s="2"/>
      <c r="Q1876" s="2"/>
      <c r="R1876" s="4"/>
      <c r="S1876" s="57"/>
      <c r="T1876" s="8"/>
    </row>
    <row r="1877" spans="1:20" x14ac:dyDescent="0.15">
      <c r="A1877" s="55"/>
      <c r="B1877" s="13"/>
      <c r="C1877" s="2"/>
      <c r="D1877" s="11"/>
      <c r="E1877" s="12"/>
      <c r="F1877" s="12"/>
      <c r="G1877" s="12"/>
      <c r="H1877" s="12"/>
      <c r="I1877" s="11"/>
      <c r="J1877" s="57"/>
      <c r="K1877" s="3"/>
      <c r="L1877" s="14"/>
      <c r="M1877" s="10"/>
      <c r="N1877" s="10"/>
      <c r="O1877" s="14"/>
      <c r="P1877" s="2"/>
      <c r="Q1877" s="2"/>
      <c r="R1877" s="4"/>
      <c r="S1877" s="57"/>
      <c r="T1877" s="8"/>
    </row>
    <row r="1878" spans="1:20" x14ac:dyDescent="0.15">
      <c r="A1878" s="55"/>
      <c r="B1878" s="13"/>
      <c r="C1878" s="2"/>
      <c r="D1878" s="11"/>
      <c r="E1878" s="12"/>
      <c r="F1878" s="12"/>
      <c r="G1878" s="12"/>
      <c r="H1878" s="12"/>
      <c r="I1878" s="11"/>
      <c r="J1878" s="57"/>
      <c r="K1878" s="3"/>
      <c r="L1878" s="14"/>
      <c r="M1878" s="10"/>
      <c r="N1878" s="10"/>
      <c r="O1878" s="14"/>
      <c r="P1878" s="2"/>
      <c r="Q1878" s="2"/>
      <c r="R1878" s="4"/>
      <c r="S1878" s="57"/>
      <c r="T1878" s="8"/>
    </row>
    <row r="1879" spans="1:20" x14ac:dyDescent="0.15">
      <c r="A1879" s="55"/>
      <c r="B1879" s="13"/>
      <c r="C1879" s="2"/>
      <c r="D1879" s="11"/>
      <c r="E1879" s="12"/>
      <c r="F1879" s="12"/>
      <c r="G1879" s="12"/>
      <c r="H1879" s="12"/>
      <c r="I1879" s="11"/>
      <c r="J1879" s="57"/>
      <c r="K1879" s="3"/>
      <c r="L1879" s="14"/>
      <c r="M1879" s="10"/>
      <c r="N1879" s="10"/>
      <c r="O1879" s="14"/>
      <c r="P1879" s="2"/>
      <c r="Q1879" s="2"/>
      <c r="R1879" s="4"/>
      <c r="S1879" s="57"/>
      <c r="T1879" s="8"/>
    </row>
    <row r="1880" spans="1:20" x14ac:dyDescent="0.15">
      <c r="A1880" s="55"/>
      <c r="B1880" s="13"/>
      <c r="C1880" s="2"/>
      <c r="D1880" s="11"/>
      <c r="E1880" s="12"/>
      <c r="F1880" s="12"/>
      <c r="G1880" s="12"/>
      <c r="H1880" s="12"/>
      <c r="I1880" s="11"/>
      <c r="J1880" s="57"/>
      <c r="K1880" s="3"/>
      <c r="L1880" s="14"/>
      <c r="M1880" s="10"/>
      <c r="N1880" s="10"/>
      <c r="O1880" s="14"/>
      <c r="P1880" s="2"/>
      <c r="Q1880" s="2"/>
      <c r="R1880" s="4"/>
      <c r="S1880" s="57"/>
      <c r="T1880" s="8"/>
    </row>
    <row r="1881" spans="1:20" x14ac:dyDescent="0.15">
      <c r="A1881" s="55"/>
      <c r="B1881" s="13"/>
      <c r="C1881" s="2"/>
      <c r="D1881" s="11"/>
      <c r="E1881" s="12"/>
      <c r="F1881" s="12"/>
      <c r="G1881" s="12"/>
      <c r="H1881" s="12"/>
      <c r="I1881" s="11"/>
      <c r="J1881" s="57"/>
      <c r="K1881" s="3"/>
      <c r="L1881" s="14"/>
      <c r="M1881" s="10"/>
      <c r="N1881" s="10"/>
      <c r="O1881" s="14"/>
      <c r="P1881" s="2"/>
      <c r="Q1881" s="2"/>
      <c r="R1881" s="4"/>
      <c r="S1881" s="57"/>
      <c r="T1881" s="8"/>
    </row>
    <row r="1882" spans="1:20" x14ac:dyDescent="0.15">
      <c r="A1882" s="55"/>
      <c r="B1882" s="13"/>
      <c r="C1882" s="2"/>
      <c r="D1882" s="11"/>
      <c r="E1882" s="12"/>
      <c r="F1882" s="12"/>
      <c r="G1882" s="12"/>
      <c r="H1882" s="12"/>
      <c r="I1882" s="11"/>
      <c r="J1882" s="57"/>
      <c r="K1882" s="3"/>
      <c r="L1882" s="14"/>
      <c r="M1882" s="10"/>
      <c r="N1882" s="10"/>
      <c r="O1882" s="14"/>
      <c r="P1882" s="2"/>
      <c r="Q1882" s="2"/>
      <c r="R1882" s="4"/>
      <c r="S1882" s="57"/>
      <c r="T1882" s="8"/>
    </row>
    <row r="1883" spans="1:20" x14ac:dyDescent="0.15">
      <c r="A1883" s="55"/>
      <c r="B1883" s="13"/>
      <c r="C1883" s="2"/>
      <c r="D1883" s="11"/>
      <c r="E1883" s="12"/>
      <c r="F1883" s="12"/>
      <c r="G1883" s="12"/>
      <c r="H1883" s="12"/>
      <c r="I1883" s="11"/>
      <c r="J1883" s="57"/>
      <c r="K1883" s="3"/>
      <c r="L1883" s="14"/>
      <c r="M1883" s="10"/>
      <c r="N1883" s="10"/>
      <c r="O1883" s="14"/>
      <c r="P1883" s="2"/>
      <c r="Q1883" s="2"/>
      <c r="R1883" s="4"/>
      <c r="S1883" s="57"/>
      <c r="T1883" s="8"/>
    </row>
    <row r="1884" spans="1:20" x14ac:dyDescent="0.15">
      <c r="A1884" s="55"/>
      <c r="B1884" s="13"/>
      <c r="C1884" s="2"/>
      <c r="D1884" s="11"/>
      <c r="E1884" s="12"/>
      <c r="F1884" s="12"/>
      <c r="G1884" s="12"/>
      <c r="H1884" s="12"/>
      <c r="I1884" s="11"/>
      <c r="J1884" s="57"/>
      <c r="K1884" s="3"/>
      <c r="L1884" s="14"/>
      <c r="M1884" s="10"/>
      <c r="N1884" s="10"/>
      <c r="O1884" s="14"/>
      <c r="P1884" s="2"/>
      <c r="Q1884" s="2"/>
      <c r="R1884" s="4"/>
      <c r="S1884" s="57"/>
      <c r="T1884" s="8"/>
    </row>
    <row r="1885" spans="1:20" x14ac:dyDescent="0.15">
      <c r="A1885" s="55"/>
      <c r="B1885" s="13"/>
      <c r="C1885" s="2"/>
      <c r="D1885" s="11"/>
      <c r="E1885" s="12"/>
      <c r="F1885" s="12"/>
      <c r="G1885" s="12"/>
      <c r="H1885" s="12"/>
      <c r="I1885" s="11"/>
      <c r="J1885" s="57"/>
      <c r="K1885" s="3"/>
      <c r="L1885" s="14"/>
      <c r="M1885" s="10"/>
      <c r="N1885" s="10"/>
      <c r="O1885" s="14"/>
      <c r="P1885" s="2"/>
      <c r="Q1885" s="2"/>
      <c r="R1885" s="4"/>
      <c r="S1885" s="57"/>
      <c r="T1885" s="8"/>
    </row>
    <row r="1886" spans="1:20" x14ac:dyDescent="0.15">
      <c r="A1886" s="55"/>
      <c r="B1886" s="13"/>
      <c r="C1886" s="2"/>
      <c r="D1886" s="11"/>
      <c r="E1886" s="12"/>
      <c r="F1886" s="12"/>
      <c r="G1886" s="12"/>
      <c r="H1886" s="12"/>
      <c r="I1886" s="11"/>
      <c r="J1886" s="57"/>
      <c r="K1886" s="3"/>
      <c r="L1886" s="14"/>
      <c r="M1886" s="10"/>
      <c r="N1886" s="10"/>
      <c r="O1886" s="14"/>
      <c r="P1886" s="2"/>
      <c r="Q1886" s="2"/>
      <c r="R1886" s="4"/>
      <c r="S1886" s="57"/>
      <c r="T1886" s="8"/>
    </row>
    <row r="1887" spans="1:20" x14ac:dyDescent="0.15">
      <c r="A1887" s="55"/>
      <c r="B1887" s="13"/>
      <c r="C1887" s="2"/>
      <c r="D1887" s="11"/>
      <c r="E1887" s="12"/>
      <c r="F1887" s="12"/>
      <c r="G1887" s="12"/>
      <c r="H1887" s="12"/>
      <c r="I1887" s="11"/>
      <c r="J1887" s="57"/>
      <c r="K1887" s="3"/>
      <c r="L1887" s="14"/>
      <c r="M1887" s="10"/>
      <c r="N1887" s="10"/>
      <c r="O1887" s="14"/>
      <c r="P1887" s="2"/>
      <c r="Q1887" s="2"/>
      <c r="R1887" s="4"/>
      <c r="S1887" s="57"/>
      <c r="T1887" s="8"/>
    </row>
    <row r="1888" spans="1:20" x14ac:dyDescent="0.15">
      <c r="A1888" s="55"/>
      <c r="B1888" s="13"/>
      <c r="C1888" s="2"/>
      <c r="D1888" s="11"/>
      <c r="E1888" s="12"/>
      <c r="F1888" s="12"/>
      <c r="G1888" s="12"/>
      <c r="H1888" s="12"/>
      <c r="I1888" s="11"/>
      <c r="J1888" s="57"/>
      <c r="K1888" s="3"/>
      <c r="L1888" s="14"/>
      <c r="M1888" s="10"/>
      <c r="N1888" s="10"/>
      <c r="O1888" s="14"/>
      <c r="P1888" s="2"/>
      <c r="Q1888" s="2"/>
      <c r="R1888" s="4"/>
      <c r="S1888" s="57"/>
      <c r="T1888" s="8"/>
    </row>
    <row r="1889" spans="1:20" x14ac:dyDescent="0.15">
      <c r="A1889" s="55"/>
      <c r="B1889" s="13"/>
      <c r="C1889" s="2"/>
      <c r="D1889" s="11"/>
      <c r="E1889" s="12"/>
      <c r="F1889" s="12"/>
      <c r="G1889" s="12"/>
      <c r="H1889" s="12"/>
      <c r="I1889" s="11"/>
      <c r="J1889" s="57"/>
      <c r="K1889" s="3"/>
      <c r="L1889" s="14"/>
      <c r="M1889" s="10"/>
      <c r="N1889" s="10"/>
      <c r="O1889" s="14"/>
      <c r="P1889" s="2"/>
      <c r="Q1889" s="2"/>
      <c r="R1889" s="4"/>
      <c r="S1889" s="57"/>
      <c r="T1889" s="8"/>
    </row>
    <row r="1890" spans="1:20" x14ac:dyDescent="0.15">
      <c r="A1890" s="55"/>
      <c r="B1890" s="13"/>
      <c r="C1890" s="2"/>
      <c r="D1890" s="11"/>
      <c r="E1890" s="12"/>
      <c r="F1890" s="12"/>
      <c r="G1890" s="12"/>
      <c r="H1890" s="12"/>
      <c r="I1890" s="11"/>
      <c r="J1890" s="57"/>
      <c r="K1890" s="3"/>
      <c r="L1890" s="14"/>
      <c r="M1890" s="10"/>
      <c r="N1890" s="10"/>
      <c r="O1890" s="14"/>
      <c r="P1890" s="2"/>
      <c r="Q1890" s="2"/>
      <c r="R1890" s="4"/>
      <c r="S1890" s="57"/>
      <c r="T1890" s="8"/>
    </row>
    <row r="1891" spans="1:20" x14ac:dyDescent="0.15">
      <c r="A1891" s="55"/>
      <c r="B1891" s="13"/>
      <c r="C1891" s="2"/>
      <c r="D1891" s="11"/>
      <c r="E1891" s="12"/>
      <c r="F1891" s="12"/>
      <c r="G1891" s="12"/>
      <c r="H1891" s="12"/>
      <c r="I1891" s="11"/>
      <c r="J1891" s="57"/>
      <c r="K1891" s="3"/>
      <c r="L1891" s="14"/>
      <c r="M1891" s="10"/>
      <c r="N1891" s="10"/>
      <c r="O1891" s="14"/>
      <c r="P1891" s="2"/>
      <c r="Q1891" s="2"/>
      <c r="R1891" s="4"/>
      <c r="S1891" s="57"/>
      <c r="T1891" s="8"/>
    </row>
    <row r="1892" spans="1:20" x14ac:dyDescent="0.15">
      <c r="A1892" s="55"/>
      <c r="B1892" s="13"/>
      <c r="C1892" s="2"/>
      <c r="D1892" s="11"/>
      <c r="E1892" s="12"/>
      <c r="F1892" s="12"/>
      <c r="G1892" s="12"/>
      <c r="H1892" s="12"/>
      <c r="I1892" s="11"/>
      <c r="J1892" s="57"/>
      <c r="K1892" s="3"/>
      <c r="L1892" s="14"/>
      <c r="M1892" s="10"/>
      <c r="N1892" s="10"/>
      <c r="O1892" s="14"/>
      <c r="P1892" s="2"/>
      <c r="Q1892" s="2"/>
      <c r="R1892" s="4"/>
      <c r="S1892" s="57"/>
      <c r="T1892" s="8"/>
    </row>
    <row r="1893" spans="1:20" x14ac:dyDescent="0.15">
      <c r="A1893" s="55"/>
      <c r="B1893" s="13"/>
      <c r="C1893" s="2"/>
      <c r="D1893" s="11"/>
      <c r="E1893" s="12"/>
      <c r="F1893" s="12"/>
      <c r="G1893" s="12"/>
      <c r="H1893" s="12"/>
      <c r="I1893" s="11"/>
      <c r="J1893" s="57"/>
      <c r="K1893" s="3"/>
      <c r="L1893" s="14"/>
      <c r="M1893" s="10"/>
      <c r="N1893" s="10"/>
      <c r="O1893" s="14"/>
      <c r="P1893" s="2"/>
      <c r="Q1893" s="2"/>
      <c r="R1893" s="4"/>
      <c r="S1893" s="57"/>
      <c r="T1893" s="8"/>
    </row>
    <row r="1894" spans="1:20" x14ac:dyDescent="0.15">
      <c r="A1894" s="55"/>
      <c r="B1894" s="13"/>
      <c r="C1894" s="2"/>
      <c r="D1894" s="11"/>
      <c r="E1894" s="12"/>
      <c r="F1894" s="12"/>
      <c r="G1894" s="12"/>
      <c r="H1894" s="12"/>
      <c r="I1894" s="11"/>
      <c r="J1894" s="57"/>
      <c r="K1894" s="3"/>
      <c r="L1894" s="14"/>
      <c r="M1894" s="10"/>
      <c r="N1894" s="10"/>
      <c r="O1894" s="14"/>
      <c r="P1894" s="2"/>
      <c r="Q1894" s="2"/>
      <c r="R1894" s="4"/>
      <c r="S1894" s="57"/>
      <c r="T1894" s="8"/>
    </row>
    <row r="1895" spans="1:20" x14ac:dyDescent="0.15">
      <c r="A1895" s="55"/>
      <c r="B1895" s="13"/>
      <c r="C1895" s="2"/>
      <c r="D1895" s="11"/>
      <c r="E1895" s="12"/>
      <c r="F1895" s="12"/>
      <c r="G1895" s="12"/>
      <c r="H1895" s="12"/>
      <c r="I1895" s="11"/>
      <c r="J1895" s="57"/>
      <c r="K1895" s="3"/>
      <c r="L1895" s="14"/>
      <c r="M1895" s="10"/>
      <c r="N1895" s="10"/>
      <c r="O1895" s="14"/>
      <c r="P1895" s="2"/>
      <c r="Q1895" s="2"/>
      <c r="R1895" s="4"/>
      <c r="S1895" s="57"/>
      <c r="T1895" s="8"/>
    </row>
    <row r="1896" spans="1:20" x14ac:dyDescent="0.15">
      <c r="A1896" s="55"/>
      <c r="B1896" s="13"/>
      <c r="C1896" s="2"/>
      <c r="D1896" s="11"/>
      <c r="E1896" s="12"/>
      <c r="F1896" s="12"/>
      <c r="G1896" s="12"/>
      <c r="H1896" s="12"/>
      <c r="I1896" s="11"/>
      <c r="J1896" s="57"/>
      <c r="K1896" s="3"/>
      <c r="L1896" s="14"/>
      <c r="M1896" s="10"/>
      <c r="N1896" s="10"/>
      <c r="O1896" s="14"/>
      <c r="P1896" s="2"/>
      <c r="Q1896" s="2"/>
      <c r="R1896" s="4"/>
      <c r="S1896" s="57"/>
      <c r="T1896" s="8"/>
    </row>
    <row r="1897" spans="1:20" x14ac:dyDescent="0.15">
      <c r="A1897" s="55"/>
      <c r="B1897" s="13"/>
      <c r="C1897" s="2"/>
      <c r="D1897" s="11"/>
      <c r="E1897" s="12"/>
      <c r="F1897" s="12"/>
      <c r="G1897" s="12"/>
      <c r="H1897" s="12"/>
      <c r="I1897" s="11"/>
      <c r="J1897" s="57"/>
      <c r="K1897" s="3"/>
      <c r="L1897" s="14"/>
      <c r="M1897" s="10"/>
      <c r="N1897" s="10"/>
      <c r="O1897" s="14"/>
      <c r="P1897" s="2"/>
      <c r="Q1897" s="2"/>
      <c r="R1897" s="4"/>
      <c r="S1897" s="57"/>
      <c r="T1897" s="8"/>
    </row>
    <row r="1898" spans="1:20" x14ac:dyDescent="0.15">
      <c r="A1898" s="55"/>
      <c r="B1898" s="13"/>
      <c r="C1898" s="2"/>
      <c r="D1898" s="11"/>
      <c r="E1898" s="12"/>
      <c r="F1898" s="12"/>
      <c r="G1898" s="12"/>
      <c r="H1898" s="12"/>
      <c r="I1898" s="11"/>
      <c r="J1898" s="57"/>
      <c r="K1898" s="3"/>
      <c r="L1898" s="14"/>
      <c r="M1898" s="10"/>
      <c r="N1898" s="10"/>
      <c r="O1898" s="14"/>
      <c r="P1898" s="2"/>
      <c r="Q1898" s="2"/>
      <c r="R1898" s="4"/>
      <c r="S1898" s="57"/>
      <c r="T1898" s="8"/>
    </row>
    <row r="1899" spans="1:20" x14ac:dyDescent="0.15">
      <c r="A1899" s="55"/>
      <c r="B1899" s="13"/>
      <c r="C1899" s="2"/>
      <c r="D1899" s="11"/>
      <c r="E1899" s="12"/>
      <c r="F1899" s="12"/>
      <c r="G1899" s="12"/>
      <c r="H1899" s="12"/>
      <c r="I1899" s="11"/>
      <c r="J1899" s="57"/>
      <c r="K1899" s="3"/>
      <c r="L1899" s="14"/>
      <c r="M1899" s="10"/>
      <c r="N1899" s="10"/>
      <c r="O1899" s="14"/>
      <c r="P1899" s="2"/>
      <c r="Q1899" s="2"/>
      <c r="R1899" s="4"/>
      <c r="S1899" s="57"/>
      <c r="T1899" s="8"/>
    </row>
    <row r="1900" spans="1:20" x14ac:dyDescent="0.15">
      <c r="A1900" s="55"/>
      <c r="B1900" s="13"/>
      <c r="C1900" s="2"/>
      <c r="D1900" s="11"/>
      <c r="E1900" s="12"/>
      <c r="F1900" s="12"/>
      <c r="G1900" s="12"/>
      <c r="H1900" s="12"/>
      <c r="I1900" s="11"/>
      <c r="J1900" s="57"/>
      <c r="K1900" s="3"/>
      <c r="L1900" s="14"/>
      <c r="M1900" s="10"/>
      <c r="N1900" s="10"/>
      <c r="O1900" s="14"/>
      <c r="P1900" s="2"/>
      <c r="Q1900" s="2"/>
      <c r="R1900" s="4"/>
      <c r="S1900" s="57"/>
      <c r="T1900" s="8"/>
    </row>
    <row r="1901" spans="1:20" x14ac:dyDescent="0.15">
      <c r="A1901" s="55"/>
      <c r="B1901" s="13"/>
      <c r="C1901" s="2"/>
      <c r="D1901" s="11"/>
      <c r="E1901" s="12"/>
      <c r="F1901" s="12"/>
      <c r="G1901" s="12"/>
      <c r="H1901" s="12"/>
      <c r="I1901" s="11"/>
      <c r="J1901" s="57"/>
      <c r="K1901" s="3"/>
      <c r="L1901" s="14"/>
      <c r="M1901" s="10"/>
      <c r="N1901" s="10"/>
      <c r="O1901" s="14"/>
      <c r="P1901" s="2"/>
      <c r="Q1901" s="2"/>
      <c r="R1901" s="4"/>
      <c r="S1901" s="57"/>
      <c r="T1901" s="8"/>
    </row>
    <row r="1902" spans="1:20" x14ac:dyDescent="0.15">
      <c r="A1902" s="55"/>
      <c r="B1902" s="13"/>
      <c r="C1902" s="2"/>
      <c r="D1902" s="11"/>
      <c r="E1902" s="12"/>
      <c r="F1902" s="12"/>
      <c r="G1902" s="12"/>
      <c r="H1902" s="12"/>
      <c r="I1902" s="11"/>
      <c r="J1902" s="57"/>
      <c r="K1902" s="3"/>
      <c r="L1902" s="14"/>
      <c r="M1902" s="10"/>
      <c r="N1902" s="10"/>
      <c r="O1902" s="14"/>
      <c r="P1902" s="2"/>
      <c r="Q1902" s="2"/>
      <c r="R1902" s="4"/>
      <c r="S1902" s="57"/>
      <c r="T1902" s="8"/>
    </row>
    <row r="1903" spans="1:20" x14ac:dyDescent="0.15">
      <c r="A1903" s="55"/>
      <c r="B1903" s="13"/>
      <c r="C1903" s="2"/>
      <c r="D1903" s="11"/>
      <c r="E1903" s="12"/>
      <c r="F1903" s="12"/>
      <c r="G1903" s="12"/>
      <c r="H1903" s="12"/>
      <c r="I1903" s="11"/>
      <c r="J1903" s="57"/>
      <c r="K1903" s="3"/>
      <c r="L1903" s="14"/>
      <c r="M1903" s="10"/>
      <c r="N1903" s="10"/>
      <c r="O1903" s="14"/>
      <c r="P1903" s="2"/>
      <c r="Q1903" s="2"/>
      <c r="R1903" s="4"/>
      <c r="S1903" s="57"/>
      <c r="T1903" s="8"/>
    </row>
    <row r="1904" spans="1:20" x14ac:dyDescent="0.15">
      <c r="A1904" s="55"/>
      <c r="B1904" s="13"/>
      <c r="C1904" s="2"/>
      <c r="D1904" s="11"/>
      <c r="E1904" s="12"/>
      <c r="F1904" s="12"/>
      <c r="G1904" s="12"/>
      <c r="H1904" s="12"/>
      <c r="I1904" s="11"/>
      <c r="J1904" s="57"/>
      <c r="K1904" s="3"/>
      <c r="L1904" s="14"/>
      <c r="M1904" s="10"/>
      <c r="N1904" s="10"/>
      <c r="O1904" s="14"/>
      <c r="P1904" s="2"/>
      <c r="Q1904" s="2"/>
      <c r="R1904" s="4"/>
      <c r="S1904" s="57"/>
      <c r="T1904" s="8"/>
    </row>
    <row r="1905" spans="1:20" x14ac:dyDescent="0.15">
      <c r="A1905" s="55"/>
      <c r="B1905" s="13"/>
      <c r="C1905" s="2"/>
      <c r="D1905" s="11"/>
      <c r="E1905" s="12"/>
      <c r="F1905" s="12"/>
      <c r="G1905" s="12"/>
      <c r="H1905" s="12"/>
      <c r="I1905" s="11"/>
      <c r="J1905" s="57"/>
      <c r="K1905" s="3"/>
      <c r="L1905" s="14"/>
      <c r="M1905" s="10"/>
      <c r="N1905" s="10"/>
      <c r="O1905" s="14"/>
      <c r="P1905" s="2"/>
      <c r="Q1905" s="2"/>
      <c r="R1905" s="4"/>
      <c r="S1905" s="57"/>
      <c r="T1905" s="8"/>
    </row>
    <row r="1906" spans="1:20" x14ac:dyDescent="0.15">
      <c r="A1906" s="55"/>
      <c r="B1906" s="13"/>
      <c r="C1906" s="2"/>
      <c r="D1906" s="11"/>
      <c r="E1906" s="12"/>
      <c r="F1906" s="12"/>
      <c r="G1906" s="12"/>
      <c r="H1906" s="12"/>
      <c r="I1906" s="11"/>
      <c r="J1906" s="57"/>
      <c r="K1906" s="3"/>
      <c r="L1906" s="14"/>
      <c r="M1906" s="10"/>
      <c r="N1906" s="10"/>
      <c r="O1906" s="14"/>
      <c r="P1906" s="2"/>
      <c r="Q1906" s="2"/>
      <c r="R1906" s="4"/>
      <c r="S1906" s="57"/>
      <c r="T1906" s="8"/>
    </row>
    <row r="1907" spans="1:20" x14ac:dyDescent="0.15">
      <c r="A1907" s="55"/>
      <c r="B1907" s="13"/>
      <c r="C1907" s="2"/>
      <c r="D1907" s="11"/>
      <c r="E1907" s="12"/>
      <c r="F1907" s="12"/>
      <c r="G1907" s="12"/>
      <c r="H1907" s="12"/>
      <c r="I1907" s="11"/>
      <c r="J1907" s="57"/>
      <c r="K1907" s="3"/>
      <c r="L1907" s="14"/>
      <c r="M1907" s="10"/>
      <c r="N1907" s="10"/>
      <c r="O1907" s="14"/>
      <c r="P1907" s="2"/>
      <c r="Q1907" s="2"/>
      <c r="R1907" s="4"/>
      <c r="S1907" s="57"/>
      <c r="T1907" s="8"/>
    </row>
    <row r="1908" spans="1:20" x14ac:dyDescent="0.15">
      <c r="A1908" s="55"/>
      <c r="B1908" s="13"/>
      <c r="C1908" s="2"/>
      <c r="D1908" s="11"/>
      <c r="E1908" s="12"/>
      <c r="F1908" s="12"/>
      <c r="G1908" s="12"/>
      <c r="H1908" s="12"/>
      <c r="I1908" s="11"/>
      <c r="J1908" s="57"/>
      <c r="K1908" s="3"/>
      <c r="L1908" s="14"/>
      <c r="M1908" s="10"/>
      <c r="N1908" s="10"/>
      <c r="O1908" s="14"/>
      <c r="P1908" s="2"/>
      <c r="Q1908" s="2"/>
      <c r="R1908" s="4"/>
      <c r="S1908" s="57"/>
      <c r="T1908" s="8"/>
    </row>
    <row r="1909" spans="1:20" x14ac:dyDescent="0.15">
      <c r="A1909" s="55"/>
      <c r="B1909" s="13"/>
      <c r="C1909" s="2"/>
      <c r="D1909" s="11"/>
      <c r="E1909" s="12"/>
      <c r="F1909" s="12"/>
      <c r="G1909" s="12"/>
      <c r="H1909" s="12"/>
      <c r="I1909" s="11"/>
      <c r="J1909" s="57"/>
      <c r="K1909" s="3"/>
      <c r="L1909" s="14"/>
      <c r="M1909" s="10"/>
      <c r="N1909" s="10"/>
      <c r="O1909" s="14"/>
      <c r="P1909" s="2"/>
      <c r="Q1909" s="2"/>
      <c r="R1909" s="4"/>
      <c r="S1909" s="57"/>
      <c r="T1909" s="8"/>
    </row>
    <row r="1910" spans="1:20" x14ac:dyDescent="0.15">
      <c r="A1910" s="55"/>
      <c r="B1910" s="13"/>
      <c r="C1910" s="2"/>
      <c r="D1910" s="11"/>
      <c r="E1910" s="12"/>
      <c r="F1910" s="12"/>
      <c r="G1910" s="12"/>
      <c r="H1910" s="12"/>
      <c r="I1910" s="11"/>
      <c r="J1910" s="57"/>
      <c r="K1910" s="3"/>
      <c r="L1910" s="14"/>
      <c r="M1910" s="10"/>
      <c r="N1910" s="10"/>
      <c r="O1910" s="14"/>
      <c r="P1910" s="2"/>
      <c r="Q1910" s="2"/>
      <c r="R1910" s="4"/>
      <c r="S1910" s="57"/>
      <c r="T1910" s="8"/>
    </row>
    <row r="1911" spans="1:20" x14ac:dyDescent="0.15">
      <c r="A1911" s="55"/>
      <c r="B1911" s="13"/>
      <c r="C1911" s="2"/>
      <c r="D1911" s="11"/>
      <c r="E1911" s="12"/>
      <c r="F1911" s="12"/>
      <c r="G1911" s="12"/>
      <c r="H1911" s="12"/>
      <c r="I1911" s="11"/>
      <c r="J1911" s="57"/>
      <c r="K1911" s="3"/>
      <c r="L1911" s="14"/>
      <c r="M1911" s="10"/>
      <c r="N1911" s="10"/>
      <c r="O1911" s="14"/>
      <c r="P1911" s="2"/>
      <c r="Q1911" s="2"/>
      <c r="R1911" s="4"/>
      <c r="S1911" s="57"/>
      <c r="T1911" s="8"/>
    </row>
    <row r="1912" spans="1:20" x14ac:dyDescent="0.15">
      <c r="A1912" s="55"/>
      <c r="B1912" s="13"/>
      <c r="C1912" s="2"/>
      <c r="D1912" s="11"/>
      <c r="E1912" s="12"/>
      <c r="F1912" s="12"/>
      <c r="G1912" s="12"/>
      <c r="H1912" s="12"/>
      <c r="I1912" s="11"/>
      <c r="J1912" s="57"/>
      <c r="K1912" s="3"/>
      <c r="L1912" s="14"/>
      <c r="M1912" s="10"/>
      <c r="N1912" s="10"/>
      <c r="O1912" s="14"/>
      <c r="P1912" s="2"/>
      <c r="Q1912" s="2"/>
      <c r="R1912" s="4"/>
      <c r="S1912" s="57"/>
      <c r="T1912" s="8"/>
    </row>
    <row r="1913" spans="1:20" x14ac:dyDescent="0.15">
      <c r="A1913" s="55"/>
      <c r="B1913" s="13"/>
      <c r="C1913" s="2"/>
      <c r="D1913" s="11"/>
      <c r="E1913" s="12"/>
      <c r="F1913" s="12"/>
      <c r="G1913" s="12"/>
      <c r="H1913" s="12"/>
      <c r="I1913" s="11"/>
      <c r="J1913" s="57"/>
      <c r="K1913" s="3"/>
      <c r="L1913" s="14"/>
      <c r="M1913" s="10"/>
      <c r="N1913" s="10"/>
      <c r="O1913" s="14"/>
      <c r="P1913" s="2"/>
      <c r="Q1913" s="2"/>
      <c r="R1913" s="4"/>
      <c r="S1913" s="57"/>
      <c r="T1913" s="8"/>
    </row>
    <row r="1914" spans="1:20" x14ac:dyDescent="0.15">
      <c r="A1914" s="55"/>
      <c r="B1914" s="13"/>
      <c r="C1914" s="2"/>
      <c r="D1914" s="11"/>
      <c r="E1914" s="12"/>
      <c r="F1914" s="12"/>
      <c r="G1914" s="12"/>
      <c r="H1914" s="12"/>
      <c r="I1914" s="11"/>
      <c r="J1914" s="57"/>
      <c r="K1914" s="3"/>
      <c r="L1914" s="14"/>
      <c r="M1914" s="10"/>
      <c r="N1914" s="10"/>
      <c r="O1914" s="14"/>
      <c r="P1914" s="2"/>
      <c r="Q1914" s="2"/>
      <c r="R1914" s="4"/>
      <c r="S1914" s="57"/>
      <c r="T1914" s="8"/>
    </row>
    <row r="1915" spans="1:20" x14ac:dyDescent="0.15">
      <c r="A1915" s="55"/>
      <c r="B1915" s="13"/>
      <c r="C1915" s="2"/>
      <c r="D1915" s="11"/>
      <c r="E1915" s="12"/>
      <c r="F1915" s="12"/>
      <c r="G1915" s="12"/>
      <c r="H1915" s="12"/>
      <c r="I1915" s="11"/>
      <c r="J1915" s="57"/>
      <c r="K1915" s="3"/>
      <c r="L1915" s="14"/>
      <c r="M1915" s="10"/>
      <c r="N1915" s="10"/>
      <c r="O1915" s="14"/>
      <c r="P1915" s="2"/>
      <c r="Q1915" s="2"/>
      <c r="R1915" s="4"/>
      <c r="S1915" s="57"/>
      <c r="T1915" s="8"/>
    </row>
    <row r="1916" spans="1:20" x14ac:dyDescent="0.15">
      <c r="A1916" s="55"/>
      <c r="B1916" s="13"/>
      <c r="C1916" s="2"/>
      <c r="D1916" s="11"/>
      <c r="E1916" s="12"/>
      <c r="F1916" s="12"/>
      <c r="G1916" s="12"/>
      <c r="H1916" s="12"/>
      <c r="I1916" s="11"/>
      <c r="J1916" s="57"/>
      <c r="K1916" s="3"/>
      <c r="L1916" s="14"/>
      <c r="M1916" s="10"/>
      <c r="N1916" s="10"/>
      <c r="O1916" s="14"/>
      <c r="P1916" s="2"/>
      <c r="Q1916" s="2"/>
      <c r="R1916" s="4"/>
      <c r="S1916" s="57"/>
      <c r="T1916" s="8"/>
    </row>
    <row r="1917" spans="1:20" x14ac:dyDescent="0.15">
      <c r="A1917" s="55"/>
      <c r="B1917" s="13"/>
      <c r="C1917" s="2"/>
      <c r="D1917" s="11"/>
      <c r="E1917" s="12"/>
      <c r="F1917" s="12"/>
      <c r="G1917" s="12"/>
      <c r="H1917" s="12"/>
      <c r="I1917" s="11"/>
      <c r="J1917" s="57"/>
      <c r="K1917" s="3"/>
      <c r="L1917" s="14"/>
      <c r="M1917" s="10"/>
      <c r="N1917" s="10"/>
      <c r="O1917" s="14"/>
      <c r="P1917" s="2"/>
      <c r="Q1917" s="2"/>
      <c r="R1917" s="4"/>
      <c r="S1917" s="57"/>
      <c r="T1917" s="8"/>
    </row>
    <row r="1918" spans="1:20" x14ac:dyDescent="0.15">
      <c r="A1918" s="55"/>
      <c r="B1918" s="13"/>
      <c r="C1918" s="2"/>
      <c r="D1918" s="11"/>
      <c r="E1918" s="12"/>
      <c r="F1918" s="12"/>
      <c r="G1918" s="12"/>
      <c r="H1918" s="12"/>
      <c r="I1918" s="11"/>
      <c r="J1918" s="57"/>
      <c r="K1918" s="3"/>
      <c r="L1918" s="14"/>
      <c r="M1918" s="10"/>
      <c r="N1918" s="10"/>
      <c r="O1918" s="14"/>
      <c r="P1918" s="2"/>
      <c r="Q1918" s="2"/>
      <c r="R1918" s="4"/>
      <c r="S1918" s="57"/>
      <c r="T1918" s="8"/>
    </row>
    <row r="1919" spans="1:20" x14ac:dyDescent="0.15">
      <c r="A1919" s="55"/>
      <c r="B1919" s="13"/>
      <c r="C1919" s="2"/>
      <c r="D1919" s="11"/>
      <c r="E1919" s="12"/>
      <c r="F1919" s="12"/>
      <c r="G1919" s="12"/>
      <c r="H1919" s="12"/>
      <c r="I1919" s="11"/>
      <c r="J1919" s="57"/>
      <c r="K1919" s="3"/>
      <c r="L1919" s="14"/>
      <c r="M1919" s="10"/>
      <c r="N1919" s="10"/>
      <c r="O1919" s="14"/>
      <c r="P1919" s="2"/>
      <c r="Q1919" s="2"/>
      <c r="R1919" s="4"/>
      <c r="S1919" s="57"/>
      <c r="T1919" s="8"/>
    </row>
    <row r="1920" spans="1:20" x14ac:dyDescent="0.15">
      <c r="A1920" s="55"/>
      <c r="B1920" s="13"/>
      <c r="C1920" s="2"/>
      <c r="D1920" s="11"/>
      <c r="E1920" s="12"/>
      <c r="F1920" s="12"/>
      <c r="G1920" s="12"/>
      <c r="H1920" s="12"/>
      <c r="I1920" s="11"/>
      <c r="J1920" s="57"/>
      <c r="K1920" s="3"/>
      <c r="L1920" s="14"/>
      <c r="M1920" s="10"/>
      <c r="N1920" s="10"/>
      <c r="O1920" s="14"/>
      <c r="P1920" s="2"/>
      <c r="Q1920" s="2"/>
      <c r="R1920" s="4"/>
      <c r="S1920" s="57"/>
      <c r="T1920" s="8"/>
    </row>
    <row r="1921" spans="1:20" x14ac:dyDescent="0.15">
      <c r="A1921" s="55"/>
      <c r="B1921" s="13"/>
      <c r="C1921" s="2"/>
      <c r="D1921" s="11"/>
      <c r="E1921" s="12"/>
      <c r="F1921" s="12"/>
      <c r="G1921" s="12"/>
      <c r="H1921" s="12"/>
      <c r="I1921" s="11"/>
      <c r="J1921" s="57"/>
      <c r="K1921" s="3"/>
      <c r="L1921" s="14"/>
      <c r="M1921" s="10"/>
      <c r="N1921" s="10"/>
      <c r="O1921" s="14"/>
      <c r="P1921" s="2"/>
      <c r="Q1921" s="2"/>
      <c r="R1921" s="4"/>
      <c r="S1921" s="57"/>
      <c r="T1921" s="8"/>
    </row>
    <row r="1922" spans="1:20" x14ac:dyDescent="0.15">
      <c r="A1922" s="55"/>
      <c r="B1922" s="13"/>
      <c r="C1922" s="2"/>
      <c r="D1922" s="11"/>
      <c r="E1922" s="12"/>
      <c r="F1922" s="12"/>
      <c r="G1922" s="12"/>
      <c r="H1922" s="12"/>
      <c r="I1922" s="11"/>
      <c r="J1922" s="57"/>
      <c r="K1922" s="3"/>
      <c r="L1922" s="14"/>
      <c r="M1922" s="10"/>
      <c r="N1922" s="10"/>
      <c r="O1922" s="14"/>
      <c r="P1922" s="2"/>
      <c r="Q1922" s="2"/>
      <c r="R1922" s="4"/>
      <c r="S1922" s="57"/>
      <c r="T1922" s="8"/>
    </row>
    <row r="1923" spans="1:20" x14ac:dyDescent="0.15">
      <c r="A1923" s="55"/>
      <c r="B1923" s="13"/>
      <c r="C1923" s="2"/>
      <c r="D1923" s="11"/>
      <c r="E1923" s="12"/>
      <c r="F1923" s="12"/>
      <c r="G1923" s="12"/>
      <c r="H1923" s="12"/>
      <c r="I1923" s="11"/>
      <c r="J1923" s="57"/>
      <c r="K1923" s="3"/>
      <c r="L1923" s="14"/>
      <c r="M1923" s="10"/>
      <c r="N1923" s="10"/>
      <c r="O1923" s="14"/>
      <c r="P1923" s="2"/>
      <c r="Q1923" s="2"/>
      <c r="R1923" s="4"/>
      <c r="S1923" s="57"/>
      <c r="T1923" s="8"/>
    </row>
    <row r="1924" spans="1:20" x14ac:dyDescent="0.15">
      <c r="A1924" s="55"/>
      <c r="B1924" s="13"/>
      <c r="C1924" s="2"/>
      <c r="D1924" s="11"/>
      <c r="E1924" s="12"/>
      <c r="F1924" s="12"/>
      <c r="G1924" s="12"/>
      <c r="H1924" s="12"/>
      <c r="I1924" s="11"/>
      <c r="J1924" s="57"/>
      <c r="K1924" s="3"/>
      <c r="L1924" s="14"/>
      <c r="M1924" s="10"/>
      <c r="N1924" s="10"/>
      <c r="O1924" s="14"/>
      <c r="P1924" s="2"/>
      <c r="Q1924" s="2"/>
      <c r="R1924" s="4"/>
      <c r="S1924" s="57"/>
      <c r="T1924" s="8"/>
    </row>
    <row r="1925" spans="1:20" x14ac:dyDescent="0.15">
      <c r="A1925" s="55"/>
      <c r="B1925" s="13"/>
      <c r="C1925" s="2"/>
      <c r="D1925" s="11"/>
      <c r="E1925" s="12"/>
      <c r="F1925" s="12"/>
      <c r="G1925" s="12"/>
      <c r="H1925" s="12"/>
      <c r="I1925" s="11"/>
      <c r="J1925" s="57"/>
      <c r="K1925" s="3"/>
      <c r="L1925" s="14"/>
      <c r="M1925" s="10"/>
      <c r="N1925" s="10"/>
      <c r="O1925" s="14"/>
      <c r="P1925" s="2"/>
      <c r="Q1925" s="2"/>
      <c r="R1925" s="4"/>
      <c r="S1925" s="57"/>
      <c r="T1925" s="8"/>
    </row>
    <row r="1926" spans="1:20" x14ac:dyDescent="0.15">
      <c r="A1926" s="55"/>
      <c r="B1926" s="13"/>
      <c r="C1926" s="2"/>
      <c r="D1926" s="11"/>
      <c r="E1926" s="12"/>
      <c r="F1926" s="12"/>
      <c r="G1926" s="12"/>
      <c r="H1926" s="12"/>
      <c r="I1926" s="11"/>
      <c r="J1926" s="57"/>
      <c r="K1926" s="3"/>
      <c r="L1926" s="14"/>
      <c r="M1926" s="10"/>
      <c r="N1926" s="10"/>
      <c r="O1926" s="14"/>
      <c r="P1926" s="2"/>
      <c r="Q1926" s="2"/>
      <c r="R1926" s="4"/>
      <c r="S1926" s="57"/>
      <c r="T1926" s="8"/>
    </row>
    <row r="1927" spans="1:20" x14ac:dyDescent="0.15">
      <c r="A1927" s="55"/>
      <c r="B1927" s="13"/>
      <c r="C1927" s="2"/>
      <c r="D1927" s="11"/>
      <c r="E1927" s="12"/>
      <c r="F1927" s="12"/>
      <c r="G1927" s="12"/>
      <c r="H1927" s="12"/>
      <c r="I1927" s="11"/>
      <c r="J1927" s="57"/>
      <c r="K1927" s="3"/>
      <c r="L1927" s="14"/>
      <c r="M1927" s="10"/>
      <c r="N1927" s="10"/>
      <c r="O1927" s="14"/>
      <c r="P1927" s="2"/>
      <c r="Q1927" s="2"/>
      <c r="R1927" s="4"/>
      <c r="S1927" s="57"/>
      <c r="T1927" s="8"/>
    </row>
    <row r="1928" spans="1:20" x14ac:dyDescent="0.15">
      <c r="A1928" s="55"/>
      <c r="B1928" s="13"/>
      <c r="C1928" s="2"/>
      <c r="D1928" s="11"/>
      <c r="E1928" s="12"/>
      <c r="F1928" s="12"/>
      <c r="G1928" s="12"/>
      <c r="H1928" s="12"/>
      <c r="I1928" s="11"/>
      <c r="J1928" s="57"/>
      <c r="K1928" s="3"/>
      <c r="L1928" s="14"/>
      <c r="M1928" s="10"/>
      <c r="N1928" s="10"/>
      <c r="O1928" s="14"/>
      <c r="P1928" s="2"/>
      <c r="Q1928" s="2"/>
      <c r="R1928" s="4"/>
      <c r="S1928" s="57"/>
      <c r="T1928" s="8"/>
    </row>
    <row r="1929" spans="1:20" x14ac:dyDescent="0.15">
      <c r="A1929" s="55"/>
      <c r="B1929" s="13"/>
      <c r="C1929" s="2"/>
      <c r="D1929" s="11"/>
      <c r="E1929" s="12"/>
      <c r="F1929" s="12"/>
      <c r="G1929" s="12"/>
      <c r="H1929" s="12"/>
      <c r="I1929" s="11"/>
      <c r="J1929" s="57"/>
      <c r="K1929" s="3"/>
      <c r="L1929" s="14"/>
      <c r="M1929" s="10"/>
      <c r="N1929" s="10"/>
      <c r="O1929" s="14"/>
      <c r="P1929" s="2"/>
      <c r="Q1929" s="2"/>
      <c r="R1929" s="4"/>
      <c r="S1929" s="57"/>
      <c r="T1929" s="8"/>
    </row>
    <row r="1930" spans="1:20" x14ac:dyDescent="0.15">
      <c r="A1930" s="55"/>
      <c r="B1930" s="13"/>
      <c r="C1930" s="2"/>
      <c r="D1930" s="11"/>
      <c r="E1930" s="12"/>
      <c r="F1930" s="12"/>
      <c r="G1930" s="12"/>
      <c r="H1930" s="12"/>
      <c r="I1930" s="11"/>
      <c r="J1930" s="57"/>
      <c r="K1930" s="3"/>
      <c r="L1930" s="14"/>
      <c r="M1930" s="10"/>
      <c r="N1930" s="10"/>
      <c r="O1930" s="14"/>
      <c r="P1930" s="2"/>
      <c r="Q1930" s="2"/>
      <c r="R1930" s="4"/>
      <c r="S1930" s="57"/>
      <c r="T1930" s="8"/>
    </row>
    <row r="1931" spans="1:20" x14ac:dyDescent="0.15">
      <c r="A1931" s="55"/>
      <c r="B1931" s="13"/>
      <c r="C1931" s="2"/>
      <c r="D1931" s="11"/>
      <c r="E1931" s="12"/>
      <c r="F1931" s="12"/>
      <c r="G1931" s="12"/>
      <c r="H1931" s="12"/>
      <c r="I1931" s="11"/>
      <c r="J1931" s="57"/>
      <c r="K1931" s="3"/>
      <c r="L1931" s="14"/>
      <c r="M1931" s="10"/>
      <c r="N1931" s="10"/>
      <c r="O1931" s="14"/>
      <c r="P1931" s="2"/>
      <c r="Q1931" s="2"/>
      <c r="R1931" s="4"/>
      <c r="S1931" s="57"/>
      <c r="T1931" s="8"/>
    </row>
    <row r="1932" spans="1:20" x14ac:dyDescent="0.15">
      <c r="A1932" s="55"/>
      <c r="B1932" s="13"/>
      <c r="C1932" s="2"/>
      <c r="D1932" s="11"/>
      <c r="E1932" s="12"/>
      <c r="F1932" s="12"/>
      <c r="G1932" s="12"/>
      <c r="H1932" s="12"/>
      <c r="I1932" s="11"/>
      <c r="J1932" s="57"/>
      <c r="K1932" s="3"/>
      <c r="L1932" s="14"/>
      <c r="M1932" s="10"/>
      <c r="N1932" s="10"/>
      <c r="O1932" s="14"/>
      <c r="P1932" s="2"/>
      <c r="Q1932" s="2"/>
      <c r="R1932" s="4"/>
      <c r="S1932" s="57"/>
      <c r="T1932" s="8"/>
    </row>
    <row r="1933" spans="1:20" x14ac:dyDescent="0.15">
      <c r="A1933" s="55"/>
      <c r="B1933" s="13"/>
      <c r="C1933" s="2"/>
      <c r="D1933" s="11"/>
      <c r="E1933" s="12"/>
      <c r="F1933" s="12"/>
      <c r="G1933" s="12"/>
      <c r="H1933" s="12"/>
      <c r="I1933" s="11"/>
      <c r="J1933" s="57"/>
      <c r="K1933" s="3"/>
      <c r="L1933" s="14"/>
      <c r="M1933" s="10"/>
      <c r="N1933" s="10"/>
      <c r="O1933" s="14"/>
      <c r="P1933" s="2"/>
      <c r="Q1933" s="2"/>
      <c r="R1933" s="4"/>
      <c r="S1933" s="57"/>
      <c r="T1933" s="8"/>
    </row>
    <row r="1934" spans="1:20" x14ac:dyDescent="0.15">
      <c r="A1934" s="55"/>
      <c r="B1934" s="13"/>
      <c r="C1934" s="2"/>
      <c r="D1934" s="11"/>
      <c r="E1934" s="12"/>
      <c r="F1934" s="12"/>
      <c r="G1934" s="12"/>
      <c r="H1934" s="12"/>
      <c r="I1934" s="11"/>
      <c r="J1934" s="57"/>
      <c r="K1934" s="3"/>
      <c r="L1934" s="14"/>
      <c r="M1934" s="10"/>
      <c r="N1934" s="10"/>
      <c r="O1934" s="14"/>
      <c r="P1934" s="2"/>
      <c r="Q1934" s="2"/>
      <c r="R1934" s="4"/>
      <c r="S1934" s="57"/>
      <c r="T1934" s="8"/>
    </row>
    <row r="1935" spans="1:20" x14ac:dyDescent="0.15">
      <c r="A1935" s="55"/>
      <c r="B1935" s="13"/>
      <c r="C1935" s="2"/>
      <c r="D1935" s="11"/>
      <c r="E1935" s="12"/>
      <c r="F1935" s="12"/>
      <c r="G1935" s="12"/>
      <c r="H1935" s="12"/>
      <c r="I1935" s="11"/>
      <c r="J1935" s="57"/>
      <c r="K1935" s="3"/>
      <c r="L1935" s="14"/>
      <c r="M1935" s="10"/>
      <c r="N1935" s="10"/>
      <c r="O1935" s="14"/>
      <c r="P1935" s="2"/>
      <c r="Q1935" s="2"/>
      <c r="R1935" s="4"/>
      <c r="S1935" s="57"/>
      <c r="T1935" s="8"/>
    </row>
    <row r="1936" spans="1:20" x14ac:dyDescent="0.15">
      <c r="A1936" s="55"/>
      <c r="B1936" s="13"/>
      <c r="C1936" s="2"/>
      <c r="D1936" s="11"/>
      <c r="E1936" s="12"/>
      <c r="F1936" s="12"/>
      <c r="G1936" s="12"/>
      <c r="H1936" s="12"/>
      <c r="I1936" s="11"/>
      <c r="J1936" s="57"/>
      <c r="K1936" s="3"/>
      <c r="L1936" s="14"/>
      <c r="M1936" s="10"/>
      <c r="N1936" s="10"/>
      <c r="O1936" s="14"/>
      <c r="P1936" s="2"/>
      <c r="Q1936" s="2"/>
      <c r="R1936" s="4"/>
      <c r="S1936" s="57"/>
      <c r="T1936" s="8"/>
    </row>
    <row r="1937" spans="1:20" x14ac:dyDescent="0.15">
      <c r="A1937" s="55"/>
      <c r="B1937" s="13"/>
      <c r="C1937" s="2"/>
      <c r="D1937" s="11"/>
      <c r="E1937" s="12"/>
      <c r="F1937" s="12"/>
      <c r="G1937" s="12"/>
      <c r="H1937" s="12"/>
      <c r="I1937" s="11"/>
      <c r="J1937" s="57"/>
      <c r="K1937" s="3"/>
      <c r="L1937" s="14"/>
      <c r="M1937" s="10"/>
      <c r="N1937" s="10"/>
      <c r="O1937" s="14"/>
      <c r="P1937" s="2"/>
      <c r="Q1937" s="2"/>
      <c r="R1937" s="4"/>
      <c r="S1937" s="57"/>
      <c r="T1937" s="8"/>
    </row>
    <row r="1938" spans="1:20" x14ac:dyDescent="0.15">
      <c r="A1938" s="55"/>
      <c r="B1938" s="13"/>
      <c r="C1938" s="2"/>
      <c r="D1938" s="11"/>
      <c r="E1938" s="12"/>
      <c r="F1938" s="12"/>
      <c r="G1938" s="12"/>
      <c r="H1938" s="12"/>
      <c r="I1938" s="11"/>
      <c r="J1938" s="57"/>
      <c r="K1938" s="3"/>
      <c r="L1938" s="14"/>
      <c r="M1938" s="10"/>
      <c r="N1938" s="10"/>
      <c r="O1938" s="14"/>
      <c r="P1938" s="2"/>
      <c r="Q1938" s="2"/>
      <c r="R1938" s="4"/>
      <c r="S1938" s="57"/>
      <c r="T1938" s="8"/>
    </row>
    <row r="1939" spans="1:20" x14ac:dyDescent="0.15">
      <c r="A1939" s="55"/>
      <c r="B1939" s="13"/>
      <c r="C1939" s="2"/>
      <c r="D1939" s="11"/>
      <c r="E1939" s="12"/>
      <c r="F1939" s="12"/>
      <c r="G1939" s="12"/>
      <c r="H1939" s="12"/>
      <c r="I1939" s="11"/>
      <c r="J1939" s="57"/>
      <c r="K1939" s="3"/>
      <c r="L1939" s="14"/>
      <c r="M1939" s="10"/>
      <c r="N1939" s="10"/>
      <c r="O1939" s="14"/>
      <c r="P1939" s="2"/>
      <c r="Q1939" s="2"/>
      <c r="R1939" s="4"/>
      <c r="S1939" s="57"/>
      <c r="T1939" s="8"/>
    </row>
    <row r="1940" spans="1:20" x14ac:dyDescent="0.15">
      <c r="A1940" s="55"/>
      <c r="B1940" s="13"/>
      <c r="C1940" s="2"/>
      <c r="D1940" s="11"/>
      <c r="E1940" s="12"/>
      <c r="F1940" s="12"/>
      <c r="G1940" s="12"/>
      <c r="H1940" s="12"/>
      <c r="I1940" s="11"/>
      <c r="J1940" s="57"/>
      <c r="K1940" s="3"/>
      <c r="L1940" s="14"/>
      <c r="M1940" s="10"/>
      <c r="N1940" s="10"/>
      <c r="O1940" s="14"/>
      <c r="P1940" s="2"/>
      <c r="Q1940" s="2"/>
      <c r="R1940" s="4"/>
      <c r="S1940" s="57"/>
      <c r="T1940" s="8"/>
    </row>
    <row r="1941" spans="1:20" x14ac:dyDescent="0.15">
      <c r="A1941" s="55"/>
      <c r="B1941" s="13"/>
      <c r="C1941" s="2"/>
      <c r="D1941" s="11"/>
      <c r="E1941" s="12"/>
      <c r="F1941" s="12"/>
      <c r="G1941" s="12"/>
      <c r="H1941" s="12"/>
      <c r="I1941" s="11"/>
      <c r="J1941" s="57"/>
      <c r="K1941" s="3"/>
      <c r="L1941" s="14"/>
      <c r="M1941" s="10"/>
      <c r="N1941" s="10"/>
      <c r="O1941" s="14"/>
      <c r="P1941" s="2"/>
      <c r="Q1941" s="2"/>
      <c r="R1941" s="4"/>
      <c r="S1941" s="57"/>
      <c r="T1941" s="8"/>
    </row>
    <row r="1942" spans="1:20" x14ac:dyDescent="0.15">
      <c r="A1942" s="55"/>
      <c r="B1942" s="13"/>
      <c r="C1942" s="2"/>
      <c r="D1942" s="11"/>
      <c r="E1942" s="12"/>
      <c r="F1942" s="12"/>
      <c r="G1942" s="12"/>
      <c r="H1942" s="12"/>
      <c r="I1942" s="11"/>
      <c r="J1942" s="57"/>
      <c r="K1942" s="3"/>
      <c r="L1942" s="14"/>
      <c r="M1942" s="10"/>
      <c r="N1942" s="10"/>
      <c r="O1942" s="14"/>
      <c r="P1942" s="2"/>
      <c r="Q1942" s="2"/>
      <c r="R1942" s="4"/>
      <c r="S1942" s="57"/>
      <c r="T1942" s="8"/>
    </row>
    <row r="1943" spans="1:20" x14ac:dyDescent="0.15">
      <c r="A1943" s="55"/>
      <c r="B1943" s="13"/>
      <c r="C1943" s="2"/>
      <c r="D1943" s="11"/>
      <c r="E1943" s="12"/>
      <c r="F1943" s="12"/>
      <c r="G1943" s="12"/>
      <c r="H1943" s="12"/>
      <c r="I1943" s="11"/>
      <c r="J1943" s="57"/>
      <c r="K1943" s="3"/>
      <c r="L1943" s="14"/>
      <c r="M1943" s="10"/>
      <c r="N1943" s="10"/>
      <c r="O1943" s="14"/>
      <c r="P1943" s="2"/>
      <c r="Q1943" s="2"/>
      <c r="R1943" s="4"/>
      <c r="S1943" s="57"/>
      <c r="T1943" s="8"/>
    </row>
    <row r="1944" spans="1:20" x14ac:dyDescent="0.15">
      <c r="A1944" s="55"/>
      <c r="B1944" s="13"/>
      <c r="C1944" s="2"/>
      <c r="D1944" s="11"/>
      <c r="E1944" s="12"/>
      <c r="F1944" s="12"/>
      <c r="G1944" s="12"/>
      <c r="H1944" s="12"/>
      <c r="I1944" s="11"/>
      <c r="J1944" s="57"/>
      <c r="K1944" s="3"/>
      <c r="L1944" s="14"/>
      <c r="M1944" s="10"/>
      <c r="N1944" s="10"/>
      <c r="O1944" s="14"/>
      <c r="P1944" s="2"/>
      <c r="Q1944" s="2"/>
      <c r="R1944" s="4"/>
      <c r="S1944" s="57"/>
      <c r="T1944" s="8"/>
    </row>
    <row r="1945" spans="1:20" x14ac:dyDescent="0.15">
      <c r="A1945" s="55"/>
      <c r="B1945" s="13"/>
      <c r="C1945" s="2"/>
      <c r="D1945" s="11"/>
      <c r="E1945" s="12"/>
      <c r="F1945" s="12"/>
      <c r="G1945" s="12"/>
      <c r="H1945" s="12"/>
      <c r="I1945" s="11"/>
      <c r="J1945" s="57"/>
      <c r="K1945" s="3"/>
      <c r="L1945" s="14"/>
      <c r="M1945" s="10"/>
      <c r="N1945" s="10"/>
      <c r="O1945" s="14"/>
      <c r="P1945" s="2"/>
      <c r="Q1945" s="2"/>
      <c r="R1945" s="4"/>
      <c r="S1945" s="57"/>
      <c r="T1945" s="8"/>
    </row>
    <row r="1946" spans="1:20" x14ac:dyDescent="0.15">
      <c r="A1946" s="55"/>
      <c r="B1946" s="13"/>
      <c r="C1946" s="2"/>
      <c r="D1946" s="11"/>
      <c r="E1946" s="12"/>
      <c r="F1946" s="12"/>
      <c r="G1946" s="12"/>
      <c r="H1946" s="12"/>
      <c r="I1946" s="11"/>
      <c r="J1946" s="57"/>
      <c r="K1946" s="3"/>
      <c r="L1946" s="14"/>
      <c r="M1946" s="10"/>
      <c r="N1946" s="10"/>
      <c r="O1946" s="14"/>
      <c r="P1946" s="2"/>
      <c r="Q1946" s="2"/>
      <c r="R1946" s="4"/>
      <c r="S1946" s="57"/>
      <c r="T1946" s="8"/>
    </row>
    <row r="1947" spans="1:20" x14ac:dyDescent="0.15">
      <c r="A1947" s="55"/>
      <c r="B1947" s="13"/>
      <c r="C1947" s="2"/>
      <c r="D1947" s="11"/>
      <c r="E1947" s="12"/>
      <c r="F1947" s="12"/>
      <c r="G1947" s="12"/>
      <c r="H1947" s="12"/>
      <c r="I1947" s="11"/>
      <c r="J1947" s="57"/>
      <c r="K1947" s="3"/>
      <c r="L1947" s="14"/>
      <c r="M1947" s="10"/>
      <c r="N1947" s="10"/>
      <c r="O1947" s="14"/>
      <c r="P1947" s="2"/>
      <c r="Q1947" s="2"/>
      <c r="R1947" s="4"/>
      <c r="S1947" s="57"/>
      <c r="T1947" s="8"/>
    </row>
    <row r="1948" spans="1:20" x14ac:dyDescent="0.15">
      <c r="A1948" s="55"/>
      <c r="B1948" s="13"/>
      <c r="C1948" s="2"/>
      <c r="D1948" s="11"/>
      <c r="E1948" s="12"/>
      <c r="F1948" s="12"/>
      <c r="G1948" s="12"/>
      <c r="H1948" s="12"/>
      <c r="I1948" s="11"/>
      <c r="J1948" s="57"/>
      <c r="K1948" s="3"/>
      <c r="L1948" s="14"/>
      <c r="M1948" s="10"/>
      <c r="N1948" s="10"/>
      <c r="O1948" s="14"/>
      <c r="P1948" s="2"/>
      <c r="Q1948" s="2"/>
      <c r="R1948" s="4"/>
      <c r="S1948" s="57"/>
      <c r="T1948" s="8"/>
    </row>
    <row r="1949" spans="1:20" x14ac:dyDescent="0.15">
      <c r="A1949" s="55"/>
      <c r="B1949" s="13"/>
      <c r="C1949" s="2"/>
      <c r="D1949" s="11"/>
      <c r="E1949" s="12"/>
      <c r="F1949" s="12"/>
      <c r="G1949" s="12"/>
      <c r="H1949" s="12"/>
      <c r="I1949" s="11"/>
      <c r="J1949" s="57"/>
      <c r="K1949" s="3"/>
      <c r="L1949" s="14"/>
      <c r="M1949" s="10"/>
      <c r="N1949" s="10"/>
      <c r="O1949" s="14"/>
      <c r="P1949" s="2"/>
      <c r="Q1949" s="2"/>
      <c r="R1949" s="4"/>
      <c r="S1949" s="57"/>
      <c r="T1949" s="8"/>
    </row>
    <row r="1950" spans="1:20" x14ac:dyDescent="0.15">
      <c r="A1950" s="55"/>
      <c r="B1950" s="13"/>
      <c r="C1950" s="2"/>
      <c r="D1950" s="11"/>
      <c r="E1950" s="12"/>
      <c r="F1950" s="12"/>
      <c r="G1950" s="12"/>
      <c r="H1950" s="12"/>
      <c r="I1950" s="11"/>
      <c r="J1950" s="57"/>
      <c r="K1950" s="3"/>
      <c r="L1950" s="14"/>
      <c r="M1950" s="10"/>
      <c r="N1950" s="10"/>
      <c r="O1950" s="14"/>
      <c r="P1950" s="2"/>
      <c r="Q1950" s="2"/>
      <c r="R1950" s="4"/>
      <c r="S1950" s="57"/>
      <c r="T1950" s="8"/>
    </row>
    <row r="1951" spans="1:20" x14ac:dyDescent="0.15">
      <c r="A1951" s="55"/>
      <c r="B1951" s="13"/>
      <c r="C1951" s="2"/>
      <c r="D1951" s="11"/>
      <c r="E1951" s="12"/>
      <c r="F1951" s="12"/>
      <c r="G1951" s="12"/>
      <c r="H1951" s="12"/>
      <c r="I1951" s="11"/>
      <c r="J1951" s="57"/>
      <c r="K1951" s="3"/>
      <c r="L1951" s="14"/>
      <c r="M1951" s="10"/>
      <c r="N1951" s="10"/>
      <c r="O1951" s="14"/>
      <c r="P1951" s="2"/>
      <c r="Q1951" s="2"/>
      <c r="R1951" s="4"/>
      <c r="S1951" s="57"/>
      <c r="T1951" s="8"/>
    </row>
    <row r="1952" spans="1:20" x14ac:dyDescent="0.15">
      <c r="A1952" s="55"/>
      <c r="B1952" s="13"/>
      <c r="C1952" s="2"/>
      <c r="D1952" s="11"/>
      <c r="E1952" s="12"/>
      <c r="F1952" s="12"/>
      <c r="G1952" s="12"/>
      <c r="H1952" s="12"/>
      <c r="I1952" s="11"/>
      <c r="J1952" s="57"/>
      <c r="K1952" s="3"/>
      <c r="L1952" s="14"/>
      <c r="M1952" s="10"/>
      <c r="N1952" s="10"/>
      <c r="O1952" s="14"/>
      <c r="P1952" s="2"/>
      <c r="Q1952" s="2"/>
      <c r="R1952" s="4"/>
      <c r="S1952" s="57"/>
      <c r="T1952" s="8"/>
    </row>
    <row r="1953" spans="1:20" x14ac:dyDescent="0.15">
      <c r="A1953" s="55"/>
      <c r="B1953" s="13"/>
      <c r="C1953" s="2"/>
      <c r="D1953" s="11"/>
      <c r="E1953" s="12"/>
      <c r="F1953" s="12"/>
      <c r="G1953" s="12"/>
      <c r="H1953" s="12"/>
      <c r="I1953" s="11"/>
      <c r="J1953" s="57"/>
      <c r="K1953" s="3"/>
      <c r="L1953" s="14"/>
      <c r="M1953" s="10"/>
      <c r="N1953" s="10"/>
      <c r="O1953" s="14"/>
      <c r="P1953" s="2"/>
      <c r="Q1953" s="2"/>
      <c r="R1953" s="4"/>
      <c r="S1953" s="57"/>
      <c r="T1953" s="8"/>
    </row>
    <row r="1954" spans="1:20" x14ac:dyDescent="0.15">
      <c r="A1954" s="55"/>
      <c r="B1954" s="13"/>
      <c r="C1954" s="2"/>
      <c r="D1954" s="11"/>
      <c r="E1954" s="12"/>
      <c r="F1954" s="12"/>
      <c r="G1954" s="12"/>
      <c r="H1954" s="12"/>
      <c r="I1954" s="11"/>
      <c r="J1954" s="57"/>
      <c r="K1954" s="3"/>
      <c r="L1954" s="14"/>
      <c r="M1954" s="10"/>
      <c r="N1954" s="10"/>
      <c r="O1954" s="14"/>
      <c r="P1954" s="2"/>
      <c r="Q1954" s="2"/>
      <c r="R1954" s="4"/>
      <c r="S1954" s="57"/>
      <c r="T1954" s="8"/>
    </row>
    <row r="1955" spans="1:20" x14ac:dyDescent="0.15">
      <c r="A1955" s="55"/>
      <c r="B1955" s="13"/>
      <c r="C1955" s="2"/>
      <c r="D1955" s="11"/>
      <c r="E1955" s="12"/>
      <c r="F1955" s="12"/>
      <c r="G1955" s="12"/>
      <c r="H1955" s="12"/>
      <c r="I1955" s="11"/>
      <c r="J1955" s="57"/>
      <c r="K1955" s="3"/>
      <c r="L1955" s="14"/>
      <c r="M1955" s="10"/>
      <c r="N1955" s="10"/>
      <c r="O1955" s="14"/>
      <c r="P1955" s="2"/>
      <c r="Q1955" s="2"/>
      <c r="R1955" s="4"/>
      <c r="S1955" s="57"/>
      <c r="T1955" s="8"/>
    </row>
    <row r="1956" spans="1:20" x14ac:dyDescent="0.15">
      <c r="A1956" s="55"/>
      <c r="B1956" s="13"/>
      <c r="C1956" s="2"/>
      <c r="D1956" s="11"/>
      <c r="E1956" s="12"/>
      <c r="F1956" s="12"/>
      <c r="G1956" s="12"/>
      <c r="H1956" s="12"/>
      <c r="I1956" s="11"/>
      <c r="J1956" s="57"/>
      <c r="K1956" s="3"/>
      <c r="L1956" s="14"/>
      <c r="M1956" s="10"/>
      <c r="N1956" s="10"/>
      <c r="O1956" s="14"/>
      <c r="P1956" s="2"/>
      <c r="Q1956" s="2"/>
      <c r="R1956" s="4"/>
      <c r="S1956" s="57"/>
      <c r="T1956" s="8"/>
    </row>
    <row r="1957" spans="1:20" x14ac:dyDescent="0.15">
      <c r="A1957" s="55"/>
      <c r="B1957" s="13"/>
      <c r="C1957" s="2"/>
      <c r="D1957" s="11"/>
      <c r="E1957" s="12"/>
      <c r="F1957" s="12"/>
      <c r="G1957" s="12"/>
      <c r="H1957" s="12"/>
      <c r="I1957" s="11"/>
      <c r="J1957" s="57"/>
      <c r="K1957" s="3"/>
      <c r="L1957" s="14"/>
      <c r="M1957" s="10"/>
      <c r="N1957" s="10"/>
      <c r="O1957" s="14"/>
      <c r="P1957" s="2"/>
      <c r="Q1957" s="2"/>
      <c r="R1957" s="4"/>
      <c r="S1957" s="57"/>
      <c r="T1957" s="8"/>
    </row>
    <row r="1958" spans="1:20" x14ac:dyDescent="0.15">
      <c r="A1958" s="55"/>
      <c r="B1958" s="13"/>
      <c r="C1958" s="2"/>
      <c r="D1958" s="11"/>
      <c r="E1958" s="12"/>
      <c r="F1958" s="12"/>
      <c r="G1958" s="12"/>
      <c r="H1958" s="12"/>
      <c r="I1958" s="11"/>
      <c r="J1958" s="57"/>
      <c r="K1958" s="3"/>
      <c r="L1958" s="14"/>
      <c r="M1958" s="10"/>
      <c r="N1958" s="10"/>
      <c r="O1958" s="14"/>
      <c r="P1958" s="2"/>
      <c r="Q1958" s="2"/>
      <c r="R1958" s="4"/>
      <c r="S1958" s="57"/>
      <c r="T1958" s="8"/>
    </row>
    <row r="1959" spans="1:20" x14ac:dyDescent="0.15">
      <c r="A1959" s="55"/>
      <c r="B1959" s="13"/>
      <c r="C1959" s="2"/>
      <c r="D1959" s="11"/>
      <c r="E1959" s="12"/>
      <c r="F1959" s="12"/>
      <c r="G1959" s="12"/>
      <c r="H1959" s="12"/>
      <c r="I1959" s="11"/>
      <c r="J1959" s="57"/>
      <c r="K1959" s="3"/>
      <c r="L1959" s="14"/>
      <c r="M1959" s="10"/>
      <c r="N1959" s="10"/>
      <c r="O1959" s="14"/>
      <c r="P1959" s="2"/>
      <c r="Q1959" s="2"/>
      <c r="R1959" s="4"/>
      <c r="S1959" s="57"/>
      <c r="T1959" s="8"/>
    </row>
    <row r="1960" spans="1:20" x14ac:dyDescent="0.15">
      <c r="A1960" s="55"/>
      <c r="B1960" s="13"/>
      <c r="C1960" s="2"/>
      <c r="D1960" s="11"/>
      <c r="E1960" s="12"/>
      <c r="F1960" s="12"/>
      <c r="G1960" s="12"/>
      <c r="H1960" s="12"/>
      <c r="I1960" s="11"/>
      <c r="J1960" s="57"/>
      <c r="K1960" s="3"/>
      <c r="L1960" s="14"/>
      <c r="M1960" s="10"/>
      <c r="N1960" s="10"/>
      <c r="O1960" s="14"/>
      <c r="P1960" s="2"/>
      <c r="Q1960" s="2"/>
      <c r="R1960" s="4"/>
      <c r="S1960" s="57"/>
      <c r="T1960" s="8"/>
    </row>
    <row r="1961" spans="1:20" x14ac:dyDescent="0.15">
      <c r="A1961" s="55"/>
      <c r="B1961" s="13"/>
      <c r="C1961" s="2"/>
      <c r="D1961" s="11"/>
      <c r="E1961" s="12"/>
      <c r="F1961" s="12"/>
      <c r="G1961" s="12"/>
      <c r="H1961" s="12"/>
      <c r="I1961" s="11"/>
      <c r="J1961" s="57"/>
      <c r="K1961" s="3"/>
      <c r="L1961" s="14"/>
      <c r="M1961" s="10"/>
      <c r="N1961" s="10"/>
      <c r="O1961" s="14"/>
      <c r="P1961" s="2"/>
      <c r="Q1961" s="2"/>
      <c r="R1961" s="4"/>
      <c r="S1961" s="57"/>
      <c r="T1961" s="8"/>
    </row>
    <row r="1962" spans="1:20" x14ac:dyDescent="0.15">
      <c r="A1962" s="55"/>
      <c r="B1962" s="13"/>
      <c r="C1962" s="2"/>
      <c r="D1962" s="11"/>
      <c r="E1962" s="12"/>
      <c r="F1962" s="12"/>
      <c r="G1962" s="12"/>
      <c r="H1962" s="12"/>
      <c r="I1962" s="11"/>
      <c r="J1962" s="57"/>
      <c r="K1962" s="3"/>
      <c r="L1962" s="14"/>
      <c r="M1962" s="10"/>
      <c r="N1962" s="10"/>
      <c r="O1962" s="14"/>
      <c r="P1962" s="2"/>
      <c r="Q1962" s="2"/>
      <c r="R1962" s="4"/>
      <c r="S1962" s="57"/>
      <c r="T1962" s="8"/>
    </row>
    <row r="1963" spans="1:20" x14ac:dyDescent="0.15">
      <c r="A1963" s="55"/>
      <c r="B1963" s="13"/>
      <c r="C1963" s="2"/>
      <c r="D1963" s="11"/>
      <c r="E1963" s="12"/>
      <c r="F1963" s="12"/>
      <c r="G1963" s="12"/>
      <c r="H1963" s="12"/>
      <c r="I1963" s="11"/>
      <c r="J1963" s="57"/>
      <c r="K1963" s="3"/>
      <c r="L1963" s="14"/>
      <c r="M1963" s="10"/>
      <c r="N1963" s="10"/>
      <c r="O1963" s="14"/>
      <c r="P1963" s="2"/>
      <c r="Q1963" s="2"/>
      <c r="R1963" s="4"/>
      <c r="S1963" s="57"/>
      <c r="T1963" s="8"/>
    </row>
    <row r="1964" spans="1:20" x14ac:dyDescent="0.15">
      <c r="A1964" s="55"/>
      <c r="B1964" s="13"/>
      <c r="C1964" s="2"/>
      <c r="D1964" s="11"/>
      <c r="E1964" s="12"/>
      <c r="F1964" s="12"/>
      <c r="G1964" s="12"/>
      <c r="H1964" s="12"/>
      <c r="I1964" s="11"/>
      <c r="J1964" s="57"/>
      <c r="K1964" s="3"/>
      <c r="L1964" s="14"/>
      <c r="M1964" s="10"/>
      <c r="N1964" s="10"/>
      <c r="O1964" s="14"/>
      <c r="P1964" s="2"/>
      <c r="Q1964" s="2"/>
      <c r="R1964" s="4"/>
      <c r="S1964" s="57"/>
      <c r="T1964" s="8"/>
    </row>
    <row r="1965" spans="1:20" x14ac:dyDescent="0.15">
      <c r="A1965" s="55"/>
      <c r="B1965" s="13"/>
      <c r="C1965" s="2"/>
      <c r="D1965" s="11"/>
      <c r="E1965" s="12"/>
      <c r="F1965" s="12"/>
      <c r="G1965" s="12"/>
      <c r="H1965" s="12"/>
      <c r="I1965" s="11"/>
      <c r="J1965" s="57"/>
      <c r="K1965" s="3"/>
      <c r="L1965" s="14"/>
      <c r="M1965" s="10"/>
      <c r="N1965" s="10"/>
      <c r="O1965" s="14"/>
      <c r="P1965" s="2"/>
      <c r="Q1965" s="2"/>
      <c r="R1965" s="4"/>
      <c r="S1965" s="57"/>
      <c r="T1965" s="8"/>
    </row>
    <row r="1966" spans="1:20" x14ac:dyDescent="0.15">
      <c r="A1966" s="55"/>
      <c r="B1966" s="13"/>
      <c r="C1966" s="2"/>
      <c r="D1966" s="11"/>
      <c r="E1966" s="12"/>
      <c r="F1966" s="12"/>
      <c r="G1966" s="12"/>
      <c r="H1966" s="12"/>
      <c r="I1966" s="11"/>
      <c r="J1966" s="57"/>
      <c r="K1966" s="3"/>
      <c r="L1966" s="14"/>
      <c r="M1966" s="10"/>
      <c r="N1966" s="10"/>
      <c r="O1966" s="14"/>
      <c r="P1966" s="2"/>
      <c r="Q1966" s="2"/>
      <c r="R1966" s="4"/>
      <c r="S1966" s="57"/>
      <c r="T1966" s="8"/>
    </row>
  </sheetData>
  <mergeCells count="1">
    <mergeCell ref="V51:W51"/>
  </mergeCells>
  <conditionalFormatting sqref="A12:T1798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2017-01-17T19:58:43Z</dcterms:created>
  <dcterms:modified xsi:type="dcterms:W3CDTF">2025-05-16T13:08:19Z</dcterms:modified>
</cp:coreProperties>
</file>