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F875B13-599E-474F-807F-A4CF78CD9B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" i="1" l="1"/>
  <c r="I16" i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B1" i="1" l="1"/>
  <c r="W17" i="1"/>
  <c r="AA81" i="1"/>
  <c r="Q16" i="1"/>
  <c r="C17" i="1" s="1"/>
  <c r="AC17" i="1"/>
  <c r="U17" i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D17" i="1"/>
  <c r="E17" i="1" s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Z82" i="1" l="1"/>
  <c r="AB82" i="1" s="1"/>
  <c r="F17" i="1"/>
  <c r="H17" i="1" s="1"/>
  <c r="N17" i="1" s="1"/>
  <c r="E18" i="1"/>
  <c r="A19" i="1"/>
  <c r="D19" i="1" s="1"/>
  <c r="F18" i="1"/>
  <c r="I32" i="1"/>
  <c r="X17" i="1" l="1"/>
  <c r="Y17" i="1" s="1"/>
  <c r="AB17" i="1" s="1"/>
  <c r="AE16" i="1"/>
  <c r="S16" i="1" s="1"/>
  <c r="S17" i="1" s="1"/>
  <c r="F19" i="1"/>
  <c r="E19" i="1"/>
  <c r="A20" i="1"/>
  <c r="D20" i="1" s="1"/>
  <c r="I33" i="1"/>
  <c r="P17" i="1"/>
  <c r="F20" i="1" l="1"/>
  <c r="E20" i="1"/>
  <c r="A21" i="1"/>
  <c r="D21" i="1" s="1"/>
  <c r="I34" i="1"/>
  <c r="B17" i="1"/>
  <c r="F21" i="1" l="1"/>
  <c r="E21" i="1"/>
  <c r="A22" i="1"/>
  <c r="D22" i="1" s="1"/>
  <c r="I35" i="1"/>
  <c r="F22" i="1" l="1"/>
  <c r="A23" i="1"/>
  <c r="D23" i="1" s="1"/>
  <c r="E22" i="1"/>
  <c r="I36" i="1"/>
  <c r="F23" i="1" l="1"/>
  <c r="E23" i="1"/>
  <c r="A24" i="1"/>
  <c r="D24" i="1" s="1"/>
  <c r="I37" i="1"/>
  <c r="F24" i="1" l="1"/>
  <c r="E24" i="1"/>
  <c r="A25" i="1"/>
  <c r="D25" i="1" s="1"/>
  <c r="I38" i="1"/>
  <c r="F25" i="1" l="1"/>
  <c r="A26" i="1"/>
  <c r="D26" i="1" s="1"/>
  <c r="E25" i="1"/>
  <c r="I39" i="1"/>
  <c r="F26" i="1" l="1"/>
  <c r="A27" i="1"/>
  <c r="D27" i="1" s="1"/>
  <c r="E26" i="1"/>
  <c r="F27" i="1" s="1"/>
  <c r="I40" i="1"/>
  <c r="A28" i="1" l="1"/>
  <c r="D28" i="1" s="1"/>
  <c r="E27" i="1"/>
  <c r="I41" i="1"/>
  <c r="F28" i="1" l="1"/>
  <c r="E28" i="1"/>
  <c r="A29" i="1"/>
  <c r="D29" i="1" s="1"/>
  <c r="I42" i="1"/>
  <c r="F29" i="1" l="1"/>
  <c r="A30" i="1"/>
  <c r="D30" i="1" s="1"/>
  <c r="E29" i="1"/>
  <c r="I43" i="1"/>
  <c r="F30" i="1" l="1"/>
  <c r="A31" i="1"/>
  <c r="D31" i="1" s="1"/>
  <c r="E30" i="1"/>
  <c r="I44" i="1"/>
  <c r="F31" i="1" l="1"/>
  <c r="A32" i="1"/>
  <c r="D32" i="1" s="1"/>
  <c r="E31" i="1"/>
  <c r="I45" i="1"/>
  <c r="F32" i="1" l="1"/>
  <c r="E32" i="1"/>
  <c r="A33" i="1"/>
  <c r="D33" i="1" s="1"/>
  <c r="I46" i="1"/>
  <c r="F33" i="1" l="1"/>
  <c r="A34" i="1"/>
  <c r="D34" i="1" s="1"/>
  <c r="E33" i="1"/>
  <c r="I47" i="1"/>
  <c r="F34" i="1" l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E53" i="1" l="1"/>
  <c r="A54" i="1"/>
  <c r="D54" i="1" s="1"/>
  <c r="I67" i="1"/>
  <c r="F54" i="1" l="1"/>
  <c r="E54" i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F58" i="1" s="1"/>
  <c r="I71" i="1"/>
  <c r="E58" i="1" l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O60" i="1"/>
  <c r="I74" i="1"/>
  <c r="F61" i="1" l="1"/>
  <c r="O43" i="1"/>
  <c r="O25" i="1"/>
  <c r="O27" i="1"/>
  <c r="O40" i="1"/>
  <c r="Q40" i="1" s="1"/>
  <c r="O49" i="1"/>
  <c r="O57" i="1"/>
  <c r="O53" i="1"/>
  <c r="O19" i="1"/>
  <c r="O21" i="1"/>
  <c r="O28" i="1"/>
  <c r="O31" i="1"/>
  <c r="O30" i="1"/>
  <c r="O29" i="1"/>
  <c r="O50" i="1"/>
  <c r="O58" i="1"/>
  <c r="O33" i="1"/>
  <c r="O24" i="1"/>
  <c r="O44" i="1"/>
  <c r="O18" i="1"/>
  <c r="O51" i="1"/>
  <c r="O59" i="1"/>
  <c r="O22" i="1"/>
  <c r="O56" i="1"/>
  <c r="O38" i="1"/>
  <c r="O35" i="1"/>
  <c r="O34" i="1"/>
  <c r="O20" i="1"/>
  <c r="O52" i="1"/>
  <c r="O42" i="1"/>
  <c r="O48" i="1"/>
  <c r="O39" i="1"/>
  <c r="O32" i="1"/>
  <c r="O36" i="1"/>
  <c r="O45" i="1"/>
  <c r="O47" i="1"/>
  <c r="O23" i="1"/>
  <c r="O17" i="1"/>
  <c r="O37" i="1"/>
  <c r="O41" i="1"/>
  <c r="O46" i="1"/>
  <c r="O54" i="1"/>
  <c r="O55" i="1"/>
  <c r="O26" i="1"/>
  <c r="Q60" i="1"/>
  <c r="E61" i="1"/>
  <c r="A62" i="1"/>
  <c r="D62" i="1" s="1"/>
  <c r="O61" i="1"/>
  <c r="I75" i="1"/>
  <c r="F62" i="1" l="1"/>
  <c r="Q32" i="1"/>
  <c r="Q41" i="1"/>
  <c r="Q39" i="1"/>
  <c r="Q56" i="1"/>
  <c r="Q58" i="1"/>
  <c r="Q53" i="1"/>
  <c r="Q46" i="1"/>
  <c r="Q33" i="1"/>
  <c r="Q37" i="1"/>
  <c r="Q48" i="1"/>
  <c r="Q22" i="1"/>
  <c r="Q50" i="1"/>
  <c r="Q57" i="1"/>
  <c r="Q17" i="1"/>
  <c r="C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Q42" i="1"/>
  <c r="Q59" i="1"/>
  <c r="Q29" i="1"/>
  <c r="Q49" i="1"/>
  <c r="Q19" i="1"/>
  <c r="Q23" i="1"/>
  <c r="Q52" i="1"/>
  <c r="Q51" i="1"/>
  <c r="Q30" i="1"/>
  <c r="Q26" i="1"/>
  <c r="Q47" i="1"/>
  <c r="Q20" i="1"/>
  <c r="Q18" i="1"/>
  <c r="Q31" i="1"/>
  <c r="Q27" i="1"/>
  <c r="Q38" i="1"/>
  <c r="Q55" i="1"/>
  <c r="Q45" i="1"/>
  <c r="Q34" i="1"/>
  <c r="Q44" i="1"/>
  <c r="Q28" i="1"/>
  <c r="Q25" i="1"/>
  <c r="Q54" i="1"/>
  <c r="Q36" i="1"/>
  <c r="Q35" i="1"/>
  <c r="Q24" i="1"/>
  <c r="Q21" i="1"/>
  <c r="Q43" i="1"/>
  <c r="E62" i="1"/>
  <c r="A63" i="1"/>
  <c r="D63" i="1" s="1"/>
  <c r="O62" i="1"/>
  <c r="Q61" i="1"/>
  <c r="I76" i="1"/>
  <c r="F63" i="1" l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Q62" i="1"/>
  <c r="S63" i="1"/>
  <c r="R63" i="1"/>
  <c r="E63" i="1"/>
  <c r="A64" i="1"/>
  <c r="D64" i="1" s="1"/>
  <c r="O63" i="1"/>
  <c r="I77" i="1"/>
  <c r="F64" i="1" l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Q63" i="1"/>
  <c r="A65" i="1"/>
  <c r="D65" i="1" s="1"/>
  <c r="O64" i="1"/>
  <c r="E64" i="1"/>
  <c r="C39" i="1"/>
  <c r="I78" i="1"/>
  <c r="F65" i="1" l="1"/>
  <c r="G21" i="1"/>
  <c r="G22" i="1" s="1"/>
  <c r="J21" i="1"/>
  <c r="K21" i="1" s="1"/>
  <c r="L21" i="1" s="1"/>
  <c r="M21" i="1" s="1"/>
  <c r="N20" i="1"/>
  <c r="P20" i="1" s="1"/>
  <c r="B20" i="1" s="1"/>
  <c r="O65" i="1"/>
  <c r="A66" i="1"/>
  <c r="D66" i="1" s="1"/>
  <c r="E65" i="1"/>
  <c r="F66" i="1" s="1"/>
  <c r="S65" i="1"/>
  <c r="Q64" i="1"/>
  <c r="R65" i="1"/>
  <c r="I79" i="1"/>
  <c r="C40" i="1"/>
  <c r="H21" i="1" l="1"/>
  <c r="N21" i="1" s="1"/>
  <c r="P21" i="1" s="1"/>
  <c r="B21" i="1" s="1"/>
  <c r="J22" i="1"/>
  <c r="J23" i="1" s="1"/>
  <c r="H22" i="1"/>
  <c r="G23" i="1"/>
  <c r="E66" i="1"/>
  <c r="O66" i="1"/>
  <c r="A67" i="1"/>
  <c r="D67" i="1" s="1"/>
  <c r="R66" i="1"/>
  <c r="Q65" i="1"/>
  <c r="S66" i="1"/>
  <c r="C41" i="1"/>
  <c r="I80" i="1"/>
  <c r="K22" i="1" l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A68" i="1"/>
  <c r="D68" i="1" s="1"/>
  <c r="R67" i="1"/>
  <c r="Q66" i="1"/>
  <c r="S67" i="1"/>
  <c r="C42" i="1"/>
  <c r="I81" i="1"/>
  <c r="L23" i="1" l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A69" i="1"/>
  <c r="D69" i="1" s="1"/>
  <c r="Q67" i="1"/>
  <c r="S68" i="1"/>
  <c r="R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S69" i="1"/>
  <c r="Q68" i="1"/>
  <c r="R69" i="1"/>
  <c r="I83" i="1"/>
  <c r="C44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Q69" i="1"/>
  <c r="S70" i="1"/>
  <c r="R70" i="1"/>
  <c r="C45" i="1"/>
  <c r="I84" i="1"/>
  <c r="F71" i="1" l="1"/>
  <c r="K27" i="1"/>
  <c r="L27" i="1" s="1"/>
  <c r="M27" i="1" s="1"/>
  <c r="J28" i="1"/>
  <c r="H27" i="1"/>
  <c r="G28" i="1"/>
  <c r="N26" i="1"/>
  <c r="P26" i="1" s="1"/>
  <c r="B26" i="1" s="1"/>
  <c r="Q70" i="1"/>
  <c r="S71" i="1"/>
  <c r="R71" i="1"/>
  <c r="E71" i="1"/>
  <c r="O71" i="1"/>
  <c r="A72" i="1"/>
  <c r="D72" i="1" s="1"/>
  <c r="I85" i="1"/>
  <c r="C46" i="1"/>
  <c r="F72" i="1" l="1"/>
  <c r="H28" i="1"/>
  <c r="G29" i="1"/>
  <c r="N27" i="1"/>
  <c r="P27" i="1" s="1"/>
  <c r="B27" i="1" s="1"/>
  <c r="K28" i="1"/>
  <c r="L28" i="1" s="1"/>
  <c r="M28" i="1" s="1"/>
  <c r="J29" i="1"/>
  <c r="O72" i="1"/>
  <c r="A73" i="1"/>
  <c r="D73" i="1" s="1"/>
  <c r="E72" i="1"/>
  <c r="Q71" i="1"/>
  <c r="R72" i="1"/>
  <c r="S72" i="1"/>
  <c r="I86" i="1"/>
  <c r="C47" i="1"/>
  <c r="F73" i="1" l="1"/>
  <c r="K29" i="1"/>
  <c r="L29" i="1" s="1"/>
  <c r="M29" i="1" s="1"/>
  <c r="J30" i="1"/>
  <c r="H29" i="1"/>
  <c r="G30" i="1"/>
  <c r="N28" i="1"/>
  <c r="P28" i="1" s="1"/>
  <c r="B28" i="1" s="1"/>
  <c r="E73" i="1"/>
  <c r="O73" i="1"/>
  <c r="A74" i="1"/>
  <c r="D74" i="1" s="1"/>
  <c r="S73" i="1"/>
  <c r="Q72" i="1"/>
  <c r="R73" i="1"/>
  <c r="C48" i="1"/>
  <c r="I87" i="1"/>
  <c r="F74" i="1" l="1"/>
  <c r="H30" i="1"/>
  <c r="G31" i="1"/>
  <c r="N29" i="1"/>
  <c r="P29" i="1" s="1"/>
  <c r="B29" i="1" s="1"/>
  <c r="K30" i="1"/>
  <c r="L30" i="1" s="1"/>
  <c r="M30" i="1" s="1"/>
  <c r="J31" i="1"/>
  <c r="E74" i="1"/>
  <c r="O74" i="1"/>
  <c r="A75" i="1"/>
  <c r="D75" i="1" s="1"/>
  <c r="R74" i="1"/>
  <c r="Q73" i="1"/>
  <c r="S74" i="1"/>
  <c r="I88" i="1"/>
  <c r="C49" i="1"/>
  <c r="F75" i="1" l="1"/>
  <c r="H31" i="1"/>
  <c r="G32" i="1"/>
  <c r="K31" i="1"/>
  <c r="L31" i="1" s="1"/>
  <c r="M31" i="1" s="1"/>
  <c r="J32" i="1"/>
  <c r="N30" i="1"/>
  <c r="P30" i="1" s="1"/>
  <c r="B30" i="1" s="1"/>
  <c r="E75" i="1"/>
  <c r="O75" i="1"/>
  <c r="A76" i="1"/>
  <c r="D76" i="1" s="1"/>
  <c r="S75" i="1"/>
  <c r="R75" i="1"/>
  <c r="Q74" i="1"/>
  <c r="I89" i="1"/>
  <c r="C50" i="1"/>
  <c r="F76" i="1" l="1"/>
  <c r="N31" i="1"/>
  <c r="P31" i="1" s="1"/>
  <c r="B31" i="1" s="1"/>
  <c r="K32" i="1"/>
  <c r="L32" i="1" s="1"/>
  <c r="M32" i="1" s="1"/>
  <c r="J33" i="1"/>
  <c r="H32" i="1"/>
  <c r="G33" i="1"/>
  <c r="O76" i="1"/>
  <c r="A77" i="1"/>
  <c r="D77" i="1" s="1"/>
  <c r="E76" i="1"/>
  <c r="S76" i="1"/>
  <c r="Q75" i="1"/>
  <c r="R76" i="1"/>
  <c r="C51" i="1"/>
  <c r="I90" i="1"/>
  <c r="F77" i="1" l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6" i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A79" i="1"/>
  <c r="D79" i="1" s="1"/>
  <c r="S78" i="1"/>
  <c r="Q77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Q78" i="1"/>
  <c r="A80" i="1"/>
  <c r="D80" i="1" s="1"/>
  <c r="E79" i="1"/>
  <c r="O79" i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S80" i="1"/>
  <c r="R80" i="1"/>
  <c r="Q79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F82" i="1" s="1"/>
  <c r="O81" i="1"/>
  <c r="Q80" i="1"/>
  <c r="R81" i="1"/>
  <c r="S81" i="1"/>
  <c r="C56" i="1"/>
  <c r="I95" i="1"/>
  <c r="J39" i="1" l="1"/>
  <c r="K38" i="1"/>
  <c r="L38" i="1" s="1"/>
  <c r="M38" i="1" s="1"/>
  <c r="G39" i="1"/>
  <c r="H38" i="1"/>
  <c r="N37" i="1"/>
  <c r="P37" i="1" s="1"/>
  <c r="B37" i="1" s="1"/>
  <c r="R82" i="1"/>
  <c r="Q81" i="1"/>
  <c r="S82" i="1"/>
  <c r="O82" i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Q82" i="1"/>
  <c r="O83" i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Q83" i="1"/>
  <c r="S84" i="1"/>
  <c r="R84" i="1"/>
  <c r="O84" i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Q84" i="1"/>
  <c r="R85" i="1"/>
  <c r="S85" i="1"/>
  <c r="O85" i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Q85" i="1"/>
  <c r="R86" i="1"/>
  <c r="S86" i="1"/>
  <c r="A87" i="1"/>
  <c r="D87" i="1" s="1"/>
  <c r="O86" i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A88" i="1"/>
  <c r="D88" i="1" s="1"/>
  <c r="R87" i="1"/>
  <c r="Q86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E88" i="1"/>
  <c r="S88" i="1"/>
  <c r="R88" i="1"/>
  <c r="Q87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Q88" i="1"/>
  <c r="S89" i="1"/>
  <c r="R89" i="1"/>
  <c r="E89" i="1"/>
  <c r="F90" i="1" s="1"/>
  <c r="A90" i="1"/>
  <c r="D90" i="1" s="1"/>
  <c r="O89" i="1"/>
  <c r="I103" i="1"/>
  <c r="C64" i="1"/>
  <c r="J47" i="1" l="1"/>
  <c r="K46" i="1"/>
  <c r="L46" i="1" s="1"/>
  <c r="M46" i="1" s="1"/>
  <c r="N45" i="1"/>
  <c r="P45" i="1" s="1"/>
  <c r="B45" i="1" s="1"/>
  <c r="G47" i="1"/>
  <c r="H46" i="1"/>
  <c r="A91" i="1"/>
  <c r="D91" i="1" s="1"/>
  <c r="O90" i="1"/>
  <c r="E90" i="1"/>
  <c r="Q89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Q90" i="1"/>
  <c r="S91" i="1"/>
  <c r="R91" i="1"/>
  <c r="A92" i="1"/>
  <c r="D92" i="1" s="1"/>
  <c r="E91" i="1"/>
  <c r="O91" i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E92" i="1"/>
  <c r="A93" i="1"/>
  <c r="D93" i="1" s="1"/>
  <c r="S92" i="1"/>
  <c r="R92" i="1"/>
  <c r="Q91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Q92" i="1"/>
  <c r="R93" i="1"/>
  <c r="S93" i="1"/>
  <c r="A94" i="1"/>
  <c r="D94" i="1" s="1"/>
  <c r="E93" i="1"/>
  <c r="O93" i="1"/>
  <c r="I107" i="1"/>
  <c r="C68" i="1"/>
  <c r="F94" i="1" l="1"/>
  <c r="N49" i="1"/>
  <c r="P49" i="1" s="1"/>
  <c r="B49" i="1" s="1"/>
  <c r="K50" i="1"/>
  <c r="L50" i="1" s="1"/>
  <c r="M50" i="1" s="1"/>
  <c r="J51" i="1"/>
  <c r="G51" i="1"/>
  <c r="H50" i="1"/>
  <c r="Q93" i="1"/>
  <c r="R94" i="1"/>
  <c r="S94" i="1"/>
  <c r="A95" i="1"/>
  <c r="D95" i="1" s="1"/>
  <c r="O94" i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R95" i="1"/>
  <c r="S95" i="1"/>
  <c r="Q94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Q95" i="1"/>
  <c r="S96" i="1"/>
  <c r="R96" i="1"/>
  <c r="O96" i="1"/>
  <c r="E96" i="1"/>
  <c r="A97" i="1"/>
  <c r="D97" i="1" s="1"/>
  <c r="I110" i="1"/>
  <c r="C71" i="1"/>
  <c r="F97" i="1" l="1"/>
  <c r="N52" i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S97" i="1"/>
  <c r="R97" i="1"/>
  <c r="Q96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Q97" i="1"/>
  <c r="R98" i="1"/>
  <c r="S98" i="1"/>
  <c r="E98" i="1"/>
  <c r="A99" i="1"/>
  <c r="D99" i="1" s="1"/>
  <c r="O98" i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E99" i="1"/>
  <c r="A100" i="1"/>
  <c r="D100" i="1" s="1"/>
  <c r="R99" i="1"/>
  <c r="S99" i="1"/>
  <c r="Q98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Q99" i="1"/>
  <c r="R100" i="1"/>
  <c r="S100" i="1"/>
  <c r="A101" i="1"/>
  <c r="D101" i="1" s="1"/>
  <c r="E100" i="1"/>
  <c r="O100" i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Q100" i="1"/>
  <c r="R101" i="1"/>
  <c r="S101" i="1"/>
  <c r="O101" i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E102" i="1"/>
  <c r="S102" i="1"/>
  <c r="R102" i="1"/>
  <c r="Q101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Q102" i="1"/>
  <c r="R103" i="1"/>
  <c r="S103" i="1"/>
  <c r="E103" i="1"/>
  <c r="A104" i="1"/>
  <c r="D104" i="1" s="1"/>
  <c r="O103" i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R104" i="1"/>
  <c r="Q103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Q104" i="1"/>
  <c r="S105" i="1"/>
  <c r="R105" i="1"/>
  <c r="E105" i="1"/>
  <c r="A106" i="1"/>
  <c r="D106" i="1" s="1"/>
  <c r="O105" i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Q105" i="1"/>
  <c r="R106" i="1"/>
  <c r="E106" i="1"/>
  <c r="O106" i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Q106" i="1"/>
  <c r="R107" i="1"/>
  <c r="O107" i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E108" i="1"/>
  <c r="A109" i="1"/>
  <c r="D109" i="1" s="1"/>
  <c r="R108" i="1"/>
  <c r="S108" i="1"/>
  <c r="Q107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A110" i="1"/>
  <c r="D110" i="1" s="1"/>
  <c r="R109" i="1"/>
  <c r="S109" i="1"/>
  <c r="Q108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A111" i="1"/>
  <c r="D111" i="1" s="1"/>
  <c r="R110" i="1"/>
  <c r="S110" i="1"/>
  <c r="Q109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E111" i="1"/>
  <c r="Q110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Q111" i="1"/>
  <c r="S112" i="1"/>
  <c r="R112" i="1"/>
  <c r="O112" i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E113" i="1"/>
  <c r="R113" i="1"/>
  <c r="Q112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E114" i="1"/>
  <c r="A115" i="1"/>
  <c r="D115" i="1" s="1"/>
  <c r="R114" i="1"/>
  <c r="Q113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A116" i="1"/>
  <c r="D116" i="1" s="1"/>
  <c r="Q114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Q115" i="1"/>
  <c r="E116" i="1"/>
  <c r="A117" i="1"/>
  <c r="D117" i="1" s="1"/>
  <c r="O116" i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6" i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S118" i="1"/>
  <c r="R118" i="1"/>
  <c r="Q117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Q118" i="1"/>
  <c r="S119" i="1"/>
  <c r="R119" i="1"/>
  <c r="A120" i="1"/>
  <c r="D120" i="1" s="1"/>
  <c r="O119" i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Q119" i="1"/>
  <c r="R120" i="1"/>
  <c r="O120" i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Q120" i="1"/>
  <c r="R121" i="1"/>
  <c r="S121" i="1"/>
  <c r="O121" i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Q121" i="1"/>
  <c r="R122" i="1"/>
  <c r="O122" i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A124" i="1"/>
  <c r="D124" i="1" s="1"/>
  <c r="E123" i="1"/>
  <c r="R123" i="1"/>
  <c r="S123" i="1"/>
  <c r="Q122" i="1"/>
  <c r="I137" i="1"/>
  <c r="C98" i="1"/>
  <c r="F124" i="1" l="1"/>
  <c r="N79" i="1"/>
  <c r="P79" i="1" s="1"/>
  <c r="B79" i="1" s="1"/>
  <c r="H80" i="1"/>
  <c r="G81" i="1"/>
  <c r="K80" i="1"/>
  <c r="L80" i="1" s="1"/>
  <c r="M80" i="1" s="1"/>
  <c r="J81" i="1"/>
  <c r="O124" i="1"/>
  <c r="E124" i="1"/>
  <c r="A125" i="1"/>
  <c r="D125" i="1" s="1"/>
  <c r="R124" i="1"/>
  <c r="S124" i="1"/>
  <c r="Q123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S125" i="1"/>
  <c r="R125" i="1"/>
  <c r="Q124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Q125" i="1"/>
  <c r="S126" i="1"/>
  <c r="R126" i="1"/>
  <c r="A127" i="1"/>
  <c r="D127" i="1" s="1"/>
  <c r="E126" i="1"/>
  <c r="O126" i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Q126" i="1"/>
  <c r="A128" i="1"/>
  <c r="D128" i="1" s="1"/>
  <c r="E127" i="1"/>
  <c r="O127" i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Q127" i="1"/>
  <c r="R128" i="1"/>
  <c r="S128" i="1"/>
  <c r="E128" i="1"/>
  <c r="O128" i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Q128" i="1"/>
  <c r="E129" i="1"/>
  <c r="O129" i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Q129" i="1"/>
  <c r="A131" i="1"/>
  <c r="D131" i="1" s="1"/>
  <c r="O130" i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Q130" i="1"/>
  <c r="S131" i="1"/>
  <c r="R131" i="1"/>
  <c r="O131" i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R132" i="1"/>
  <c r="S132" i="1"/>
  <c r="Q131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S133" i="1"/>
  <c r="Q132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A135" i="1"/>
  <c r="D135" i="1" s="1"/>
  <c r="S134" i="1"/>
  <c r="R134" i="1"/>
  <c r="Q133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Q134" i="1"/>
  <c r="R135" i="1"/>
  <c r="O135" i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Q135" i="1"/>
  <c r="R136" i="1"/>
  <c r="A137" i="1"/>
  <c r="D137" i="1" s="1"/>
  <c r="O136" i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A138" i="1"/>
  <c r="D138" i="1" s="1"/>
  <c r="E137" i="1"/>
  <c r="Q136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E138" i="1"/>
  <c r="R138" i="1"/>
  <c r="Q137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Q138" i="1"/>
  <c r="O139" i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E140" i="1"/>
  <c r="R140" i="1"/>
  <c r="Q139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Q140" i="1"/>
  <c r="R141" i="1"/>
  <c r="E141" i="1"/>
  <c r="O141" i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A144" i="1"/>
  <c r="D144" i="1" s="1"/>
  <c r="E143" i="1"/>
  <c r="Q142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3" i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Q144" i="1"/>
  <c r="A146" i="1"/>
  <c r="D146" i="1" s="1"/>
  <c r="O145" i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R146" i="1"/>
  <c r="Q145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Q146" i="1"/>
  <c r="O147" i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Q147" i="1"/>
  <c r="R148" i="1"/>
  <c r="S148" i="1"/>
  <c r="E148" i="1"/>
  <c r="A149" i="1"/>
  <c r="D149" i="1" s="1"/>
  <c r="O148" i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S149" i="1"/>
  <c r="Q148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Q149" i="1"/>
  <c r="R150" i="1"/>
  <c r="E150" i="1"/>
  <c r="O150" i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E151" i="1"/>
  <c r="A152" i="1"/>
  <c r="D152" i="1" s="1"/>
  <c r="R151" i="1"/>
  <c r="Q150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E152" i="1"/>
  <c r="Q151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Q152" i="1"/>
  <c r="R153" i="1"/>
  <c r="E153" i="1"/>
  <c r="O153" i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Q153" i="1"/>
  <c r="S154" i="1"/>
  <c r="R154" i="1"/>
  <c r="A155" i="1"/>
  <c r="D155" i="1" s="1"/>
  <c r="O154" i="1"/>
  <c r="E154" i="1"/>
  <c r="F155" i="1" s="1"/>
  <c r="C129" i="1"/>
  <c r="I168" i="1"/>
  <c r="K111" i="1" l="1"/>
  <c r="L111" i="1" s="1"/>
  <c r="M111" i="1" s="1"/>
  <c r="J112" i="1"/>
  <c r="H111" i="1"/>
  <c r="G112" i="1"/>
  <c r="N110" i="1"/>
  <c r="P110" i="1" s="1"/>
  <c r="B110" i="1" s="1"/>
  <c r="S155" i="1"/>
  <c r="Q154" i="1"/>
  <c r="R155" i="1"/>
  <c r="O155" i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S156" i="1"/>
  <c r="Q155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R157" i="1"/>
  <c r="Q156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E158" i="1"/>
  <c r="A159" i="1"/>
  <c r="D159" i="1" s="1"/>
  <c r="Q157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Q158" i="1"/>
  <c r="S159" i="1"/>
  <c r="A160" i="1"/>
  <c r="D160" i="1" s="1"/>
  <c r="O159" i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Q159" i="1"/>
  <c r="O160" i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E161" i="1"/>
  <c r="A162" i="1"/>
  <c r="D162" i="1" s="1"/>
  <c r="R161" i="1"/>
  <c r="Q160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Q161" i="1"/>
  <c r="A163" i="1"/>
  <c r="D163" i="1" s="1"/>
  <c r="O162" i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Q162" i="1"/>
  <c r="R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Q163" i="1"/>
  <c r="S164" i="1"/>
  <c r="E164" i="1"/>
  <c r="O164" i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A166" i="1"/>
  <c r="D166" i="1" s="1"/>
  <c r="E165" i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A167" i="1"/>
  <c r="D167" i="1" s="1"/>
  <c r="E166" i="1"/>
  <c r="S166" i="1"/>
  <c r="R166" i="1"/>
  <c r="Q165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R167" i="1"/>
  <c r="S167" i="1"/>
  <c r="E167" i="1"/>
  <c r="O167" i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R168" i="1"/>
  <c r="Q167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E169" i="1"/>
  <c r="A170" i="1"/>
  <c r="D170" i="1" s="1"/>
  <c r="Q168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E170" i="1"/>
  <c r="A171" i="1"/>
  <c r="D171" i="1" s="1"/>
  <c r="Q169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Q170" i="1"/>
  <c r="S171" i="1"/>
  <c r="R171" i="1"/>
  <c r="A172" i="1"/>
  <c r="D172" i="1" s="1"/>
  <c r="E171" i="1"/>
  <c r="O171" i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E172" i="1"/>
  <c r="A173" i="1"/>
  <c r="D173" i="1" s="1"/>
  <c r="S172" i="1"/>
  <c r="R172" i="1"/>
  <c r="Q171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E173" i="1"/>
  <c r="S173" i="1"/>
  <c r="R173" i="1"/>
  <c r="Q172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O174" i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Q174" i="1"/>
  <c r="R175" i="1"/>
  <c r="A176" i="1"/>
  <c r="D176" i="1" s="1"/>
  <c r="E175" i="1"/>
  <c r="O175" i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Q175" i="1"/>
  <c r="R176" i="1"/>
  <c r="S176" i="1"/>
  <c r="A177" i="1"/>
  <c r="D177" i="1" s="1"/>
  <c r="O176" i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Q176" i="1"/>
  <c r="S177" i="1"/>
  <c r="R177" i="1"/>
  <c r="E177" i="1"/>
  <c r="A178" i="1"/>
  <c r="D178" i="1" s="1"/>
  <c r="O177" i="1"/>
  <c r="I191" i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C152" i="1"/>
  <c r="I358" i="1" l="1"/>
  <c r="F178" i="1"/>
  <c r="K134" i="1"/>
  <c r="L134" i="1" s="1"/>
  <c r="M134" i="1" s="1"/>
  <c r="J135" i="1"/>
  <c r="H134" i="1"/>
  <c r="G135" i="1"/>
  <c r="N133" i="1"/>
  <c r="P133" i="1" s="1"/>
  <c r="B133" i="1" s="1"/>
  <c r="R178" i="1"/>
  <c r="Q177" i="1"/>
  <c r="S178" i="1"/>
  <c r="A179" i="1"/>
  <c r="D179" i="1" s="1"/>
  <c r="E178" i="1"/>
  <c r="O178" i="1"/>
  <c r="C153" i="1"/>
  <c r="I359" i="1" l="1"/>
  <c r="F179" i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Q178" i="1"/>
  <c r="O179" i="1"/>
  <c r="A180" i="1"/>
  <c r="D180" i="1" s="1"/>
  <c r="E179" i="1"/>
  <c r="C154" i="1"/>
  <c r="I360" i="1" l="1"/>
  <c r="F180" i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79" i="1"/>
  <c r="R180" i="1"/>
  <c r="S180" i="1"/>
  <c r="C155" i="1"/>
  <c r="I361" i="1" l="1"/>
  <c r="F181" i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S181" i="1"/>
  <c r="Q180" i="1"/>
  <c r="R181" i="1"/>
  <c r="C156" i="1"/>
  <c r="I362" i="1" l="1"/>
  <c r="F182" i="1"/>
  <c r="K138" i="1"/>
  <c r="L138" i="1" s="1"/>
  <c r="M138" i="1" s="1"/>
  <c r="J139" i="1"/>
  <c r="H138" i="1"/>
  <c r="G139" i="1"/>
  <c r="N137" i="1"/>
  <c r="P137" i="1" s="1"/>
  <c r="B137" i="1" s="1"/>
  <c r="Q181" i="1"/>
  <c r="R182" i="1"/>
  <c r="S182" i="1"/>
  <c r="A183" i="1"/>
  <c r="D183" i="1" s="1"/>
  <c r="O182" i="1"/>
  <c r="E182" i="1"/>
  <c r="C157" i="1"/>
  <c r="I363" i="1" l="1"/>
  <c r="F183" i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E183" i="1"/>
  <c r="R183" i="1"/>
  <c r="S183" i="1"/>
  <c r="Q182" i="1"/>
  <c r="C158" i="1"/>
  <c r="I364" i="1" l="1"/>
  <c r="F184" i="1"/>
  <c r="K140" i="1"/>
  <c r="L140" i="1" s="1"/>
  <c r="M140" i="1" s="1"/>
  <c r="J141" i="1"/>
  <c r="H140" i="1"/>
  <c r="G141" i="1"/>
  <c r="N139" i="1"/>
  <c r="P139" i="1" s="1"/>
  <c r="B139" i="1" s="1"/>
  <c r="Q183" i="1"/>
  <c r="R184" i="1"/>
  <c r="S184" i="1"/>
  <c r="A185" i="1"/>
  <c r="D185" i="1" s="1"/>
  <c r="O184" i="1"/>
  <c r="E184" i="1"/>
  <c r="C159" i="1"/>
  <c r="I365" i="1" l="1"/>
  <c r="F185" i="1"/>
  <c r="H141" i="1"/>
  <c r="G142" i="1"/>
  <c r="N140" i="1"/>
  <c r="P140" i="1" s="1"/>
  <c r="B140" i="1" s="1"/>
  <c r="K141" i="1"/>
  <c r="L141" i="1" s="1"/>
  <c r="M141" i="1" s="1"/>
  <c r="J142" i="1"/>
  <c r="O185" i="1"/>
  <c r="E185" i="1"/>
  <c r="A186" i="1"/>
  <c r="D186" i="1" s="1"/>
  <c r="R185" i="1"/>
  <c r="S185" i="1"/>
  <c r="Q184" i="1"/>
  <c r="C160" i="1"/>
  <c r="I366" i="1" l="1"/>
  <c r="F186" i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5" i="1"/>
  <c r="R186" i="1"/>
  <c r="S186" i="1"/>
  <c r="C161" i="1"/>
  <c r="I367" i="1" l="1"/>
  <c r="F187" i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A188" i="1"/>
  <c r="D188" i="1" s="1"/>
  <c r="Q186" i="1"/>
  <c r="S187" i="1"/>
  <c r="R187" i="1"/>
  <c r="C162" i="1"/>
  <c r="I368" i="1" l="1"/>
  <c r="F188" i="1"/>
  <c r="H144" i="1"/>
  <c r="G145" i="1"/>
  <c r="K144" i="1"/>
  <c r="L144" i="1" s="1"/>
  <c r="M144" i="1" s="1"/>
  <c r="J145" i="1"/>
  <c r="N143" i="1"/>
  <c r="P143" i="1" s="1"/>
  <c r="B143" i="1" s="1"/>
  <c r="Q187" i="1"/>
  <c r="R188" i="1"/>
  <c r="S188" i="1"/>
  <c r="A189" i="1"/>
  <c r="D189" i="1" s="1"/>
  <c r="E188" i="1"/>
  <c r="O188" i="1"/>
  <c r="C163" i="1"/>
  <c r="I369" i="1" l="1"/>
  <c r="F189" i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E189" i="1"/>
  <c r="O189" i="1"/>
  <c r="A190" i="1"/>
  <c r="D190" i="1" s="1"/>
  <c r="C164" i="1"/>
  <c r="I370" i="1" l="1"/>
  <c r="F190" i="1"/>
  <c r="H146" i="1"/>
  <c r="G147" i="1"/>
  <c r="N145" i="1"/>
  <c r="P145" i="1" s="1"/>
  <c r="B145" i="1" s="1"/>
  <c r="K146" i="1"/>
  <c r="L146" i="1" s="1"/>
  <c r="M146" i="1" s="1"/>
  <c r="J147" i="1"/>
  <c r="A191" i="1"/>
  <c r="E190" i="1"/>
  <c r="O190" i="1"/>
  <c r="S190" i="1"/>
  <c r="R190" i="1"/>
  <c r="Q189" i="1"/>
  <c r="C165" i="1"/>
  <c r="D191" i="1" l="1"/>
  <c r="A192" i="1"/>
  <c r="I371" i="1"/>
  <c r="F191" i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Q190" i="1"/>
  <c r="O191" i="1"/>
  <c r="E191" i="1"/>
  <c r="C166" i="1"/>
  <c r="A193" i="1" l="1"/>
  <c r="D192" i="1"/>
  <c r="E192" i="1" s="1"/>
  <c r="F193" i="1" s="1"/>
  <c r="O192" i="1"/>
  <c r="Q192" i="1" s="1"/>
  <c r="S192" i="1"/>
  <c r="R192" i="1"/>
  <c r="F192" i="1"/>
  <c r="I372" i="1"/>
  <c r="H148" i="1"/>
  <c r="G149" i="1"/>
  <c r="N147" i="1"/>
  <c r="P147" i="1" s="1"/>
  <c r="B147" i="1" s="1"/>
  <c r="K148" i="1"/>
  <c r="L148" i="1" s="1"/>
  <c r="M148" i="1" s="1"/>
  <c r="J149" i="1"/>
  <c r="Q191" i="1"/>
  <c r="C167" i="1"/>
  <c r="S193" i="1" l="1"/>
  <c r="R193" i="1"/>
  <c r="A194" i="1"/>
  <c r="D193" i="1"/>
  <c r="E193" i="1" s="1"/>
  <c r="O193" i="1"/>
  <c r="Q193" i="1" s="1"/>
  <c r="I373" i="1"/>
  <c r="K149" i="1"/>
  <c r="L149" i="1" s="1"/>
  <c r="M149" i="1" s="1"/>
  <c r="J150" i="1"/>
  <c r="H149" i="1"/>
  <c r="G150" i="1"/>
  <c r="N148" i="1"/>
  <c r="P148" i="1" s="1"/>
  <c r="B148" i="1" s="1"/>
  <c r="C168" i="1"/>
  <c r="S194" i="1" l="1"/>
  <c r="R194" i="1"/>
  <c r="F194" i="1"/>
  <c r="D194" i="1"/>
  <c r="E194" i="1" s="1"/>
  <c r="A195" i="1"/>
  <c r="O194" i="1"/>
  <c r="Q194" i="1" s="1"/>
  <c r="I374" i="1"/>
  <c r="H150" i="1"/>
  <c r="G151" i="1"/>
  <c r="N149" i="1"/>
  <c r="P149" i="1" s="1"/>
  <c r="B149" i="1" s="1"/>
  <c r="K150" i="1"/>
  <c r="L150" i="1" s="1"/>
  <c r="M150" i="1" s="1"/>
  <c r="J151" i="1"/>
  <c r="C169" i="1"/>
  <c r="R195" i="1" l="1"/>
  <c r="S195" i="1"/>
  <c r="F195" i="1"/>
  <c r="A196" i="1"/>
  <c r="D195" i="1"/>
  <c r="E195" i="1" s="1"/>
  <c r="O195" i="1"/>
  <c r="Q195" i="1" s="1"/>
  <c r="I375" i="1"/>
  <c r="K151" i="1"/>
  <c r="L151" i="1" s="1"/>
  <c r="M151" i="1" s="1"/>
  <c r="J152" i="1"/>
  <c r="H151" i="1"/>
  <c r="G152" i="1"/>
  <c r="N150" i="1"/>
  <c r="P150" i="1" s="1"/>
  <c r="B150" i="1" s="1"/>
  <c r="C170" i="1"/>
  <c r="R196" i="1" l="1"/>
  <c r="S196" i="1"/>
  <c r="F196" i="1"/>
  <c r="A197" i="1"/>
  <c r="D196" i="1"/>
  <c r="E196" i="1" s="1"/>
  <c r="O196" i="1"/>
  <c r="Q196" i="1" s="1"/>
  <c r="I376" i="1"/>
  <c r="H152" i="1"/>
  <c r="G153" i="1"/>
  <c r="N151" i="1"/>
  <c r="P151" i="1" s="1"/>
  <c r="B151" i="1" s="1"/>
  <c r="K152" i="1"/>
  <c r="L152" i="1" s="1"/>
  <c r="M152" i="1" s="1"/>
  <c r="J153" i="1"/>
  <c r="C171" i="1"/>
  <c r="R197" i="1" l="1"/>
  <c r="O197" i="1"/>
  <c r="Q197" i="1" s="1"/>
  <c r="A198" i="1"/>
  <c r="D197" i="1"/>
  <c r="E197" i="1" s="1"/>
  <c r="F197" i="1"/>
  <c r="S197" i="1"/>
  <c r="I377" i="1"/>
  <c r="H153" i="1"/>
  <c r="G154" i="1"/>
  <c r="K153" i="1"/>
  <c r="L153" i="1" s="1"/>
  <c r="M153" i="1" s="1"/>
  <c r="J154" i="1"/>
  <c r="N152" i="1"/>
  <c r="P152" i="1" s="1"/>
  <c r="B152" i="1" s="1"/>
  <c r="C172" i="1"/>
  <c r="O198" i="1" l="1"/>
  <c r="Q198" i="1" s="1"/>
  <c r="D198" i="1"/>
  <c r="E198" i="1" s="1"/>
  <c r="A199" i="1"/>
  <c r="R198" i="1"/>
  <c r="F198" i="1"/>
  <c r="S198" i="1"/>
  <c r="H154" i="1"/>
  <c r="G155" i="1"/>
  <c r="K154" i="1"/>
  <c r="L154" i="1" s="1"/>
  <c r="M154" i="1" s="1"/>
  <c r="J155" i="1"/>
  <c r="N153" i="1"/>
  <c r="P153" i="1" s="1"/>
  <c r="B153" i="1" s="1"/>
  <c r="C173" i="1"/>
  <c r="S199" i="1" l="1"/>
  <c r="F199" i="1"/>
  <c r="A200" i="1"/>
  <c r="D199" i="1"/>
  <c r="E199" i="1" s="1"/>
  <c r="O199" i="1"/>
  <c r="Q199" i="1" s="1"/>
  <c r="R199" i="1"/>
  <c r="K155" i="1"/>
  <c r="L155" i="1" s="1"/>
  <c r="M155" i="1" s="1"/>
  <c r="J156" i="1"/>
  <c r="H155" i="1"/>
  <c r="G156" i="1"/>
  <c r="N154" i="1"/>
  <c r="P154" i="1" s="1"/>
  <c r="B154" i="1" s="1"/>
  <c r="C174" i="1"/>
  <c r="S200" i="1" l="1"/>
  <c r="F200" i="1"/>
  <c r="A201" i="1"/>
  <c r="D200" i="1"/>
  <c r="E200" i="1" s="1"/>
  <c r="F201" i="1" s="1"/>
  <c r="O200" i="1"/>
  <c r="Q200" i="1" s="1"/>
  <c r="R200" i="1"/>
  <c r="N155" i="1"/>
  <c r="P155" i="1" s="1"/>
  <c r="B155" i="1" s="1"/>
  <c r="H156" i="1"/>
  <c r="G157" i="1"/>
  <c r="K156" i="1"/>
  <c r="L156" i="1" s="1"/>
  <c r="M156" i="1" s="1"/>
  <c r="J157" i="1"/>
  <c r="C175" i="1"/>
  <c r="R201" i="1" l="1"/>
  <c r="A202" i="1"/>
  <c r="D201" i="1"/>
  <c r="E201" i="1" s="1"/>
  <c r="F202" i="1" s="1"/>
  <c r="O201" i="1"/>
  <c r="Q201" i="1" s="1"/>
  <c r="S201" i="1"/>
  <c r="K157" i="1"/>
  <c r="L157" i="1" s="1"/>
  <c r="M157" i="1" s="1"/>
  <c r="J158" i="1"/>
  <c r="H157" i="1"/>
  <c r="G158" i="1"/>
  <c r="N156" i="1"/>
  <c r="P156" i="1" s="1"/>
  <c r="B156" i="1" s="1"/>
  <c r="C176" i="1"/>
  <c r="S202" i="1" l="1"/>
  <c r="O202" i="1"/>
  <c r="Q202" i="1" s="1"/>
  <c r="A203" i="1"/>
  <c r="D202" i="1"/>
  <c r="E202" i="1" s="1"/>
  <c r="F203" i="1" s="1"/>
  <c r="R202" i="1"/>
  <c r="R203" i="1" s="1"/>
  <c r="H158" i="1"/>
  <c r="G159" i="1"/>
  <c r="N157" i="1"/>
  <c r="P157" i="1" s="1"/>
  <c r="B157" i="1" s="1"/>
  <c r="K158" i="1"/>
  <c r="L158" i="1" s="1"/>
  <c r="M158" i="1" s="1"/>
  <c r="J159" i="1"/>
  <c r="C177" i="1"/>
  <c r="A204" i="1" l="1"/>
  <c r="D203" i="1"/>
  <c r="E203" i="1" s="1"/>
  <c r="F204" i="1" s="1"/>
  <c r="O203" i="1"/>
  <c r="Q203" i="1" s="1"/>
  <c r="S203" i="1"/>
  <c r="H159" i="1"/>
  <c r="G160" i="1"/>
  <c r="K159" i="1"/>
  <c r="L159" i="1" s="1"/>
  <c r="M159" i="1" s="1"/>
  <c r="J160" i="1"/>
  <c r="N158" i="1"/>
  <c r="P158" i="1" s="1"/>
  <c r="B158" i="1" s="1"/>
  <c r="C178" i="1"/>
  <c r="S204" i="1" l="1"/>
  <c r="R204" i="1"/>
  <c r="A205" i="1"/>
  <c r="O204" i="1"/>
  <c r="Q204" i="1" s="1"/>
  <c r="D204" i="1"/>
  <c r="E204" i="1" s="1"/>
  <c r="F205" i="1" s="1"/>
  <c r="K160" i="1"/>
  <c r="L160" i="1" s="1"/>
  <c r="M160" i="1" s="1"/>
  <c r="J161" i="1"/>
  <c r="H160" i="1"/>
  <c r="G161" i="1"/>
  <c r="N159" i="1"/>
  <c r="P159" i="1" s="1"/>
  <c r="B159" i="1" s="1"/>
  <c r="C179" i="1"/>
  <c r="S205" i="1" l="1"/>
  <c r="R205" i="1"/>
  <c r="A206" i="1"/>
  <c r="D205" i="1"/>
  <c r="E205" i="1" s="1"/>
  <c r="F206" i="1" s="1"/>
  <c r="O205" i="1"/>
  <c r="Q205" i="1" s="1"/>
  <c r="G162" i="1"/>
  <c r="H161" i="1"/>
  <c r="N160" i="1"/>
  <c r="P160" i="1" s="1"/>
  <c r="B160" i="1" s="1"/>
  <c r="K161" i="1"/>
  <c r="L161" i="1" s="1"/>
  <c r="M161" i="1" s="1"/>
  <c r="J162" i="1"/>
  <c r="C180" i="1"/>
  <c r="O206" i="1" l="1"/>
  <c r="Q206" i="1" s="1"/>
  <c r="A207" i="1"/>
  <c r="D206" i="1"/>
  <c r="E206" i="1" s="1"/>
  <c r="F207" i="1" s="1"/>
  <c r="R206" i="1"/>
  <c r="R207" i="1" s="1"/>
  <c r="S206" i="1"/>
  <c r="S207" i="1" s="1"/>
  <c r="N161" i="1"/>
  <c r="P161" i="1" s="1"/>
  <c r="B161" i="1" s="1"/>
  <c r="K162" i="1"/>
  <c r="L162" i="1" s="1"/>
  <c r="M162" i="1" s="1"/>
  <c r="J163" i="1"/>
  <c r="H162" i="1"/>
  <c r="G163" i="1"/>
  <c r="C181" i="1"/>
  <c r="A208" i="1" l="1"/>
  <c r="D207" i="1"/>
  <c r="E207" i="1" s="1"/>
  <c r="F208" i="1" s="1"/>
  <c r="O207" i="1"/>
  <c r="Q207" i="1" s="1"/>
  <c r="R208" i="1"/>
  <c r="N162" i="1"/>
  <c r="P162" i="1" s="1"/>
  <c r="B162" i="1" s="1"/>
  <c r="H163" i="1"/>
  <c r="G164" i="1"/>
  <c r="K163" i="1"/>
  <c r="L163" i="1" s="1"/>
  <c r="M163" i="1" s="1"/>
  <c r="J164" i="1"/>
  <c r="C182" i="1"/>
  <c r="S208" i="1" l="1"/>
  <c r="A209" i="1"/>
  <c r="D208" i="1"/>
  <c r="E208" i="1" s="1"/>
  <c r="F209" i="1" s="1"/>
  <c r="O208" i="1"/>
  <c r="Q208" i="1" s="1"/>
  <c r="K164" i="1"/>
  <c r="L164" i="1" s="1"/>
  <c r="M164" i="1" s="1"/>
  <c r="J165" i="1"/>
  <c r="H164" i="1"/>
  <c r="G165" i="1"/>
  <c r="N163" i="1"/>
  <c r="P163" i="1" s="1"/>
  <c r="B163" i="1" s="1"/>
  <c r="C183" i="1"/>
  <c r="S209" i="1" l="1"/>
  <c r="A210" i="1"/>
  <c r="D209" i="1"/>
  <c r="E209" i="1" s="1"/>
  <c r="F210" i="1" s="1"/>
  <c r="O209" i="1"/>
  <c r="Q209" i="1" s="1"/>
  <c r="R209" i="1"/>
  <c r="H165" i="1"/>
  <c r="G166" i="1"/>
  <c r="N164" i="1"/>
  <c r="P164" i="1" s="1"/>
  <c r="B164" i="1" s="1"/>
  <c r="K165" i="1"/>
  <c r="L165" i="1" s="1"/>
  <c r="M165" i="1" s="1"/>
  <c r="J166" i="1"/>
  <c r="C184" i="1"/>
  <c r="O210" i="1" l="1"/>
  <c r="Q210" i="1" s="1"/>
  <c r="A211" i="1"/>
  <c r="D210" i="1"/>
  <c r="E210" i="1" s="1"/>
  <c r="F211" i="1" s="1"/>
  <c r="R210" i="1"/>
  <c r="S210" i="1"/>
  <c r="K166" i="1"/>
  <c r="L166" i="1" s="1"/>
  <c r="M166" i="1" s="1"/>
  <c r="J167" i="1"/>
  <c r="H166" i="1"/>
  <c r="G167" i="1"/>
  <c r="N165" i="1"/>
  <c r="P165" i="1" s="1"/>
  <c r="B165" i="1" s="1"/>
  <c r="C185" i="1"/>
  <c r="A212" i="1" l="1"/>
  <c r="D211" i="1"/>
  <c r="E211" i="1" s="1"/>
  <c r="F212" i="1" s="1"/>
  <c r="O211" i="1"/>
  <c r="Q211" i="1" s="1"/>
  <c r="S211" i="1"/>
  <c r="R211" i="1"/>
  <c r="H167" i="1"/>
  <c r="G168" i="1"/>
  <c r="N166" i="1"/>
  <c r="P166" i="1" s="1"/>
  <c r="B166" i="1" s="1"/>
  <c r="K167" i="1"/>
  <c r="L167" i="1" s="1"/>
  <c r="M167" i="1" s="1"/>
  <c r="J168" i="1"/>
  <c r="C186" i="1"/>
  <c r="R212" i="1" l="1"/>
  <c r="S212" i="1"/>
  <c r="O212" i="1"/>
  <c r="Q212" i="1" s="1"/>
  <c r="D212" i="1"/>
  <c r="E212" i="1" s="1"/>
  <c r="F213" i="1" s="1"/>
  <c r="A213" i="1"/>
  <c r="K168" i="1"/>
  <c r="L168" i="1" s="1"/>
  <c r="M168" i="1" s="1"/>
  <c r="J169" i="1"/>
  <c r="H168" i="1"/>
  <c r="G169" i="1"/>
  <c r="N167" i="1"/>
  <c r="P167" i="1" s="1"/>
  <c r="B167" i="1" s="1"/>
  <c r="C187" i="1"/>
  <c r="A214" i="1" l="1"/>
  <c r="D213" i="1"/>
  <c r="E213" i="1" s="1"/>
  <c r="F214" i="1" s="1"/>
  <c r="O213" i="1"/>
  <c r="Q213" i="1" s="1"/>
  <c r="S213" i="1"/>
  <c r="S214" i="1" s="1"/>
  <c r="R213" i="1"/>
  <c r="R214" i="1" s="1"/>
  <c r="N168" i="1"/>
  <c r="P168" i="1" s="1"/>
  <c r="B168" i="1" s="1"/>
  <c r="H169" i="1"/>
  <c r="G170" i="1"/>
  <c r="K169" i="1"/>
  <c r="L169" i="1" s="1"/>
  <c r="M169" i="1" s="1"/>
  <c r="J170" i="1"/>
  <c r="C188" i="1"/>
  <c r="O214" i="1" l="1"/>
  <c r="Q214" i="1" s="1"/>
  <c r="A215" i="1"/>
  <c r="D214" i="1"/>
  <c r="E214" i="1" s="1"/>
  <c r="F215" i="1" s="1"/>
  <c r="H170" i="1"/>
  <c r="G171" i="1"/>
  <c r="K170" i="1"/>
  <c r="L170" i="1" s="1"/>
  <c r="M170" i="1" s="1"/>
  <c r="J171" i="1"/>
  <c r="N169" i="1"/>
  <c r="P169" i="1" s="1"/>
  <c r="B169" i="1" s="1"/>
  <c r="C189" i="1"/>
  <c r="A216" i="1" l="1"/>
  <c r="D215" i="1"/>
  <c r="E215" i="1" s="1"/>
  <c r="F216" i="1" s="1"/>
  <c r="O215" i="1"/>
  <c r="Q215" i="1" s="1"/>
  <c r="S215" i="1"/>
  <c r="R215" i="1"/>
  <c r="G172" i="1"/>
  <c r="H171" i="1"/>
  <c r="K171" i="1"/>
  <c r="L171" i="1" s="1"/>
  <c r="M171" i="1" s="1"/>
  <c r="J172" i="1"/>
  <c r="N170" i="1"/>
  <c r="P170" i="1" s="1"/>
  <c r="B170" i="1" s="1"/>
  <c r="C190" i="1"/>
  <c r="R216" i="1" l="1"/>
  <c r="S216" i="1"/>
  <c r="O216" i="1"/>
  <c r="Q216" i="1" s="1"/>
  <c r="A217" i="1"/>
  <c r="D216" i="1"/>
  <c r="E216" i="1" s="1"/>
  <c r="F217" i="1" s="1"/>
  <c r="K172" i="1"/>
  <c r="L172" i="1" s="1"/>
  <c r="M172" i="1" s="1"/>
  <c r="J173" i="1"/>
  <c r="N171" i="1"/>
  <c r="P171" i="1" s="1"/>
  <c r="B171" i="1" s="1"/>
  <c r="H172" i="1"/>
  <c r="G173" i="1"/>
  <c r="C191" i="1"/>
  <c r="C192" i="1" s="1"/>
  <c r="A218" i="1" l="1"/>
  <c r="D217" i="1"/>
  <c r="E217" i="1" s="1"/>
  <c r="F218" i="1" s="1"/>
  <c r="O217" i="1"/>
  <c r="Q217" i="1" s="1"/>
  <c r="S217" i="1"/>
  <c r="R217" i="1"/>
  <c r="C193" i="1"/>
  <c r="H173" i="1"/>
  <c r="G174" i="1"/>
  <c r="N172" i="1"/>
  <c r="P172" i="1" s="1"/>
  <c r="B172" i="1" s="1"/>
  <c r="K173" i="1"/>
  <c r="L173" i="1" s="1"/>
  <c r="M173" i="1" s="1"/>
  <c r="J174" i="1"/>
  <c r="R218" i="1" l="1"/>
  <c r="S218" i="1"/>
  <c r="A219" i="1"/>
  <c r="D218" i="1"/>
  <c r="E218" i="1" s="1"/>
  <c r="F219" i="1" s="1"/>
  <c r="O218" i="1"/>
  <c r="Q218" i="1" s="1"/>
  <c r="C194" i="1"/>
  <c r="K174" i="1"/>
  <c r="L174" i="1" s="1"/>
  <c r="M174" i="1" s="1"/>
  <c r="J175" i="1"/>
  <c r="H174" i="1"/>
  <c r="G175" i="1"/>
  <c r="N173" i="1"/>
  <c r="P173" i="1" s="1"/>
  <c r="B173" i="1" s="1"/>
  <c r="O219" i="1" l="1"/>
  <c r="Q219" i="1" s="1"/>
  <c r="D219" i="1"/>
  <c r="E219" i="1" s="1"/>
  <c r="F220" i="1" s="1"/>
  <c r="A220" i="1"/>
  <c r="S219" i="1"/>
  <c r="R219" i="1"/>
  <c r="C195" i="1"/>
  <c r="H175" i="1"/>
  <c r="G176" i="1"/>
  <c r="N174" i="1"/>
  <c r="P174" i="1" s="1"/>
  <c r="B174" i="1" s="1"/>
  <c r="K175" i="1"/>
  <c r="L175" i="1" s="1"/>
  <c r="M175" i="1" s="1"/>
  <c r="J176" i="1"/>
  <c r="R220" i="1" l="1"/>
  <c r="S220" i="1"/>
  <c r="A221" i="1"/>
  <c r="O220" i="1"/>
  <c r="Q220" i="1" s="1"/>
  <c r="D220" i="1"/>
  <c r="E220" i="1" s="1"/>
  <c r="F221" i="1" s="1"/>
  <c r="C196" i="1"/>
  <c r="K176" i="1"/>
  <c r="L176" i="1" s="1"/>
  <c r="M176" i="1" s="1"/>
  <c r="J177" i="1"/>
  <c r="G177" i="1"/>
  <c r="H176" i="1"/>
  <c r="N175" i="1"/>
  <c r="P175" i="1" s="1"/>
  <c r="B175" i="1" s="1"/>
  <c r="A222" i="1" l="1"/>
  <c r="O221" i="1"/>
  <c r="Q221" i="1" s="1"/>
  <c r="D221" i="1"/>
  <c r="E221" i="1" s="1"/>
  <c r="F222" i="1" s="1"/>
  <c r="S221" i="1"/>
  <c r="R221" i="1"/>
  <c r="C197" i="1"/>
  <c r="H177" i="1"/>
  <c r="G178" i="1"/>
  <c r="N176" i="1"/>
  <c r="P176" i="1" s="1"/>
  <c r="B176" i="1" s="1"/>
  <c r="K177" i="1"/>
  <c r="L177" i="1" s="1"/>
  <c r="M177" i="1" s="1"/>
  <c r="J178" i="1"/>
  <c r="R222" i="1" l="1"/>
  <c r="S222" i="1"/>
  <c r="O222" i="1"/>
  <c r="Q222" i="1" s="1"/>
  <c r="D222" i="1"/>
  <c r="E222" i="1" s="1"/>
  <c r="F223" i="1" s="1"/>
  <c r="A223" i="1"/>
  <c r="C198" i="1"/>
  <c r="K178" i="1"/>
  <c r="L178" i="1" s="1"/>
  <c r="M178" i="1" s="1"/>
  <c r="J179" i="1"/>
  <c r="H178" i="1"/>
  <c r="G179" i="1"/>
  <c r="N177" i="1"/>
  <c r="P177" i="1" s="1"/>
  <c r="B177" i="1" s="1"/>
  <c r="O223" i="1" l="1"/>
  <c r="Q223" i="1" s="1"/>
  <c r="D223" i="1"/>
  <c r="E223" i="1" s="1"/>
  <c r="F224" i="1" s="1"/>
  <c r="A224" i="1"/>
  <c r="S223" i="1"/>
  <c r="S224" i="1" s="1"/>
  <c r="R223" i="1"/>
  <c r="R224" i="1" s="1"/>
  <c r="C199" i="1"/>
  <c r="N178" i="1"/>
  <c r="P178" i="1" s="1"/>
  <c r="B178" i="1" s="1"/>
  <c r="H179" i="1"/>
  <c r="G180" i="1"/>
  <c r="K179" i="1"/>
  <c r="L179" i="1" s="1"/>
  <c r="M179" i="1" s="1"/>
  <c r="J180" i="1"/>
  <c r="O224" i="1" l="1"/>
  <c r="Q224" i="1" s="1"/>
  <c r="A225" i="1"/>
  <c r="D224" i="1"/>
  <c r="E224" i="1" s="1"/>
  <c r="F225" i="1" s="1"/>
  <c r="C200" i="1"/>
  <c r="H180" i="1"/>
  <c r="G181" i="1"/>
  <c r="K180" i="1"/>
  <c r="L180" i="1" s="1"/>
  <c r="M180" i="1" s="1"/>
  <c r="J181" i="1"/>
  <c r="N179" i="1"/>
  <c r="P179" i="1" s="1"/>
  <c r="B179" i="1" s="1"/>
  <c r="S225" i="1" l="1"/>
  <c r="R225" i="1"/>
  <c r="A226" i="1"/>
  <c r="D225" i="1"/>
  <c r="E225" i="1" s="1"/>
  <c r="F226" i="1" s="1"/>
  <c r="O225" i="1"/>
  <c r="Q225" i="1" s="1"/>
  <c r="C201" i="1"/>
  <c r="H181" i="1"/>
  <c r="G182" i="1"/>
  <c r="K181" i="1"/>
  <c r="L181" i="1" s="1"/>
  <c r="M181" i="1" s="1"/>
  <c r="J182" i="1"/>
  <c r="N180" i="1"/>
  <c r="P180" i="1" s="1"/>
  <c r="B180" i="1" s="1"/>
  <c r="A227" i="1" l="1"/>
  <c r="D226" i="1"/>
  <c r="E226" i="1" s="1"/>
  <c r="F227" i="1" s="1"/>
  <c r="O226" i="1"/>
  <c r="Q226" i="1" s="1"/>
  <c r="R226" i="1"/>
  <c r="S226" i="1"/>
  <c r="C202" i="1"/>
  <c r="H182" i="1"/>
  <c r="G183" i="1"/>
  <c r="K182" i="1"/>
  <c r="L182" i="1" s="1"/>
  <c r="M182" i="1" s="1"/>
  <c r="J183" i="1"/>
  <c r="N181" i="1"/>
  <c r="P181" i="1" s="1"/>
  <c r="B181" i="1" s="1"/>
  <c r="S227" i="1" l="1"/>
  <c r="R227" i="1"/>
  <c r="A228" i="1"/>
  <c r="O227" i="1"/>
  <c r="Q227" i="1" s="1"/>
  <c r="D227" i="1"/>
  <c r="E227" i="1" s="1"/>
  <c r="F228" i="1" s="1"/>
  <c r="C203" i="1"/>
  <c r="H183" i="1"/>
  <c r="G184" i="1"/>
  <c r="K183" i="1"/>
  <c r="L183" i="1" s="1"/>
  <c r="M183" i="1" s="1"/>
  <c r="J184" i="1"/>
  <c r="N182" i="1"/>
  <c r="P182" i="1" s="1"/>
  <c r="B182" i="1" s="1"/>
  <c r="R228" i="1" l="1"/>
  <c r="O228" i="1"/>
  <c r="Q228" i="1" s="1"/>
  <c r="D228" i="1"/>
  <c r="E228" i="1" s="1"/>
  <c r="F229" i="1" s="1"/>
  <c r="A229" i="1"/>
  <c r="S228" i="1"/>
  <c r="C204" i="1"/>
  <c r="K184" i="1"/>
  <c r="L184" i="1" s="1"/>
  <c r="M184" i="1" s="1"/>
  <c r="J185" i="1"/>
  <c r="H184" i="1"/>
  <c r="G185" i="1"/>
  <c r="N183" i="1"/>
  <c r="P183" i="1" s="1"/>
  <c r="B183" i="1" s="1"/>
  <c r="S229" i="1" l="1"/>
  <c r="D229" i="1"/>
  <c r="E229" i="1" s="1"/>
  <c r="F230" i="1" s="1"/>
  <c r="O229" i="1"/>
  <c r="Q229" i="1" s="1"/>
  <c r="A230" i="1"/>
  <c r="R229" i="1"/>
  <c r="C205" i="1"/>
  <c r="H185" i="1"/>
  <c r="G186" i="1"/>
  <c r="N184" i="1"/>
  <c r="P184" i="1" s="1"/>
  <c r="B184" i="1" s="1"/>
  <c r="K185" i="1"/>
  <c r="L185" i="1" s="1"/>
  <c r="M185" i="1" s="1"/>
  <c r="J186" i="1"/>
  <c r="R230" i="1" l="1"/>
  <c r="A231" i="1"/>
  <c r="O230" i="1"/>
  <c r="Q230" i="1" s="1"/>
  <c r="D230" i="1"/>
  <c r="E230" i="1" s="1"/>
  <c r="F231" i="1" s="1"/>
  <c r="S230" i="1"/>
  <c r="S231" i="1" s="1"/>
  <c r="C206" i="1"/>
  <c r="K186" i="1"/>
  <c r="L186" i="1" s="1"/>
  <c r="M186" i="1" s="1"/>
  <c r="J187" i="1"/>
  <c r="H186" i="1"/>
  <c r="G187" i="1"/>
  <c r="N185" i="1"/>
  <c r="P185" i="1" s="1"/>
  <c r="B185" i="1" s="1"/>
  <c r="O231" i="1" l="1"/>
  <c r="Q231" i="1" s="1"/>
  <c r="D231" i="1"/>
  <c r="E231" i="1" s="1"/>
  <c r="F232" i="1" s="1"/>
  <c r="A232" i="1"/>
  <c r="R231" i="1"/>
  <c r="C207" i="1"/>
  <c r="N186" i="1"/>
  <c r="P186" i="1" s="1"/>
  <c r="B186" i="1" s="1"/>
  <c r="H187" i="1"/>
  <c r="G188" i="1"/>
  <c r="K187" i="1"/>
  <c r="L187" i="1" s="1"/>
  <c r="M187" i="1" s="1"/>
  <c r="J188" i="1"/>
  <c r="S232" i="1" l="1"/>
  <c r="R232" i="1"/>
  <c r="O232" i="1"/>
  <c r="Q232" i="1" s="1"/>
  <c r="A233" i="1"/>
  <c r="D232" i="1"/>
  <c r="E232" i="1" s="1"/>
  <c r="F233" i="1" s="1"/>
  <c r="C208" i="1"/>
  <c r="K188" i="1"/>
  <c r="L188" i="1" s="1"/>
  <c r="M188" i="1" s="1"/>
  <c r="J189" i="1"/>
  <c r="H188" i="1"/>
  <c r="G189" i="1"/>
  <c r="N187" i="1"/>
  <c r="P187" i="1" s="1"/>
  <c r="B187" i="1" s="1"/>
  <c r="R233" i="1" l="1"/>
  <c r="A234" i="1"/>
  <c r="D233" i="1"/>
  <c r="E233" i="1" s="1"/>
  <c r="F234" i="1" s="1"/>
  <c r="O233" i="1"/>
  <c r="Q233" i="1" s="1"/>
  <c r="S233" i="1"/>
  <c r="S234" i="1" s="1"/>
  <c r="C209" i="1"/>
  <c r="H189" i="1"/>
  <c r="G190" i="1"/>
  <c r="N188" i="1"/>
  <c r="P188" i="1" s="1"/>
  <c r="B188" i="1" s="1"/>
  <c r="K189" i="1"/>
  <c r="L189" i="1" s="1"/>
  <c r="M189" i="1" s="1"/>
  <c r="J190" i="1"/>
  <c r="A235" i="1" l="1"/>
  <c r="D234" i="1"/>
  <c r="E234" i="1" s="1"/>
  <c r="F235" i="1" s="1"/>
  <c r="O234" i="1"/>
  <c r="Q234" i="1" s="1"/>
  <c r="R234" i="1"/>
  <c r="C210" i="1"/>
  <c r="K190" i="1"/>
  <c r="L190" i="1" s="1"/>
  <c r="M190" i="1" s="1"/>
  <c r="J191" i="1"/>
  <c r="J192" i="1" s="1"/>
  <c r="H190" i="1"/>
  <c r="G191" i="1"/>
  <c r="G192" i="1" s="1"/>
  <c r="N189" i="1"/>
  <c r="P189" i="1" s="1"/>
  <c r="B189" i="1" s="1"/>
  <c r="R235" i="1" l="1"/>
  <c r="A236" i="1"/>
  <c r="O235" i="1"/>
  <c r="Q235" i="1" s="1"/>
  <c r="D235" i="1"/>
  <c r="E235" i="1" s="1"/>
  <c r="F236" i="1" s="1"/>
  <c r="S235" i="1"/>
  <c r="S236" i="1" s="1"/>
  <c r="C211" i="1"/>
  <c r="G193" i="1"/>
  <c r="H192" i="1"/>
  <c r="K192" i="1"/>
  <c r="J193" i="1"/>
  <c r="H191" i="1"/>
  <c r="N190" i="1"/>
  <c r="P190" i="1" s="1"/>
  <c r="B190" i="1" s="1"/>
  <c r="K191" i="1"/>
  <c r="L191" i="1" s="1"/>
  <c r="M191" i="1" s="1"/>
  <c r="R236" i="1" l="1"/>
  <c r="A237" i="1"/>
  <c r="O236" i="1"/>
  <c r="Q236" i="1" s="1"/>
  <c r="D236" i="1"/>
  <c r="E236" i="1" s="1"/>
  <c r="F237" i="1" s="1"/>
  <c r="C212" i="1"/>
  <c r="L192" i="1"/>
  <c r="M192" i="1" s="1"/>
  <c r="N192" i="1" s="1"/>
  <c r="P192" i="1" s="1"/>
  <c r="B192" i="1" s="1"/>
  <c r="K193" i="1"/>
  <c r="L193" i="1" s="1"/>
  <c r="M193" i="1" s="1"/>
  <c r="J194" i="1"/>
  <c r="G194" i="1"/>
  <c r="H193" i="1"/>
  <c r="N191" i="1"/>
  <c r="P191" i="1" s="1"/>
  <c r="B191" i="1" s="1"/>
  <c r="O237" i="1" l="1"/>
  <c r="Q237" i="1" s="1"/>
  <c r="D237" i="1"/>
  <c r="E237" i="1" s="1"/>
  <c r="F238" i="1" s="1"/>
  <c r="A238" i="1"/>
  <c r="S237" i="1"/>
  <c r="R237" i="1"/>
  <c r="C213" i="1"/>
  <c r="N193" i="1"/>
  <c r="P193" i="1" s="1"/>
  <c r="B193" i="1" s="1"/>
  <c r="G195" i="1"/>
  <c r="H194" i="1"/>
  <c r="K194" i="1"/>
  <c r="L194" i="1" s="1"/>
  <c r="M194" i="1" s="1"/>
  <c r="J195" i="1"/>
  <c r="R238" i="1" l="1"/>
  <c r="S238" i="1"/>
  <c r="O238" i="1"/>
  <c r="Q238" i="1" s="1"/>
  <c r="D238" i="1"/>
  <c r="E238" i="1" s="1"/>
  <c r="F239" i="1" s="1"/>
  <c r="A239" i="1"/>
  <c r="C214" i="1"/>
  <c r="K195" i="1"/>
  <c r="L195" i="1" s="1"/>
  <c r="M195" i="1" s="1"/>
  <c r="J196" i="1"/>
  <c r="N194" i="1"/>
  <c r="P194" i="1" s="1"/>
  <c r="B194" i="1" s="1"/>
  <c r="G196" i="1"/>
  <c r="H195" i="1"/>
  <c r="A240" i="1" l="1"/>
  <c r="O239" i="1"/>
  <c r="Q239" i="1" s="1"/>
  <c r="D239" i="1"/>
  <c r="E239" i="1" s="1"/>
  <c r="F240" i="1" s="1"/>
  <c r="S239" i="1"/>
  <c r="S240" i="1" s="1"/>
  <c r="R239" i="1"/>
  <c r="R240" i="1" s="1"/>
  <c r="C215" i="1"/>
  <c r="N195" i="1"/>
  <c r="P195" i="1" s="1"/>
  <c r="B195" i="1" s="1"/>
  <c r="G197" i="1"/>
  <c r="H196" i="1"/>
  <c r="K196" i="1"/>
  <c r="L196" i="1" s="1"/>
  <c r="M196" i="1" s="1"/>
  <c r="J197" i="1"/>
  <c r="O240" i="1" l="1"/>
  <c r="Q240" i="1" s="1"/>
  <c r="A241" i="1"/>
  <c r="D240" i="1"/>
  <c r="E240" i="1" s="1"/>
  <c r="F241" i="1" s="1"/>
  <c r="C216" i="1"/>
  <c r="K197" i="1"/>
  <c r="L197" i="1" s="1"/>
  <c r="M197" i="1" s="1"/>
  <c r="J198" i="1"/>
  <c r="N196" i="1"/>
  <c r="P196" i="1" s="1"/>
  <c r="G198" i="1"/>
  <c r="H197" i="1"/>
  <c r="A242" i="1" l="1"/>
  <c r="D241" i="1"/>
  <c r="E241" i="1" s="1"/>
  <c r="F242" i="1" s="1"/>
  <c r="O241" i="1"/>
  <c r="Q241" i="1" s="1"/>
  <c r="R241" i="1"/>
  <c r="R242" i="1" s="1"/>
  <c r="S241" i="1"/>
  <c r="C217" i="1"/>
  <c r="B196" i="1"/>
  <c r="N197" i="1"/>
  <c r="P197" i="1" s="1"/>
  <c r="B197" i="1" s="1"/>
  <c r="G199" i="1"/>
  <c r="H198" i="1"/>
  <c r="K198" i="1"/>
  <c r="L198" i="1" s="1"/>
  <c r="M198" i="1" s="1"/>
  <c r="J199" i="1"/>
  <c r="S242" i="1" l="1"/>
  <c r="D242" i="1"/>
  <c r="E242" i="1" s="1"/>
  <c r="F243" i="1" s="1"/>
  <c r="A243" i="1"/>
  <c r="O242" i="1"/>
  <c r="Q242" i="1" s="1"/>
  <c r="C218" i="1"/>
  <c r="K199" i="1"/>
  <c r="L199" i="1" s="1"/>
  <c r="M199" i="1" s="1"/>
  <c r="J200" i="1"/>
  <c r="G200" i="1"/>
  <c r="H199" i="1"/>
  <c r="N198" i="1"/>
  <c r="P198" i="1" s="1"/>
  <c r="R243" i="1" l="1"/>
  <c r="S243" i="1"/>
  <c r="A244" i="1"/>
  <c r="O243" i="1"/>
  <c r="Q243" i="1" s="1"/>
  <c r="D243" i="1"/>
  <c r="E243" i="1" s="1"/>
  <c r="F244" i="1" s="1"/>
  <c r="C219" i="1"/>
  <c r="B198" i="1"/>
  <c r="N199" i="1"/>
  <c r="P199" i="1" s="1"/>
  <c r="B199" i="1" s="1"/>
  <c r="G201" i="1"/>
  <c r="H200" i="1"/>
  <c r="K200" i="1"/>
  <c r="L200" i="1" s="1"/>
  <c r="M200" i="1" s="1"/>
  <c r="J201" i="1"/>
  <c r="A245" i="1" l="1"/>
  <c r="O244" i="1"/>
  <c r="Q244" i="1" s="1"/>
  <c r="D244" i="1"/>
  <c r="E244" i="1" s="1"/>
  <c r="F245" i="1" s="1"/>
  <c r="R244" i="1"/>
  <c r="S244" i="1"/>
  <c r="C220" i="1"/>
  <c r="G202" i="1"/>
  <c r="H201" i="1"/>
  <c r="K201" i="1"/>
  <c r="L201" i="1" s="1"/>
  <c r="M201" i="1" s="1"/>
  <c r="J202" i="1"/>
  <c r="N200" i="1"/>
  <c r="P200" i="1" s="1"/>
  <c r="B200" i="1" s="1"/>
  <c r="S245" i="1" l="1"/>
  <c r="R245" i="1"/>
  <c r="A246" i="1"/>
  <c r="D245" i="1"/>
  <c r="E245" i="1" s="1"/>
  <c r="F246" i="1" s="1"/>
  <c r="O245" i="1"/>
  <c r="Q245" i="1" s="1"/>
  <c r="C221" i="1"/>
  <c r="K202" i="1"/>
  <c r="L202" i="1" s="1"/>
  <c r="M202" i="1" s="1"/>
  <c r="J203" i="1"/>
  <c r="N201" i="1"/>
  <c r="P201" i="1" s="1"/>
  <c r="B201" i="1" s="1"/>
  <c r="G203" i="1"/>
  <c r="H202" i="1"/>
  <c r="O246" i="1" l="1"/>
  <c r="Q246" i="1" s="1"/>
  <c r="D246" i="1"/>
  <c r="E246" i="1" s="1"/>
  <c r="F247" i="1" s="1"/>
  <c r="A247" i="1"/>
  <c r="R246" i="1"/>
  <c r="S246" i="1"/>
  <c r="S247" i="1" s="1"/>
  <c r="C222" i="1"/>
  <c r="N202" i="1"/>
  <c r="P202" i="1" s="1"/>
  <c r="G204" i="1"/>
  <c r="H203" i="1"/>
  <c r="K203" i="1"/>
  <c r="L203" i="1" s="1"/>
  <c r="M203" i="1" s="1"/>
  <c r="J204" i="1"/>
  <c r="R247" i="1" l="1"/>
  <c r="O247" i="1"/>
  <c r="Q247" i="1" s="1"/>
  <c r="D247" i="1"/>
  <c r="E247" i="1" s="1"/>
  <c r="F248" i="1" s="1"/>
  <c r="A248" i="1"/>
  <c r="C223" i="1"/>
  <c r="B202" i="1"/>
  <c r="K204" i="1"/>
  <c r="L204" i="1" s="1"/>
  <c r="M204" i="1" s="1"/>
  <c r="J205" i="1"/>
  <c r="N203" i="1"/>
  <c r="P203" i="1" s="1"/>
  <c r="B203" i="1" s="1"/>
  <c r="G205" i="1"/>
  <c r="H204" i="1"/>
  <c r="D248" i="1" l="1"/>
  <c r="E248" i="1" s="1"/>
  <c r="F249" i="1" s="1"/>
  <c r="O248" i="1"/>
  <c r="Q248" i="1" s="1"/>
  <c r="A249" i="1"/>
  <c r="S248" i="1"/>
  <c r="R248" i="1"/>
  <c r="C224" i="1"/>
  <c r="G206" i="1"/>
  <c r="H205" i="1"/>
  <c r="N204" i="1"/>
  <c r="P204" i="1" s="1"/>
  <c r="K205" i="1"/>
  <c r="L205" i="1" s="1"/>
  <c r="M205" i="1" s="1"/>
  <c r="J206" i="1"/>
  <c r="R249" i="1" l="1"/>
  <c r="S249" i="1"/>
  <c r="A250" i="1"/>
  <c r="D249" i="1"/>
  <c r="E249" i="1" s="1"/>
  <c r="F250" i="1" s="1"/>
  <c r="O249" i="1"/>
  <c r="Q249" i="1" s="1"/>
  <c r="C225" i="1"/>
  <c r="B204" i="1"/>
  <c r="N205" i="1"/>
  <c r="P205" i="1" s="1"/>
  <c r="B205" i="1" s="1"/>
  <c r="K206" i="1"/>
  <c r="L206" i="1" s="1"/>
  <c r="M206" i="1" s="1"/>
  <c r="J207" i="1"/>
  <c r="G207" i="1"/>
  <c r="H206" i="1"/>
  <c r="D250" i="1" l="1"/>
  <c r="E250" i="1" s="1"/>
  <c r="F251" i="1" s="1"/>
  <c r="A251" i="1"/>
  <c r="O250" i="1"/>
  <c r="Q250" i="1" s="1"/>
  <c r="S250" i="1"/>
  <c r="R250" i="1"/>
  <c r="C226" i="1"/>
  <c r="N206" i="1"/>
  <c r="P206" i="1" s="1"/>
  <c r="G208" i="1"/>
  <c r="H207" i="1"/>
  <c r="K207" i="1"/>
  <c r="L207" i="1" s="1"/>
  <c r="M207" i="1" s="1"/>
  <c r="J208" i="1"/>
  <c r="S251" i="1" l="1"/>
  <c r="R251" i="1"/>
  <c r="O251" i="1"/>
  <c r="Q251" i="1" s="1"/>
  <c r="D251" i="1"/>
  <c r="E251" i="1" s="1"/>
  <c r="F252" i="1" s="1"/>
  <c r="A252" i="1"/>
  <c r="C227" i="1"/>
  <c r="B206" i="1"/>
  <c r="G209" i="1"/>
  <c r="H208" i="1"/>
  <c r="K208" i="1"/>
  <c r="L208" i="1" s="1"/>
  <c r="M208" i="1" s="1"/>
  <c r="J209" i="1"/>
  <c r="N207" i="1"/>
  <c r="P207" i="1" s="1"/>
  <c r="B207" i="1" s="1"/>
  <c r="R252" i="1" l="1"/>
  <c r="O252" i="1"/>
  <c r="Q252" i="1" s="1"/>
  <c r="D252" i="1"/>
  <c r="E252" i="1" s="1"/>
  <c r="F253" i="1" s="1"/>
  <c r="A253" i="1"/>
  <c r="S252" i="1"/>
  <c r="C228" i="1"/>
  <c r="K209" i="1"/>
  <c r="L209" i="1" s="1"/>
  <c r="M209" i="1" s="1"/>
  <c r="J210" i="1"/>
  <c r="N208" i="1"/>
  <c r="P208" i="1" s="1"/>
  <c r="B208" i="1" s="1"/>
  <c r="G210" i="1"/>
  <c r="H209" i="1"/>
  <c r="S253" i="1" l="1"/>
  <c r="A254" i="1"/>
  <c r="O253" i="1"/>
  <c r="Q253" i="1" s="1"/>
  <c r="D253" i="1"/>
  <c r="E253" i="1" s="1"/>
  <c r="F254" i="1" s="1"/>
  <c r="R253" i="1"/>
  <c r="C229" i="1"/>
  <c r="N209" i="1"/>
  <c r="P209" i="1" s="1"/>
  <c r="G211" i="1"/>
  <c r="H210" i="1"/>
  <c r="K210" i="1"/>
  <c r="L210" i="1" s="1"/>
  <c r="M210" i="1" s="1"/>
  <c r="J211" i="1"/>
  <c r="R254" i="1" l="1"/>
  <c r="A255" i="1"/>
  <c r="O254" i="1"/>
  <c r="Q254" i="1" s="1"/>
  <c r="D254" i="1"/>
  <c r="E254" i="1" s="1"/>
  <c r="F255" i="1" s="1"/>
  <c r="S254" i="1"/>
  <c r="C230" i="1"/>
  <c r="B209" i="1"/>
  <c r="N210" i="1"/>
  <c r="P210" i="1" s="1"/>
  <c r="B210" i="1" s="1"/>
  <c r="K211" i="1"/>
  <c r="L211" i="1" s="1"/>
  <c r="M211" i="1" s="1"/>
  <c r="J212" i="1"/>
  <c r="G212" i="1"/>
  <c r="H211" i="1"/>
  <c r="S255" i="1" l="1"/>
  <c r="O255" i="1"/>
  <c r="Q255" i="1" s="1"/>
  <c r="D255" i="1"/>
  <c r="E255" i="1" s="1"/>
  <c r="F256" i="1" s="1"/>
  <c r="A256" i="1"/>
  <c r="R255" i="1"/>
  <c r="R256" i="1" s="1"/>
  <c r="C231" i="1"/>
  <c r="K212" i="1"/>
  <c r="L212" i="1" s="1"/>
  <c r="M212" i="1" s="1"/>
  <c r="J213" i="1"/>
  <c r="N211" i="1"/>
  <c r="P211" i="1" s="1"/>
  <c r="G213" i="1"/>
  <c r="H212" i="1"/>
  <c r="O256" i="1" l="1"/>
  <c r="Q256" i="1" s="1"/>
  <c r="D256" i="1"/>
  <c r="E256" i="1" s="1"/>
  <c r="F257" i="1" s="1"/>
  <c r="A257" i="1"/>
  <c r="S256" i="1"/>
  <c r="S257" i="1" s="1"/>
  <c r="C232" i="1"/>
  <c r="B211" i="1"/>
  <c r="N212" i="1"/>
  <c r="P212" i="1" s="1"/>
  <c r="B212" i="1" s="1"/>
  <c r="G214" i="1"/>
  <c r="H213" i="1"/>
  <c r="K213" i="1"/>
  <c r="L213" i="1" s="1"/>
  <c r="M213" i="1" s="1"/>
  <c r="J214" i="1"/>
  <c r="A258" i="1" l="1"/>
  <c r="D257" i="1"/>
  <c r="E257" i="1" s="1"/>
  <c r="F258" i="1" s="1"/>
  <c r="O257" i="1"/>
  <c r="Q257" i="1" s="1"/>
  <c r="R257" i="1"/>
  <c r="C233" i="1"/>
  <c r="K214" i="1"/>
  <c r="L214" i="1" s="1"/>
  <c r="M214" i="1" s="1"/>
  <c r="J215" i="1"/>
  <c r="N213" i="1"/>
  <c r="P213" i="1" s="1"/>
  <c r="G215" i="1"/>
  <c r="H214" i="1"/>
  <c r="R258" i="1" l="1"/>
  <c r="D258" i="1"/>
  <c r="E258" i="1" s="1"/>
  <c r="F259" i="1" s="1"/>
  <c r="A259" i="1"/>
  <c r="O258" i="1"/>
  <c r="Q258" i="1" s="1"/>
  <c r="S258" i="1"/>
  <c r="C234" i="1"/>
  <c r="B213" i="1"/>
  <c r="N214" i="1"/>
  <c r="P214" i="1" s="1"/>
  <c r="B214" i="1" s="1"/>
  <c r="G216" i="1"/>
  <c r="H215" i="1"/>
  <c r="K215" i="1"/>
  <c r="L215" i="1" s="1"/>
  <c r="M215" i="1" s="1"/>
  <c r="J216" i="1"/>
  <c r="S259" i="1" l="1"/>
  <c r="O259" i="1"/>
  <c r="Q259" i="1" s="1"/>
  <c r="A260" i="1"/>
  <c r="D259" i="1"/>
  <c r="E259" i="1" s="1"/>
  <c r="F260" i="1" s="1"/>
  <c r="R259" i="1"/>
  <c r="R260" i="1" s="1"/>
  <c r="C235" i="1"/>
  <c r="K216" i="1"/>
  <c r="L216" i="1" s="1"/>
  <c r="M216" i="1" s="1"/>
  <c r="J217" i="1"/>
  <c r="N215" i="1"/>
  <c r="P215" i="1" s="1"/>
  <c r="B215" i="1" s="1"/>
  <c r="G217" i="1"/>
  <c r="H216" i="1"/>
  <c r="S260" i="1" l="1"/>
  <c r="O260" i="1"/>
  <c r="Q260" i="1" s="1"/>
  <c r="D260" i="1"/>
  <c r="E260" i="1" s="1"/>
  <c r="F261" i="1" s="1"/>
  <c r="A261" i="1"/>
  <c r="C236" i="1"/>
  <c r="N216" i="1"/>
  <c r="P216" i="1" s="1"/>
  <c r="G218" i="1"/>
  <c r="H217" i="1"/>
  <c r="K217" i="1"/>
  <c r="L217" i="1" s="1"/>
  <c r="M217" i="1" s="1"/>
  <c r="J218" i="1"/>
  <c r="O261" i="1" l="1"/>
  <c r="Q261" i="1" s="1"/>
  <c r="D261" i="1"/>
  <c r="E261" i="1" s="1"/>
  <c r="F262" i="1" s="1"/>
  <c r="A262" i="1"/>
  <c r="R261" i="1"/>
  <c r="R262" i="1" s="1"/>
  <c r="S261" i="1"/>
  <c r="S262" i="1" s="1"/>
  <c r="C237" i="1"/>
  <c r="B216" i="1"/>
  <c r="N217" i="1"/>
  <c r="P217" i="1" s="1"/>
  <c r="B217" i="1" s="1"/>
  <c r="G219" i="1"/>
  <c r="H218" i="1"/>
  <c r="K218" i="1"/>
  <c r="L218" i="1" s="1"/>
  <c r="M218" i="1" s="1"/>
  <c r="J219" i="1"/>
  <c r="A263" i="1" l="1"/>
  <c r="D262" i="1"/>
  <c r="E262" i="1" s="1"/>
  <c r="F263" i="1" s="1"/>
  <c r="O262" i="1"/>
  <c r="Q262" i="1" s="1"/>
  <c r="C238" i="1"/>
  <c r="K219" i="1"/>
  <c r="L219" i="1" s="1"/>
  <c r="M219" i="1" s="1"/>
  <c r="J220" i="1"/>
  <c r="G220" i="1"/>
  <c r="H219" i="1"/>
  <c r="N218" i="1"/>
  <c r="P218" i="1" s="1"/>
  <c r="O263" i="1" l="1"/>
  <c r="Q263" i="1" s="1"/>
  <c r="A264" i="1"/>
  <c r="D263" i="1"/>
  <c r="E263" i="1" s="1"/>
  <c r="F264" i="1" s="1"/>
  <c r="R263" i="1"/>
  <c r="R264" i="1" s="1"/>
  <c r="S263" i="1"/>
  <c r="C239" i="1"/>
  <c r="B218" i="1"/>
  <c r="G221" i="1"/>
  <c r="H220" i="1"/>
  <c r="N219" i="1"/>
  <c r="P219" i="1" s="1"/>
  <c r="B219" i="1" s="1"/>
  <c r="K220" i="1"/>
  <c r="L220" i="1" s="1"/>
  <c r="M220" i="1" s="1"/>
  <c r="J221" i="1"/>
  <c r="A265" i="1" l="1"/>
  <c r="D264" i="1"/>
  <c r="E264" i="1" s="1"/>
  <c r="F265" i="1" s="1"/>
  <c r="O264" i="1"/>
  <c r="Q264" i="1" s="1"/>
  <c r="S264" i="1"/>
  <c r="C240" i="1"/>
  <c r="K221" i="1"/>
  <c r="L221" i="1" s="1"/>
  <c r="M221" i="1" s="1"/>
  <c r="J222" i="1"/>
  <c r="N220" i="1"/>
  <c r="P220" i="1" s="1"/>
  <c r="G222" i="1"/>
  <c r="H221" i="1"/>
  <c r="A266" i="1" l="1"/>
  <c r="D265" i="1"/>
  <c r="E265" i="1" s="1"/>
  <c r="F266" i="1" s="1"/>
  <c r="O265" i="1"/>
  <c r="Q265" i="1" s="1"/>
  <c r="R265" i="1"/>
  <c r="R266" i="1" s="1"/>
  <c r="S265" i="1"/>
  <c r="S266" i="1" s="1"/>
  <c r="C241" i="1"/>
  <c r="B220" i="1"/>
  <c r="N221" i="1"/>
  <c r="P221" i="1" s="1"/>
  <c r="B221" i="1" s="1"/>
  <c r="G223" i="1"/>
  <c r="H222" i="1"/>
  <c r="K222" i="1"/>
  <c r="L222" i="1" s="1"/>
  <c r="M222" i="1" s="1"/>
  <c r="J223" i="1"/>
  <c r="A267" i="1" l="1"/>
  <c r="D266" i="1"/>
  <c r="E266" i="1" s="1"/>
  <c r="F267" i="1" s="1"/>
  <c r="O266" i="1"/>
  <c r="Q266" i="1" s="1"/>
  <c r="C242" i="1"/>
  <c r="K223" i="1"/>
  <c r="L223" i="1" s="1"/>
  <c r="M223" i="1" s="1"/>
  <c r="J224" i="1"/>
  <c r="N222" i="1"/>
  <c r="P222" i="1" s="1"/>
  <c r="B222" i="1" s="1"/>
  <c r="G224" i="1"/>
  <c r="H223" i="1"/>
  <c r="D267" i="1" l="1"/>
  <c r="E267" i="1" s="1"/>
  <c r="F268" i="1" s="1"/>
  <c r="O267" i="1"/>
  <c r="Q267" i="1" s="1"/>
  <c r="A268" i="1"/>
  <c r="R267" i="1"/>
  <c r="S267" i="1"/>
  <c r="C243" i="1"/>
  <c r="N223" i="1"/>
  <c r="P223" i="1" s="1"/>
  <c r="G225" i="1"/>
  <c r="H224" i="1"/>
  <c r="K224" i="1"/>
  <c r="L224" i="1" s="1"/>
  <c r="M224" i="1" s="1"/>
  <c r="J225" i="1"/>
  <c r="S268" i="1" l="1"/>
  <c r="R268" i="1"/>
  <c r="A269" i="1"/>
  <c r="D268" i="1"/>
  <c r="E268" i="1" s="1"/>
  <c r="F269" i="1" s="1"/>
  <c r="O268" i="1"/>
  <c r="Q268" i="1" s="1"/>
  <c r="C244" i="1"/>
  <c r="B223" i="1"/>
  <c r="N224" i="1"/>
  <c r="P224" i="1" s="1"/>
  <c r="B224" i="1" s="1"/>
  <c r="G226" i="1"/>
  <c r="H225" i="1"/>
  <c r="K225" i="1"/>
  <c r="L225" i="1" s="1"/>
  <c r="M225" i="1" s="1"/>
  <c r="J226" i="1"/>
  <c r="R269" i="1" l="1"/>
  <c r="S269" i="1"/>
  <c r="A270" i="1"/>
  <c r="D269" i="1"/>
  <c r="E269" i="1" s="1"/>
  <c r="F270" i="1" s="1"/>
  <c r="O269" i="1"/>
  <c r="Q269" i="1" s="1"/>
  <c r="C245" i="1"/>
  <c r="K226" i="1"/>
  <c r="L226" i="1" s="1"/>
  <c r="M226" i="1" s="1"/>
  <c r="J227" i="1"/>
  <c r="G227" i="1"/>
  <c r="H226" i="1"/>
  <c r="N225" i="1"/>
  <c r="P225" i="1" s="1"/>
  <c r="S270" i="1" l="1"/>
  <c r="R270" i="1"/>
  <c r="A271" i="1"/>
  <c r="D270" i="1"/>
  <c r="E270" i="1" s="1"/>
  <c r="F271" i="1" s="1"/>
  <c r="O270" i="1"/>
  <c r="Q270" i="1" s="1"/>
  <c r="C246" i="1"/>
  <c r="B225" i="1"/>
  <c r="G228" i="1"/>
  <c r="H227" i="1"/>
  <c r="N226" i="1"/>
  <c r="P226" i="1" s="1"/>
  <c r="B226" i="1" s="1"/>
  <c r="K227" i="1"/>
  <c r="L227" i="1" s="1"/>
  <c r="M227" i="1" s="1"/>
  <c r="J228" i="1"/>
  <c r="A272" i="1" l="1"/>
  <c r="D271" i="1"/>
  <c r="E271" i="1" s="1"/>
  <c r="F272" i="1" s="1"/>
  <c r="O271" i="1"/>
  <c r="Q271" i="1" s="1"/>
  <c r="R271" i="1"/>
  <c r="S271" i="1"/>
  <c r="C247" i="1"/>
  <c r="K228" i="1"/>
  <c r="L228" i="1" s="1"/>
  <c r="M228" i="1" s="1"/>
  <c r="J229" i="1"/>
  <c r="N227" i="1"/>
  <c r="P227" i="1" s="1"/>
  <c r="G229" i="1"/>
  <c r="H228" i="1"/>
  <c r="R272" i="1" l="1"/>
  <c r="S272" i="1"/>
  <c r="D272" i="1"/>
  <c r="E272" i="1" s="1"/>
  <c r="F273" i="1" s="1"/>
  <c r="O272" i="1"/>
  <c r="Q272" i="1" s="1"/>
  <c r="A273" i="1"/>
  <c r="C248" i="1"/>
  <c r="B227" i="1"/>
  <c r="G230" i="1"/>
  <c r="H229" i="1"/>
  <c r="N228" i="1"/>
  <c r="P228" i="1" s="1"/>
  <c r="B228" i="1" s="1"/>
  <c r="K229" i="1"/>
  <c r="L229" i="1" s="1"/>
  <c r="M229" i="1" s="1"/>
  <c r="J230" i="1"/>
  <c r="D273" i="1" l="1"/>
  <c r="E273" i="1" s="1"/>
  <c r="F274" i="1" s="1"/>
  <c r="O273" i="1"/>
  <c r="Q273" i="1" s="1"/>
  <c r="A274" i="1"/>
  <c r="S273" i="1"/>
  <c r="R273" i="1"/>
  <c r="C249" i="1"/>
  <c r="K230" i="1"/>
  <c r="L230" i="1" s="1"/>
  <c r="M230" i="1" s="1"/>
  <c r="J231" i="1"/>
  <c r="N229" i="1"/>
  <c r="P229" i="1" s="1"/>
  <c r="B229" i="1" s="1"/>
  <c r="G231" i="1"/>
  <c r="H230" i="1"/>
  <c r="R274" i="1" l="1"/>
  <c r="S274" i="1"/>
  <c r="D274" i="1"/>
  <c r="E274" i="1" s="1"/>
  <c r="F275" i="1" s="1"/>
  <c r="O274" i="1"/>
  <c r="Q274" i="1" s="1"/>
  <c r="A275" i="1"/>
  <c r="C250" i="1"/>
  <c r="N230" i="1"/>
  <c r="P230" i="1" s="1"/>
  <c r="G232" i="1"/>
  <c r="H231" i="1"/>
  <c r="K231" i="1"/>
  <c r="L231" i="1" s="1"/>
  <c r="M231" i="1" s="1"/>
  <c r="J232" i="1"/>
  <c r="O275" i="1" l="1"/>
  <c r="Q275" i="1" s="1"/>
  <c r="D275" i="1"/>
  <c r="E275" i="1" s="1"/>
  <c r="F276" i="1" s="1"/>
  <c r="A276" i="1"/>
  <c r="S275" i="1"/>
  <c r="S276" i="1" s="1"/>
  <c r="R275" i="1"/>
  <c r="R276" i="1" s="1"/>
  <c r="C251" i="1"/>
  <c r="B230" i="1"/>
  <c r="N231" i="1"/>
  <c r="P231" i="1" s="1"/>
  <c r="B231" i="1" s="1"/>
  <c r="G233" i="1"/>
  <c r="H232" i="1"/>
  <c r="K232" i="1"/>
  <c r="L232" i="1" s="1"/>
  <c r="M232" i="1" s="1"/>
  <c r="J233" i="1"/>
  <c r="A277" i="1" l="1"/>
  <c r="D276" i="1"/>
  <c r="E276" i="1" s="1"/>
  <c r="F277" i="1" s="1"/>
  <c r="O276" i="1"/>
  <c r="Q276" i="1" s="1"/>
  <c r="C252" i="1"/>
  <c r="K233" i="1"/>
  <c r="L233" i="1" s="1"/>
  <c r="M233" i="1" s="1"/>
  <c r="J234" i="1"/>
  <c r="G234" i="1"/>
  <c r="H233" i="1"/>
  <c r="N232" i="1"/>
  <c r="P232" i="1" s="1"/>
  <c r="O277" i="1" l="1"/>
  <c r="Q277" i="1" s="1"/>
  <c r="A278" i="1"/>
  <c r="D277" i="1"/>
  <c r="E277" i="1" s="1"/>
  <c r="F278" i="1" s="1"/>
  <c r="S277" i="1"/>
  <c r="R277" i="1"/>
  <c r="C253" i="1"/>
  <c r="B232" i="1"/>
  <c r="G235" i="1"/>
  <c r="H234" i="1"/>
  <c r="N233" i="1"/>
  <c r="P233" i="1" s="1"/>
  <c r="B233" i="1" s="1"/>
  <c r="K234" i="1"/>
  <c r="L234" i="1" s="1"/>
  <c r="M234" i="1" s="1"/>
  <c r="J235" i="1"/>
  <c r="R278" i="1" l="1"/>
  <c r="A279" i="1"/>
  <c r="D278" i="1"/>
  <c r="E278" i="1" s="1"/>
  <c r="F279" i="1" s="1"/>
  <c r="O278" i="1"/>
  <c r="Q278" i="1" s="1"/>
  <c r="S278" i="1"/>
  <c r="C254" i="1"/>
  <c r="K235" i="1"/>
  <c r="L235" i="1" s="1"/>
  <c r="M235" i="1" s="1"/>
  <c r="J236" i="1"/>
  <c r="N234" i="1"/>
  <c r="P234" i="1" s="1"/>
  <c r="G236" i="1"/>
  <c r="H235" i="1"/>
  <c r="S279" i="1" l="1"/>
  <c r="D279" i="1"/>
  <c r="E279" i="1" s="1"/>
  <c r="F280" i="1" s="1"/>
  <c r="A280" i="1"/>
  <c r="O279" i="1"/>
  <c r="Q279" i="1" s="1"/>
  <c r="R279" i="1"/>
  <c r="C255" i="1"/>
  <c r="B234" i="1"/>
  <c r="N235" i="1"/>
  <c r="P235" i="1" s="1"/>
  <c r="B235" i="1" s="1"/>
  <c r="G237" i="1"/>
  <c r="H236" i="1"/>
  <c r="K236" i="1"/>
  <c r="L236" i="1" s="1"/>
  <c r="M236" i="1" s="1"/>
  <c r="J237" i="1"/>
  <c r="R280" i="1" l="1"/>
  <c r="D280" i="1"/>
  <c r="E280" i="1" s="1"/>
  <c r="F281" i="1" s="1"/>
  <c r="O280" i="1"/>
  <c r="Q280" i="1" s="1"/>
  <c r="A281" i="1"/>
  <c r="S280" i="1"/>
  <c r="C256" i="1"/>
  <c r="K237" i="1"/>
  <c r="L237" i="1" s="1"/>
  <c r="M237" i="1" s="1"/>
  <c r="J238" i="1"/>
  <c r="G238" i="1"/>
  <c r="H237" i="1"/>
  <c r="N236" i="1"/>
  <c r="P236" i="1" s="1"/>
  <c r="B236" i="1" s="1"/>
  <c r="S281" i="1" l="1"/>
  <c r="A282" i="1"/>
  <c r="D281" i="1"/>
  <c r="E281" i="1" s="1"/>
  <c r="F282" i="1" s="1"/>
  <c r="O281" i="1"/>
  <c r="Q281" i="1" s="1"/>
  <c r="R281" i="1"/>
  <c r="C257" i="1"/>
  <c r="N237" i="1"/>
  <c r="P237" i="1" s="1"/>
  <c r="G239" i="1"/>
  <c r="H238" i="1"/>
  <c r="K238" i="1"/>
  <c r="L238" i="1" s="1"/>
  <c r="M238" i="1" s="1"/>
  <c r="J239" i="1"/>
  <c r="R282" i="1" l="1"/>
  <c r="A283" i="1"/>
  <c r="O282" i="1"/>
  <c r="Q282" i="1" s="1"/>
  <c r="D282" i="1"/>
  <c r="E282" i="1" s="1"/>
  <c r="F283" i="1" s="1"/>
  <c r="S282" i="1"/>
  <c r="S283" i="1" s="1"/>
  <c r="C258" i="1"/>
  <c r="B237" i="1"/>
  <c r="N238" i="1"/>
  <c r="P238" i="1" s="1"/>
  <c r="B238" i="1" s="1"/>
  <c r="G240" i="1"/>
  <c r="H239" i="1"/>
  <c r="K239" i="1"/>
  <c r="L239" i="1" s="1"/>
  <c r="M239" i="1" s="1"/>
  <c r="J240" i="1"/>
  <c r="R283" i="1" l="1"/>
  <c r="O283" i="1"/>
  <c r="Q283" i="1" s="1"/>
  <c r="A284" i="1"/>
  <c r="D283" i="1"/>
  <c r="E283" i="1" s="1"/>
  <c r="F284" i="1" s="1"/>
  <c r="C259" i="1"/>
  <c r="K240" i="1"/>
  <c r="L240" i="1" s="1"/>
  <c r="M240" i="1" s="1"/>
  <c r="J241" i="1"/>
  <c r="G241" i="1"/>
  <c r="H240" i="1"/>
  <c r="N239" i="1"/>
  <c r="P239" i="1" s="1"/>
  <c r="R284" i="1" l="1"/>
  <c r="D284" i="1"/>
  <c r="E284" i="1" s="1"/>
  <c r="F285" i="1" s="1"/>
  <c r="O284" i="1"/>
  <c r="Q284" i="1" s="1"/>
  <c r="A285" i="1"/>
  <c r="S284" i="1"/>
  <c r="C260" i="1"/>
  <c r="B239" i="1"/>
  <c r="N240" i="1"/>
  <c r="P240" i="1" s="1"/>
  <c r="B240" i="1" s="1"/>
  <c r="G242" i="1"/>
  <c r="H241" i="1"/>
  <c r="K241" i="1"/>
  <c r="L241" i="1" s="1"/>
  <c r="M241" i="1" s="1"/>
  <c r="J242" i="1"/>
  <c r="S285" i="1" l="1"/>
  <c r="O285" i="1"/>
  <c r="Q285" i="1" s="1"/>
  <c r="A286" i="1"/>
  <c r="D285" i="1"/>
  <c r="E285" i="1" s="1"/>
  <c r="F286" i="1" s="1"/>
  <c r="R285" i="1"/>
  <c r="R286" i="1" s="1"/>
  <c r="C261" i="1"/>
  <c r="N241" i="1"/>
  <c r="P241" i="1" s="1"/>
  <c r="G243" i="1"/>
  <c r="H242" i="1"/>
  <c r="K242" i="1"/>
  <c r="L242" i="1" s="1"/>
  <c r="M242" i="1" s="1"/>
  <c r="J243" i="1"/>
  <c r="S286" i="1" l="1"/>
  <c r="O286" i="1"/>
  <c r="Q286" i="1" s="1"/>
  <c r="A287" i="1"/>
  <c r="D286" i="1"/>
  <c r="E286" i="1" s="1"/>
  <c r="F287" i="1" s="1"/>
  <c r="C262" i="1"/>
  <c r="B241" i="1"/>
  <c r="K243" i="1"/>
  <c r="L243" i="1" s="1"/>
  <c r="M243" i="1" s="1"/>
  <c r="J244" i="1"/>
  <c r="N242" i="1"/>
  <c r="P242" i="1" s="1"/>
  <c r="B242" i="1" s="1"/>
  <c r="G244" i="1"/>
  <c r="H243" i="1"/>
  <c r="A288" i="1" l="1"/>
  <c r="D287" i="1"/>
  <c r="E287" i="1" s="1"/>
  <c r="F288" i="1" s="1"/>
  <c r="O287" i="1"/>
  <c r="Q287" i="1" s="1"/>
  <c r="R287" i="1"/>
  <c r="S287" i="1"/>
  <c r="C263" i="1"/>
  <c r="N243" i="1"/>
  <c r="P243" i="1" s="1"/>
  <c r="B243" i="1" s="1"/>
  <c r="G245" i="1"/>
  <c r="H244" i="1"/>
  <c r="K244" i="1"/>
  <c r="L244" i="1" s="1"/>
  <c r="M244" i="1" s="1"/>
  <c r="J245" i="1"/>
  <c r="S288" i="1" l="1"/>
  <c r="R288" i="1"/>
  <c r="A289" i="1"/>
  <c r="D288" i="1"/>
  <c r="E288" i="1" s="1"/>
  <c r="F289" i="1" s="1"/>
  <c r="O288" i="1"/>
  <c r="Q288" i="1" s="1"/>
  <c r="C264" i="1"/>
  <c r="N244" i="1"/>
  <c r="P244" i="1" s="1"/>
  <c r="G246" i="1"/>
  <c r="H245" i="1"/>
  <c r="K245" i="1"/>
  <c r="L245" i="1" s="1"/>
  <c r="M245" i="1" s="1"/>
  <c r="J246" i="1"/>
  <c r="O289" i="1" l="1"/>
  <c r="Q289" i="1" s="1"/>
  <c r="A290" i="1"/>
  <c r="D289" i="1"/>
  <c r="E289" i="1" s="1"/>
  <c r="F290" i="1" s="1"/>
  <c r="R289" i="1"/>
  <c r="R290" i="1" s="1"/>
  <c r="S289" i="1"/>
  <c r="C265" i="1"/>
  <c r="B244" i="1"/>
  <c r="K246" i="1"/>
  <c r="L246" i="1" s="1"/>
  <c r="M246" i="1" s="1"/>
  <c r="J247" i="1"/>
  <c r="G247" i="1"/>
  <c r="H246" i="1"/>
  <c r="N245" i="1"/>
  <c r="P245" i="1" s="1"/>
  <c r="B245" i="1" s="1"/>
  <c r="S290" i="1" l="1"/>
  <c r="A291" i="1"/>
  <c r="D290" i="1"/>
  <c r="E290" i="1" s="1"/>
  <c r="F291" i="1" s="1"/>
  <c r="O290" i="1"/>
  <c r="Q290" i="1" s="1"/>
  <c r="C266" i="1"/>
  <c r="G248" i="1"/>
  <c r="H247" i="1"/>
  <c r="N246" i="1"/>
  <c r="P246" i="1" s="1"/>
  <c r="K247" i="1"/>
  <c r="L247" i="1" s="1"/>
  <c r="M247" i="1" s="1"/>
  <c r="J248" i="1"/>
  <c r="O291" i="1" l="1"/>
  <c r="Q291" i="1" s="1"/>
  <c r="A292" i="1"/>
  <c r="D291" i="1"/>
  <c r="E291" i="1" s="1"/>
  <c r="F292" i="1" s="1"/>
  <c r="S291" i="1"/>
  <c r="S292" i="1" s="1"/>
  <c r="R291" i="1"/>
  <c r="R292" i="1" s="1"/>
  <c r="C267" i="1"/>
  <c r="B246" i="1"/>
  <c r="K248" i="1"/>
  <c r="L248" i="1" s="1"/>
  <c r="M248" i="1" s="1"/>
  <c r="J249" i="1"/>
  <c r="N247" i="1"/>
  <c r="P247" i="1" s="1"/>
  <c r="B247" i="1" s="1"/>
  <c r="G249" i="1"/>
  <c r="H248" i="1"/>
  <c r="A293" i="1" l="1"/>
  <c r="O292" i="1"/>
  <c r="Q292" i="1" s="1"/>
  <c r="D292" i="1"/>
  <c r="E292" i="1" s="1"/>
  <c r="F293" i="1" s="1"/>
  <c r="C268" i="1"/>
  <c r="N248" i="1"/>
  <c r="P248" i="1" s="1"/>
  <c r="G250" i="1"/>
  <c r="H249" i="1"/>
  <c r="K249" i="1"/>
  <c r="L249" i="1" s="1"/>
  <c r="M249" i="1" s="1"/>
  <c r="J250" i="1"/>
  <c r="R293" i="1" l="1"/>
  <c r="O293" i="1"/>
  <c r="Q293" i="1" s="1"/>
  <c r="A294" i="1"/>
  <c r="D293" i="1"/>
  <c r="E293" i="1" s="1"/>
  <c r="F294" i="1" s="1"/>
  <c r="S293" i="1"/>
  <c r="C269" i="1"/>
  <c r="B248" i="1"/>
  <c r="K250" i="1"/>
  <c r="L250" i="1" s="1"/>
  <c r="M250" i="1" s="1"/>
  <c r="J251" i="1"/>
  <c r="N249" i="1"/>
  <c r="P249" i="1" s="1"/>
  <c r="B249" i="1" s="1"/>
  <c r="G251" i="1"/>
  <c r="H250" i="1"/>
  <c r="A295" i="1" l="1"/>
  <c r="D294" i="1"/>
  <c r="E294" i="1" s="1"/>
  <c r="F295" i="1" s="1"/>
  <c r="O294" i="1"/>
  <c r="Q294" i="1" s="1"/>
  <c r="S294" i="1"/>
  <c r="R294" i="1"/>
  <c r="C270" i="1"/>
  <c r="N250" i="1"/>
  <c r="P250" i="1" s="1"/>
  <c r="B250" i="1" s="1"/>
  <c r="G252" i="1"/>
  <c r="H251" i="1"/>
  <c r="K251" i="1"/>
  <c r="L251" i="1" s="1"/>
  <c r="M251" i="1" s="1"/>
  <c r="J252" i="1"/>
  <c r="R295" i="1" l="1"/>
  <c r="S295" i="1"/>
  <c r="D295" i="1"/>
  <c r="E295" i="1" s="1"/>
  <c r="F296" i="1" s="1"/>
  <c r="O295" i="1"/>
  <c r="Q295" i="1" s="1"/>
  <c r="A296" i="1"/>
  <c r="C271" i="1"/>
  <c r="N251" i="1"/>
  <c r="P251" i="1" s="1"/>
  <c r="G253" i="1"/>
  <c r="H252" i="1"/>
  <c r="K252" i="1"/>
  <c r="L252" i="1" s="1"/>
  <c r="M252" i="1" s="1"/>
  <c r="J253" i="1"/>
  <c r="A297" i="1" l="1"/>
  <c r="O296" i="1"/>
  <c r="Q296" i="1" s="1"/>
  <c r="D296" i="1"/>
  <c r="E296" i="1" s="1"/>
  <c r="F297" i="1" s="1"/>
  <c r="S296" i="1"/>
  <c r="S297" i="1" s="1"/>
  <c r="R296" i="1"/>
  <c r="R297" i="1" s="1"/>
  <c r="C272" i="1"/>
  <c r="B251" i="1"/>
  <c r="K253" i="1"/>
  <c r="L253" i="1" s="1"/>
  <c r="M253" i="1" s="1"/>
  <c r="J254" i="1"/>
  <c r="N252" i="1"/>
  <c r="P252" i="1" s="1"/>
  <c r="B252" i="1" s="1"/>
  <c r="G254" i="1"/>
  <c r="H253" i="1"/>
  <c r="O297" i="1" l="1"/>
  <c r="Q297" i="1" s="1"/>
  <c r="A298" i="1"/>
  <c r="D297" i="1"/>
  <c r="E297" i="1" s="1"/>
  <c r="F298" i="1" s="1"/>
  <c r="C273" i="1"/>
  <c r="N253" i="1"/>
  <c r="P253" i="1" s="1"/>
  <c r="G255" i="1"/>
  <c r="H254" i="1"/>
  <c r="K254" i="1"/>
  <c r="L254" i="1" s="1"/>
  <c r="M254" i="1" s="1"/>
  <c r="J255" i="1"/>
  <c r="S298" i="1" l="1"/>
  <c r="A299" i="1"/>
  <c r="O298" i="1"/>
  <c r="Q298" i="1" s="1"/>
  <c r="D298" i="1"/>
  <c r="E298" i="1" s="1"/>
  <c r="F299" i="1" s="1"/>
  <c r="R298" i="1"/>
  <c r="C274" i="1"/>
  <c r="B253" i="1"/>
  <c r="N254" i="1"/>
  <c r="P254" i="1" s="1"/>
  <c r="B254" i="1" s="1"/>
  <c r="G256" i="1"/>
  <c r="H255" i="1"/>
  <c r="K255" i="1"/>
  <c r="L255" i="1" s="1"/>
  <c r="M255" i="1" s="1"/>
  <c r="J256" i="1"/>
  <c r="O299" i="1" l="1"/>
  <c r="Q299" i="1" s="1"/>
  <c r="A300" i="1"/>
  <c r="D299" i="1"/>
  <c r="E299" i="1" s="1"/>
  <c r="F300" i="1" s="1"/>
  <c r="S299" i="1"/>
  <c r="R299" i="1"/>
  <c r="C275" i="1"/>
  <c r="K256" i="1"/>
  <c r="L256" i="1" s="1"/>
  <c r="M256" i="1" s="1"/>
  <c r="J257" i="1"/>
  <c r="N255" i="1"/>
  <c r="P255" i="1" s="1"/>
  <c r="G257" i="1"/>
  <c r="H256" i="1"/>
  <c r="R300" i="1" l="1"/>
  <c r="S300" i="1"/>
  <c r="A301" i="1"/>
  <c r="D300" i="1"/>
  <c r="E300" i="1" s="1"/>
  <c r="F301" i="1" s="1"/>
  <c r="O300" i="1"/>
  <c r="Q300" i="1" s="1"/>
  <c r="S301" i="1"/>
  <c r="C276" i="1"/>
  <c r="B255" i="1"/>
  <c r="N256" i="1"/>
  <c r="P256" i="1" s="1"/>
  <c r="B256" i="1" s="1"/>
  <c r="G258" i="1"/>
  <c r="H257" i="1"/>
  <c r="K257" i="1"/>
  <c r="L257" i="1" s="1"/>
  <c r="M257" i="1" s="1"/>
  <c r="J258" i="1"/>
  <c r="O301" i="1" l="1"/>
  <c r="Q301" i="1" s="1"/>
  <c r="D301" i="1"/>
  <c r="E301" i="1" s="1"/>
  <c r="F302" i="1" s="1"/>
  <c r="A302" i="1"/>
  <c r="R301" i="1"/>
  <c r="R302" i="1" s="1"/>
  <c r="C277" i="1"/>
  <c r="N257" i="1"/>
  <c r="P257" i="1" s="1"/>
  <c r="B257" i="1" s="1"/>
  <c r="G259" i="1"/>
  <c r="H258" i="1"/>
  <c r="K258" i="1"/>
  <c r="L258" i="1" s="1"/>
  <c r="M258" i="1" s="1"/>
  <c r="J259" i="1"/>
  <c r="A303" i="1" l="1"/>
  <c r="D302" i="1"/>
  <c r="E302" i="1" s="1"/>
  <c r="F303" i="1" s="1"/>
  <c r="O302" i="1"/>
  <c r="Q302" i="1" s="1"/>
  <c r="S302" i="1"/>
  <c r="C278" i="1"/>
  <c r="K259" i="1"/>
  <c r="L259" i="1" s="1"/>
  <c r="M259" i="1" s="1"/>
  <c r="J260" i="1"/>
  <c r="N258" i="1"/>
  <c r="P258" i="1" s="1"/>
  <c r="G260" i="1"/>
  <c r="H259" i="1"/>
  <c r="S303" i="1" l="1"/>
  <c r="R303" i="1"/>
  <c r="A304" i="1"/>
  <c r="D303" i="1"/>
  <c r="E303" i="1" s="1"/>
  <c r="F304" i="1" s="1"/>
  <c r="O303" i="1"/>
  <c r="Q303" i="1" s="1"/>
  <c r="C279" i="1"/>
  <c r="B258" i="1"/>
  <c r="N259" i="1"/>
  <c r="P259" i="1" s="1"/>
  <c r="B259" i="1" s="1"/>
  <c r="G261" i="1"/>
  <c r="H260" i="1"/>
  <c r="K260" i="1"/>
  <c r="L260" i="1" s="1"/>
  <c r="M260" i="1" s="1"/>
  <c r="J261" i="1"/>
  <c r="R304" i="1" l="1"/>
  <c r="A305" i="1"/>
  <c r="O304" i="1"/>
  <c r="Q304" i="1" s="1"/>
  <c r="D304" i="1"/>
  <c r="E304" i="1" s="1"/>
  <c r="F305" i="1" s="1"/>
  <c r="S304" i="1"/>
  <c r="S305" i="1" s="1"/>
  <c r="C280" i="1"/>
  <c r="N260" i="1"/>
  <c r="P260" i="1" s="1"/>
  <c r="G262" i="1"/>
  <c r="H261" i="1"/>
  <c r="K261" i="1"/>
  <c r="L261" i="1" s="1"/>
  <c r="M261" i="1" s="1"/>
  <c r="J262" i="1"/>
  <c r="D305" i="1" l="1"/>
  <c r="E305" i="1" s="1"/>
  <c r="F306" i="1" s="1"/>
  <c r="O305" i="1"/>
  <c r="Q305" i="1" s="1"/>
  <c r="A306" i="1"/>
  <c r="R305" i="1"/>
  <c r="C281" i="1"/>
  <c r="B260" i="1"/>
  <c r="K262" i="1"/>
  <c r="L262" i="1" s="1"/>
  <c r="M262" i="1" s="1"/>
  <c r="J263" i="1"/>
  <c r="N261" i="1"/>
  <c r="P261" i="1" s="1"/>
  <c r="B261" i="1" s="1"/>
  <c r="G263" i="1"/>
  <c r="H262" i="1"/>
  <c r="R306" i="1" l="1"/>
  <c r="A307" i="1"/>
  <c r="O306" i="1"/>
  <c r="Q306" i="1" s="1"/>
  <c r="D306" i="1"/>
  <c r="E306" i="1" s="1"/>
  <c r="F307" i="1" s="1"/>
  <c r="S306" i="1"/>
  <c r="C282" i="1"/>
  <c r="N262" i="1"/>
  <c r="P262" i="1" s="1"/>
  <c r="G264" i="1"/>
  <c r="H263" i="1"/>
  <c r="K263" i="1"/>
  <c r="L263" i="1" s="1"/>
  <c r="M263" i="1" s="1"/>
  <c r="J264" i="1"/>
  <c r="S307" i="1" l="1"/>
  <c r="O307" i="1"/>
  <c r="Q307" i="1" s="1"/>
  <c r="D307" i="1"/>
  <c r="E307" i="1" s="1"/>
  <c r="F308" i="1" s="1"/>
  <c r="A308" i="1"/>
  <c r="R307" i="1"/>
  <c r="R308" i="1" s="1"/>
  <c r="C283" i="1"/>
  <c r="B262" i="1"/>
  <c r="N263" i="1"/>
  <c r="P263" i="1" s="1"/>
  <c r="B263" i="1" s="1"/>
  <c r="G265" i="1"/>
  <c r="H264" i="1"/>
  <c r="K264" i="1"/>
  <c r="L264" i="1" s="1"/>
  <c r="M264" i="1" s="1"/>
  <c r="J265" i="1"/>
  <c r="A309" i="1" l="1"/>
  <c r="D308" i="1"/>
  <c r="E308" i="1" s="1"/>
  <c r="F309" i="1" s="1"/>
  <c r="O308" i="1"/>
  <c r="Q308" i="1" s="1"/>
  <c r="S308" i="1"/>
  <c r="C284" i="1"/>
  <c r="K265" i="1"/>
  <c r="L265" i="1" s="1"/>
  <c r="M265" i="1" s="1"/>
  <c r="J266" i="1"/>
  <c r="N264" i="1"/>
  <c r="P264" i="1" s="1"/>
  <c r="B264" i="1" s="1"/>
  <c r="G266" i="1"/>
  <c r="H265" i="1"/>
  <c r="S309" i="1" l="1"/>
  <c r="A310" i="1"/>
  <c r="D309" i="1"/>
  <c r="E309" i="1" s="1"/>
  <c r="F310" i="1" s="1"/>
  <c r="O309" i="1"/>
  <c r="Q309" i="1" s="1"/>
  <c r="R309" i="1"/>
  <c r="C285" i="1"/>
  <c r="N265" i="1"/>
  <c r="P265" i="1" s="1"/>
  <c r="G267" i="1"/>
  <c r="H266" i="1"/>
  <c r="K266" i="1"/>
  <c r="L266" i="1" s="1"/>
  <c r="M266" i="1" s="1"/>
  <c r="J267" i="1"/>
  <c r="R310" i="1" l="1"/>
  <c r="O310" i="1"/>
  <c r="Q310" i="1" s="1"/>
  <c r="D310" i="1"/>
  <c r="E310" i="1" s="1"/>
  <c r="F311" i="1" s="1"/>
  <c r="A311" i="1"/>
  <c r="S310" i="1"/>
  <c r="S311" i="1" s="1"/>
  <c r="C286" i="1"/>
  <c r="B265" i="1"/>
  <c r="K267" i="1"/>
  <c r="L267" i="1" s="1"/>
  <c r="M267" i="1" s="1"/>
  <c r="J268" i="1"/>
  <c r="N266" i="1"/>
  <c r="P266" i="1" s="1"/>
  <c r="B266" i="1" s="1"/>
  <c r="G268" i="1"/>
  <c r="H267" i="1"/>
  <c r="R311" i="1" l="1"/>
  <c r="O311" i="1"/>
  <c r="Q311" i="1" s="1"/>
  <c r="D311" i="1"/>
  <c r="E311" i="1" s="1"/>
  <c r="F312" i="1" s="1"/>
  <c r="A312" i="1"/>
  <c r="C287" i="1"/>
  <c r="N267" i="1"/>
  <c r="P267" i="1" s="1"/>
  <c r="G269" i="1"/>
  <c r="H268" i="1"/>
  <c r="K268" i="1"/>
  <c r="L268" i="1" s="1"/>
  <c r="M268" i="1" s="1"/>
  <c r="J269" i="1"/>
  <c r="D312" i="1" l="1"/>
  <c r="E312" i="1" s="1"/>
  <c r="F313" i="1" s="1"/>
  <c r="O312" i="1"/>
  <c r="Q312" i="1" s="1"/>
  <c r="A313" i="1"/>
  <c r="S312" i="1"/>
  <c r="S313" i="1" s="1"/>
  <c r="R312" i="1"/>
  <c r="R313" i="1" s="1"/>
  <c r="C288" i="1"/>
  <c r="B267" i="1"/>
  <c r="K269" i="1"/>
  <c r="L269" i="1" s="1"/>
  <c r="M269" i="1" s="1"/>
  <c r="J270" i="1"/>
  <c r="N268" i="1"/>
  <c r="P268" i="1" s="1"/>
  <c r="B268" i="1" s="1"/>
  <c r="G270" i="1"/>
  <c r="H269" i="1"/>
  <c r="A314" i="1" l="1"/>
  <c r="D313" i="1"/>
  <c r="E313" i="1" s="1"/>
  <c r="F314" i="1" s="1"/>
  <c r="O313" i="1"/>
  <c r="Q313" i="1" s="1"/>
  <c r="C289" i="1"/>
  <c r="N269" i="1"/>
  <c r="P269" i="1" s="1"/>
  <c r="G271" i="1"/>
  <c r="H270" i="1"/>
  <c r="K270" i="1"/>
  <c r="L270" i="1" s="1"/>
  <c r="M270" i="1" s="1"/>
  <c r="J271" i="1"/>
  <c r="A315" i="1" l="1"/>
  <c r="O314" i="1"/>
  <c r="Q314" i="1" s="1"/>
  <c r="D314" i="1"/>
  <c r="E314" i="1" s="1"/>
  <c r="F315" i="1" s="1"/>
  <c r="S314" i="1"/>
  <c r="S315" i="1" s="1"/>
  <c r="R314" i="1"/>
  <c r="R315" i="1" s="1"/>
  <c r="C290" i="1"/>
  <c r="B269" i="1"/>
  <c r="N270" i="1"/>
  <c r="P270" i="1" s="1"/>
  <c r="B270" i="1" s="1"/>
  <c r="G272" i="1"/>
  <c r="H271" i="1"/>
  <c r="K271" i="1"/>
  <c r="L271" i="1" s="1"/>
  <c r="M271" i="1" s="1"/>
  <c r="J272" i="1"/>
  <c r="A316" i="1" l="1"/>
  <c r="D315" i="1"/>
  <c r="E315" i="1" s="1"/>
  <c r="F316" i="1" s="1"/>
  <c r="O315" i="1"/>
  <c r="Q315" i="1" s="1"/>
  <c r="C291" i="1"/>
  <c r="K272" i="1"/>
  <c r="L272" i="1" s="1"/>
  <c r="M272" i="1" s="1"/>
  <c r="J273" i="1"/>
  <c r="N271" i="1"/>
  <c r="P271" i="1" s="1"/>
  <c r="B271" i="1" s="1"/>
  <c r="G273" i="1"/>
  <c r="H272" i="1"/>
  <c r="S316" i="1" l="1"/>
  <c r="O316" i="1"/>
  <c r="Q316" i="1" s="1"/>
  <c r="A317" i="1"/>
  <c r="D316" i="1"/>
  <c r="E316" i="1" s="1"/>
  <c r="F317" i="1" s="1"/>
  <c r="R316" i="1"/>
  <c r="R317" i="1" s="1"/>
  <c r="C292" i="1"/>
  <c r="N272" i="1"/>
  <c r="P272" i="1" s="1"/>
  <c r="G274" i="1"/>
  <c r="H273" i="1"/>
  <c r="K273" i="1"/>
  <c r="L273" i="1" s="1"/>
  <c r="M273" i="1" s="1"/>
  <c r="J274" i="1"/>
  <c r="A318" i="1" l="1"/>
  <c r="O317" i="1"/>
  <c r="Q317" i="1" s="1"/>
  <c r="D317" i="1"/>
  <c r="E317" i="1" s="1"/>
  <c r="F318" i="1" s="1"/>
  <c r="S317" i="1"/>
  <c r="S318" i="1" s="1"/>
  <c r="C293" i="1"/>
  <c r="B272" i="1"/>
  <c r="K274" i="1"/>
  <c r="L274" i="1" s="1"/>
  <c r="M274" i="1" s="1"/>
  <c r="J275" i="1"/>
  <c r="N273" i="1"/>
  <c r="P273" i="1" s="1"/>
  <c r="B273" i="1" s="1"/>
  <c r="G275" i="1"/>
  <c r="H274" i="1"/>
  <c r="A319" i="1" l="1"/>
  <c r="D318" i="1"/>
  <c r="E318" i="1" s="1"/>
  <c r="F319" i="1" s="1"/>
  <c r="O318" i="1"/>
  <c r="Q318" i="1" s="1"/>
  <c r="R318" i="1"/>
  <c r="C294" i="1"/>
  <c r="N274" i="1"/>
  <c r="P274" i="1" s="1"/>
  <c r="G276" i="1"/>
  <c r="H275" i="1"/>
  <c r="K275" i="1"/>
  <c r="L275" i="1" s="1"/>
  <c r="M275" i="1" s="1"/>
  <c r="J276" i="1"/>
  <c r="R319" i="1" l="1"/>
  <c r="S319" i="1"/>
  <c r="D319" i="1"/>
  <c r="E319" i="1" s="1"/>
  <c r="F320" i="1" s="1"/>
  <c r="O319" i="1"/>
  <c r="Q319" i="1" s="1"/>
  <c r="A320" i="1"/>
  <c r="C295" i="1"/>
  <c r="B274" i="1"/>
  <c r="N275" i="1"/>
  <c r="P275" i="1" s="1"/>
  <c r="B275" i="1" s="1"/>
  <c r="G277" i="1"/>
  <c r="H276" i="1"/>
  <c r="K276" i="1"/>
  <c r="L276" i="1" s="1"/>
  <c r="M276" i="1" s="1"/>
  <c r="J277" i="1"/>
  <c r="D320" i="1" l="1"/>
  <c r="E320" i="1" s="1"/>
  <c r="F321" i="1" s="1"/>
  <c r="A321" i="1"/>
  <c r="O320" i="1"/>
  <c r="Q320" i="1" s="1"/>
  <c r="S320" i="1"/>
  <c r="R320" i="1"/>
  <c r="C296" i="1"/>
  <c r="K277" i="1"/>
  <c r="L277" i="1" s="1"/>
  <c r="M277" i="1" s="1"/>
  <c r="J278" i="1"/>
  <c r="N276" i="1"/>
  <c r="P276" i="1" s="1"/>
  <c r="G278" i="1"/>
  <c r="H277" i="1"/>
  <c r="R321" i="1" l="1"/>
  <c r="S321" i="1"/>
  <c r="A322" i="1"/>
  <c r="D321" i="1"/>
  <c r="E321" i="1" s="1"/>
  <c r="F322" i="1" s="1"/>
  <c r="O321" i="1"/>
  <c r="Q321" i="1" s="1"/>
  <c r="C297" i="1"/>
  <c r="B276" i="1"/>
  <c r="N277" i="1"/>
  <c r="P277" i="1" s="1"/>
  <c r="B277" i="1" s="1"/>
  <c r="G279" i="1"/>
  <c r="H278" i="1"/>
  <c r="K278" i="1"/>
  <c r="L278" i="1" s="1"/>
  <c r="M278" i="1" s="1"/>
  <c r="J279" i="1"/>
  <c r="S322" i="1" l="1"/>
  <c r="O322" i="1"/>
  <c r="Q322" i="1" s="1"/>
  <c r="A323" i="1"/>
  <c r="D322" i="1"/>
  <c r="E322" i="1" s="1"/>
  <c r="F323" i="1" s="1"/>
  <c r="R322" i="1"/>
  <c r="C298" i="1"/>
  <c r="K279" i="1"/>
  <c r="L279" i="1" s="1"/>
  <c r="M279" i="1" s="1"/>
  <c r="J280" i="1"/>
  <c r="N278" i="1"/>
  <c r="P278" i="1" s="1"/>
  <c r="B278" i="1" s="1"/>
  <c r="G280" i="1"/>
  <c r="H279" i="1"/>
  <c r="R323" i="1" l="1"/>
  <c r="A324" i="1"/>
  <c r="O323" i="1"/>
  <c r="Q323" i="1" s="1"/>
  <c r="D323" i="1"/>
  <c r="E323" i="1" s="1"/>
  <c r="F324" i="1" s="1"/>
  <c r="S323" i="1"/>
  <c r="C299" i="1"/>
  <c r="N279" i="1"/>
  <c r="P279" i="1" s="1"/>
  <c r="G281" i="1"/>
  <c r="H280" i="1"/>
  <c r="K280" i="1"/>
  <c r="L280" i="1" s="1"/>
  <c r="M280" i="1" s="1"/>
  <c r="J281" i="1"/>
  <c r="S324" i="1" l="1"/>
  <c r="A325" i="1"/>
  <c r="D324" i="1"/>
  <c r="E324" i="1" s="1"/>
  <c r="F325" i="1" s="1"/>
  <c r="O324" i="1"/>
  <c r="Q324" i="1" s="1"/>
  <c r="R324" i="1"/>
  <c r="R325" i="1" s="1"/>
  <c r="C300" i="1"/>
  <c r="B279" i="1"/>
  <c r="K281" i="1"/>
  <c r="L281" i="1" s="1"/>
  <c r="M281" i="1" s="1"/>
  <c r="J282" i="1"/>
  <c r="N280" i="1"/>
  <c r="P280" i="1" s="1"/>
  <c r="B280" i="1" s="1"/>
  <c r="G282" i="1"/>
  <c r="H281" i="1"/>
  <c r="O325" i="1" l="1"/>
  <c r="Q325" i="1" s="1"/>
  <c r="D325" i="1"/>
  <c r="E325" i="1" s="1"/>
  <c r="F326" i="1" s="1"/>
  <c r="A326" i="1"/>
  <c r="S325" i="1"/>
  <c r="C301" i="1"/>
  <c r="N281" i="1"/>
  <c r="P281" i="1" s="1"/>
  <c r="G283" i="1"/>
  <c r="H282" i="1"/>
  <c r="K282" i="1"/>
  <c r="L282" i="1" s="1"/>
  <c r="M282" i="1" s="1"/>
  <c r="J283" i="1"/>
  <c r="S326" i="1" l="1"/>
  <c r="A327" i="1"/>
  <c r="O326" i="1"/>
  <c r="Q326" i="1" s="1"/>
  <c r="D326" i="1"/>
  <c r="E326" i="1" s="1"/>
  <c r="F327" i="1" s="1"/>
  <c r="R326" i="1"/>
  <c r="C302" i="1"/>
  <c r="B281" i="1"/>
  <c r="N282" i="1"/>
  <c r="P282" i="1" s="1"/>
  <c r="B282" i="1" s="1"/>
  <c r="G284" i="1"/>
  <c r="H283" i="1"/>
  <c r="K283" i="1"/>
  <c r="L283" i="1" s="1"/>
  <c r="M283" i="1" s="1"/>
  <c r="J284" i="1"/>
  <c r="R327" i="1" l="1"/>
  <c r="O327" i="1"/>
  <c r="Q327" i="1" s="1"/>
  <c r="A328" i="1"/>
  <c r="D327" i="1"/>
  <c r="E327" i="1" s="1"/>
  <c r="F328" i="1" s="1"/>
  <c r="S327" i="1"/>
  <c r="S328" i="1" s="1"/>
  <c r="C303" i="1"/>
  <c r="G285" i="1"/>
  <c r="H284" i="1"/>
  <c r="K284" i="1"/>
  <c r="L284" i="1" s="1"/>
  <c r="M284" i="1" s="1"/>
  <c r="J285" i="1"/>
  <c r="N283" i="1"/>
  <c r="P283" i="1" s="1"/>
  <c r="A329" i="1" l="1"/>
  <c r="O328" i="1"/>
  <c r="Q328" i="1" s="1"/>
  <c r="D328" i="1"/>
  <c r="E328" i="1" s="1"/>
  <c r="F329" i="1" s="1"/>
  <c r="S329" i="1"/>
  <c r="R328" i="1"/>
  <c r="R329" i="1" s="1"/>
  <c r="C304" i="1"/>
  <c r="B283" i="1"/>
  <c r="K285" i="1"/>
  <c r="L285" i="1" s="1"/>
  <c r="M285" i="1" s="1"/>
  <c r="J286" i="1"/>
  <c r="N284" i="1"/>
  <c r="P284" i="1" s="1"/>
  <c r="B284" i="1" s="1"/>
  <c r="G286" i="1"/>
  <c r="H285" i="1"/>
  <c r="A330" i="1" l="1"/>
  <c r="D329" i="1"/>
  <c r="E329" i="1" s="1"/>
  <c r="F330" i="1" s="1"/>
  <c r="O329" i="1"/>
  <c r="Q329" i="1" s="1"/>
  <c r="C305" i="1"/>
  <c r="N285" i="1"/>
  <c r="P285" i="1" s="1"/>
  <c r="B285" i="1" s="1"/>
  <c r="G287" i="1"/>
  <c r="H286" i="1"/>
  <c r="K286" i="1"/>
  <c r="L286" i="1" s="1"/>
  <c r="M286" i="1" s="1"/>
  <c r="J287" i="1"/>
  <c r="O330" i="1" l="1"/>
  <c r="Q330" i="1" s="1"/>
  <c r="D330" i="1"/>
  <c r="E330" i="1" s="1"/>
  <c r="F331" i="1" s="1"/>
  <c r="A331" i="1"/>
  <c r="S330" i="1"/>
  <c r="S331" i="1" s="1"/>
  <c r="R330" i="1"/>
  <c r="R331" i="1" s="1"/>
  <c r="C306" i="1"/>
  <c r="K287" i="1"/>
  <c r="L287" i="1" s="1"/>
  <c r="M287" i="1" s="1"/>
  <c r="J288" i="1"/>
  <c r="N286" i="1"/>
  <c r="P286" i="1" s="1"/>
  <c r="G288" i="1"/>
  <c r="H287" i="1"/>
  <c r="O331" i="1" l="1"/>
  <c r="Q331" i="1" s="1"/>
  <c r="D331" i="1"/>
  <c r="E331" i="1" s="1"/>
  <c r="F332" i="1" s="1"/>
  <c r="A332" i="1"/>
  <c r="C307" i="1"/>
  <c r="B286" i="1"/>
  <c r="N287" i="1"/>
  <c r="P287" i="1" s="1"/>
  <c r="B287" i="1" s="1"/>
  <c r="G289" i="1"/>
  <c r="H288" i="1"/>
  <c r="K288" i="1"/>
  <c r="L288" i="1" s="1"/>
  <c r="M288" i="1" s="1"/>
  <c r="J289" i="1"/>
  <c r="D332" i="1" l="1"/>
  <c r="E332" i="1" s="1"/>
  <c r="F333" i="1" s="1"/>
  <c r="A333" i="1"/>
  <c r="O332" i="1"/>
  <c r="Q332" i="1" s="1"/>
  <c r="R332" i="1"/>
  <c r="S332" i="1"/>
  <c r="C308" i="1"/>
  <c r="K289" i="1"/>
  <c r="L289" i="1" s="1"/>
  <c r="M289" i="1" s="1"/>
  <c r="J290" i="1"/>
  <c r="N288" i="1"/>
  <c r="P288" i="1" s="1"/>
  <c r="G290" i="1"/>
  <c r="H289" i="1"/>
  <c r="S333" i="1" l="1"/>
  <c r="R333" i="1"/>
  <c r="O333" i="1"/>
  <c r="Q333" i="1" s="1"/>
  <c r="D333" i="1"/>
  <c r="E333" i="1" s="1"/>
  <c r="F334" i="1" s="1"/>
  <c r="A334" i="1"/>
  <c r="C309" i="1"/>
  <c r="B288" i="1"/>
  <c r="N289" i="1"/>
  <c r="P289" i="1" s="1"/>
  <c r="B289" i="1" s="1"/>
  <c r="G291" i="1"/>
  <c r="H290" i="1"/>
  <c r="K290" i="1"/>
  <c r="L290" i="1" s="1"/>
  <c r="M290" i="1" s="1"/>
  <c r="J291" i="1"/>
  <c r="A335" i="1" l="1"/>
  <c r="D334" i="1"/>
  <c r="E334" i="1" s="1"/>
  <c r="F335" i="1" s="1"/>
  <c r="O334" i="1"/>
  <c r="Q334" i="1" s="1"/>
  <c r="R334" i="1"/>
  <c r="S334" i="1"/>
  <c r="C310" i="1"/>
  <c r="N290" i="1"/>
  <c r="P290" i="1" s="1"/>
  <c r="G292" i="1"/>
  <c r="H291" i="1"/>
  <c r="K291" i="1"/>
  <c r="L291" i="1" s="1"/>
  <c r="M291" i="1" s="1"/>
  <c r="J292" i="1"/>
  <c r="S335" i="1" l="1"/>
  <c r="R335" i="1"/>
  <c r="O335" i="1"/>
  <c r="Q335" i="1" s="1"/>
  <c r="D335" i="1"/>
  <c r="E335" i="1" s="1"/>
  <c r="F336" i="1" s="1"/>
  <c r="A336" i="1"/>
  <c r="C311" i="1"/>
  <c r="B290" i="1"/>
  <c r="G293" i="1"/>
  <c r="H292" i="1"/>
  <c r="K292" i="1"/>
  <c r="L292" i="1" s="1"/>
  <c r="M292" i="1" s="1"/>
  <c r="J293" i="1"/>
  <c r="N291" i="1"/>
  <c r="P291" i="1" s="1"/>
  <c r="B291" i="1" s="1"/>
  <c r="A337" i="1" l="1"/>
  <c r="D336" i="1"/>
  <c r="E336" i="1" s="1"/>
  <c r="F337" i="1" s="1"/>
  <c r="O336" i="1"/>
  <c r="Q336" i="1" s="1"/>
  <c r="R336" i="1"/>
  <c r="S336" i="1"/>
  <c r="C312" i="1"/>
  <c r="K293" i="1"/>
  <c r="L293" i="1" s="1"/>
  <c r="M293" i="1" s="1"/>
  <c r="J294" i="1"/>
  <c r="N292" i="1"/>
  <c r="P292" i="1" s="1"/>
  <c r="B292" i="1" s="1"/>
  <c r="G294" i="1"/>
  <c r="H293" i="1"/>
  <c r="S337" i="1" l="1"/>
  <c r="R337" i="1"/>
  <c r="A338" i="1"/>
  <c r="D337" i="1"/>
  <c r="E337" i="1" s="1"/>
  <c r="F338" i="1" s="1"/>
  <c r="O337" i="1"/>
  <c r="Q337" i="1" s="1"/>
  <c r="C313" i="1"/>
  <c r="N293" i="1"/>
  <c r="P293" i="1" s="1"/>
  <c r="G295" i="1"/>
  <c r="H294" i="1"/>
  <c r="K294" i="1"/>
  <c r="L294" i="1" s="1"/>
  <c r="M294" i="1" s="1"/>
  <c r="J295" i="1"/>
  <c r="A339" i="1" l="1"/>
  <c r="O338" i="1"/>
  <c r="Q338" i="1" s="1"/>
  <c r="D338" i="1"/>
  <c r="E338" i="1" s="1"/>
  <c r="F339" i="1" s="1"/>
  <c r="R338" i="1"/>
  <c r="S338" i="1"/>
  <c r="C314" i="1"/>
  <c r="B293" i="1"/>
  <c r="N294" i="1"/>
  <c r="P294" i="1" s="1"/>
  <c r="B294" i="1" s="1"/>
  <c r="K295" i="1"/>
  <c r="L295" i="1" s="1"/>
  <c r="M295" i="1" s="1"/>
  <c r="J296" i="1"/>
  <c r="G296" i="1"/>
  <c r="H295" i="1"/>
  <c r="S339" i="1" l="1"/>
  <c r="R339" i="1"/>
  <c r="D339" i="1"/>
  <c r="E339" i="1" s="1"/>
  <c r="F340" i="1" s="1"/>
  <c r="A340" i="1"/>
  <c r="O339" i="1"/>
  <c r="Q339" i="1" s="1"/>
  <c r="C315" i="1"/>
  <c r="K296" i="1"/>
  <c r="L296" i="1" s="1"/>
  <c r="M296" i="1" s="1"/>
  <c r="J297" i="1"/>
  <c r="N295" i="1"/>
  <c r="P295" i="1" s="1"/>
  <c r="G297" i="1"/>
  <c r="H296" i="1"/>
  <c r="D340" i="1" l="1"/>
  <c r="E340" i="1" s="1"/>
  <c r="F341" i="1" s="1"/>
  <c r="A341" i="1"/>
  <c r="O340" i="1"/>
  <c r="Q340" i="1" s="1"/>
  <c r="S340" i="1"/>
  <c r="R340" i="1"/>
  <c r="C316" i="1"/>
  <c r="B295" i="1"/>
  <c r="N296" i="1"/>
  <c r="P296" i="1" s="1"/>
  <c r="B296" i="1" s="1"/>
  <c r="G298" i="1"/>
  <c r="H297" i="1"/>
  <c r="K297" i="1"/>
  <c r="L297" i="1" s="1"/>
  <c r="M297" i="1" s="1"/>
  <c r="J298" i="1"/>
  <c r="R341" i="1" l="1"/>
  <c r="S341" i="1"/>
  <c r="O341" i="1"/>
  <c r="Q341" i="1" s="1"/>
  <c r="D341" i="1"/>
  <c r="E341" i="1" s="1"/>
  <c r="F342" i="1" s="1"/>
  <c r="A342" i="1"/>
  <c r="C317" i="1"/>
  <c r="N297" i="1"/>
  <c r="P297" i="1" s="1"/>
  <c r="G299" i="1"/>
  <c r="H298" i="1"/>
  <c r="K298" i="1"/>
  <c r="L298" i="1" s="1"/>
  <c r="M298" i="1" s="1"/>
  <c r="J299" i="1"/>
  <c r="O342" i="1" l="1"/>
  <c r="Q342" i="1" s="1"/>
  <c r="D342" i="1"/>
  <c r="E342" i="1" s="1"/>
  <c r="F343" i="1" s="1"/>
  <c r="A343" i="1"/>
  <c r="S342" i="1"/>
  <c r="S343" i="1" s="1"/>
  <c r="R342" i="1"/>
  <c r="R343" i="1" s="1"/>
  <c r="C318" i="1"/>
  <c r="B297" i="1"/>
  <c r="K299" i="1"/>
  <c r="L299" i="1" s="1"/>
  <c r="M299" i="1" s="1"/>
  <c r="J300" i="1"/>
  <c r="N298" i="1"/>
  <c r="P298" i="1" s="1"/>
  <c r="B298" i="1" s="1"/>
  <c r="G300" i="1"/>
  <c r="H299" i="1"/>
  <c r="O343" i="1" l="1"/>
  <c r="Q343" i="1" s="1"/>
  <c r="A344" i="1"/>
  <c r="D343" i="1"/>
  <c r="E343" i="1" s="1"/>
  <c r="F344" i="1" s="1"/>
  <c r="C319" i="1"/>
  <c r="N299" i="1"/>
  <c r="P299" i="1" s="1"/>
  <c r="B299" i="1" s="1"/>
  <c r="G301" i="1"/>
  <c r="H300" i="1"/>
  <c r="K300" i="1"/>
  <c r="L300" i="1" s="1"/>
  <c r="M300" i="1" s="1"/>
  <c r="J301" i="1"/>
  <c r="A345" i="1" l="1"/>
  <c r="D344" i="1"/>
  <c r="E344" i="1" s="1"/>
  <c r="F345" i="1" s="1"/>
  <c r="O344" i="1"/>
  <c r="Q344" i="1" s="1"/>
  <c r="S344" i="1"/>
  <c r="R344" i="1"/>
  <c r="R345" i="1" s="1"/>
  <c r="C320" i="1"/>
  <c r="N300" i="1"/>
  <c r="P300" i="1" s="1"/>
  <c r="G302" i="1"/>
  <c r="H301" i="1"/>
  <c r="K301" i="1"/>
  <c r="L301" i="1" s="1"/>
  <c r="M301" i="1" s="1"/>
  <c r="J302" i="1"/>
  <c r="S345" i="1" l="1"/>
  <c r="A346" i="1"/>
  <c r="D345" i="1"/>
  <c r="E345" i="1" s="1"/>
  <c r="F346" i="1" s="1"/>
  <c r="O345" i="1"/>
  <c r="Q345" i="1" s="1"/>
  <c r="C321" i="1"/>
  <c r="B300" i="1"/>
  <c r="K302" i="1"/>
  <c r="L302" i="1" s="1"/>
  <c r="M302" i="1" s="1"/>
  <c r="J303" i="1"/>
  <c r="N301" i="1"/>
  <c r="P301" i="1" s="1"/>
  <c r="B301" i="1" s="1"/>
  <c r="G303" i="1"/>
  <c r="H302" i="1"/>
  <c r="A347" i="1" l="1"/>
  <c r="D346" i="1"/>
  <c r="E346" i="1" s="1"/>
  <c r="F347" i="1" s="1"/>
  <c r="O346" i="1"/>
  <c r="Q346" i="1" s="1"/>
  <c r="S346" i="1"/>
  <c r="S347" i="1" s="1"/>
  <c r="R346" i="1"/>
  <c r="C322" i="1"/>
  <c r="N302" i="1"/>
  <c r="P302" i="1" s="1"/>
  <c r="G304" i="1"/>
  <c r="H303" i="1"/>
  <c r="K303" i="1"/>
  <c r="L303" i="1" s="1"/>
  <c r="M303" i="1" s="1"/>
  <c r="J304" i="1"/>
  <c r="R347" i="1" l="1"/>
  <c r="A348" i="1"/>
  <c r="O347" i="1"/>
  <c r="Q347" i="1" s="1"/>
  <c r="D347" i="1"/>
  <c r="E347" i="1" s="1"/>
  <c r="F348" i="1" s="1"/>
  <c r="C323" i="1"/>
  <c r="B302" i="1"/>
  <c r="K304" i="1"/>
  <c r="L304" i="1" s="1"/>
  <c r="M304" i="1" s="1"/>
  <c r="J305" i="1"/>
  <c r="N303" i="1"/>
  <c r="P303" i="1" s="1"/>
  <c r="B303" i="1" s="1"/>
  <c r="G305" i="1"/>
  <c r="H304" i="1"/>
  <c r="A349" i="1" l="1"/>
  <c r="D348" i="1"/>
  <c r="E348" i="1" s="1"/>
  <c r="F349" i="1" s="1"/>
  <c r="O348" i="1"/>
  <c r="Q348" i="1" s="1"/>
  <c r="S348" i="1"/>
  <c r="R348" i="1"/>
  <c r="C324" i="1"/>
  <c r="N304" i="1"/>
  <c r="P304" i="1" s="1"/>
  <c r="G306" i="1"/>
  <c r="H305" i="1"/>
  <c r="K305" i="1"/>
  <c r="L305" i="1" s="1"/>
  <c r="M305" i="1" s="1"/>
  <c r="J306" i="1"/>
  <c r="R349" i="1" l="1"/>
  <c r="S349" i="1"/>
  <c r="A350" i="1"/>
  <c r="O349" i="1"/>
  <c r="Q349" i="1" s="1"/>
  <c r="D349" i="1"/>
  <c r="E349" i="1" s="1"/>
  <c r="F350" i="1" s="1"/>
  <c r="C325" i="1"/>
  <c r="B304" i="1"/>
  <c r="N305" i="1"/>
  <c r="P305" i="1" s="1"/>
  <c r="B305" i="1" s="1"/>
  <c r="G307" i="1"/>
  <c r="H306" i="1"/>
  <c r="K306" i="1"/>
  <c r="L306" i="1" s="1"/>
  <c r="M306" i="1" s="1"/>
  <c r="J307" i="1"/>
  <c r="O350" i="1" l="1"/>
  <c r="Q350" i="1" s="1"/>
  <c r="A351" i="1"/>
  <c r="D350" i="1"/>
  <c r="E350" i="1" s="1"/>
  <c r="F351" i="1" s="1"/>
  <c r="S350" i="1"/>
  <c r="R350" i="1"/>
  <c r="R351" i="1" s="1"/>
  <c r="C326" i="1"/>
  <c r="K307" i="1"/>
  <c r="L307" i="1" s="1"/>
  <c r="M307" i="1" s="1"/>
  <c r="J308" i="1"/>
  <c r="N306" i="1"/>
  <c r="P306" i="1" s="1"/>
  <c r="B306" i="1" s="1"/>
  <c r="G308" i="1"/>
  <c r="H307" i="1"/>
  <c r="S351" i="1" l="1"/>
  <c r="O351" i="1"/>
  <c r="Q351" i="1" s="1"/>
  <c r="A352" i="1"/>
  <c r="D351" i="1"/>
  <c r="E351" i="1" s="1"/>
  <c r="F352" i="1" s="1"/>
  <c r="S352" i="1"/>
  <c r="C327" i="1"/>
  <c r="N307" i="1"/>
  <c r="P307" i="1" s="1"/>
  <c r="G309" i="1"/>
  <c r="H308" i="1"/>
  <c r="K308" i="1"/>
  <c r="L308" i="1" s="1"/>
  <c r="M308" i="1" s="1"/>
  <c r="J309" i="1"/>
  <c r="R352" i="1" l="1"/>
  <c r="A353" i="1"/>
  <c r="D352" i="1"/>
  <c r="E352" i="1" s="1"/>
  <c r="F353" i="1" s="1"/>
  <c r="O352" i="1"/>
  <c r="Q352" i="1" s="1"/>
  <c r="C328" i="1"/>
  <c r="B307" i="1"/>
  <c r="N308" i="1"/>
  <c r="P308" i="1" s="1"/>
  <c r="B308" i="1" s="1"/>
  <c r="G310" i="1"/>
  <c r="H309" i="1"/>
  <c r="K309" i="1"/>
  <c r="L309" i="1" s="1"/>
  <c r="M309" i="1" s="1"/>
  <c r="J310" i="1"/>
  <c r="A354" i="1" l="1"/>
  <c r="D353" i="1"/>
  <c r="E353" i="1" s="1"/>
  <c r="F354" i="1" s="1"/>
  <c r="O353" i="1"/>
  <c r="Q353" i="1" s="1"/>
  <c r="R353" i="1"/>
  <c r="S353" i="1"/>
  <c r="C329" i="1"/>
  <c r="K310" i="1"/>
  <c r="L310" i="1" s="1"/>
  <c r="M310" i="1" s="1"/>
  <c r="J311" i="1"/>
  <c r="N309" i="1"/>
  <c r="P309" i="1" s="1"/>
  <c r="G311" i="1"/>
  <c r="H310" i="1"/>
  <c r="S354" i="1" l="1"/>
  <c r="R354" i="1"/>
  <c r="A355" i="1"/>
  <c r="O354" i="1"/>
  <c r="Q354" i="1" s="1"/>
  <c r="D354" i="1"/>
  <c r="E354" i="1" s="1"/>
  <c r="F355" i="1" s="1"/>
  <c r="C330" i="1"/>
  <c r="B309" i="1"/>
  <c r="N310" i="1"/>
  <c r="P310" i="1" s="1"/>
  <c r="B310" i="1" s="1"/>
  <c r="G312" i="1"/>
  <c r="H311" i="1"/>
  <c r="K311" i="1"/>
  <c r="L311" i="1" s="1"/>
  <c r="M311" i="1" s="1"/>
  <c r="J312" i="1"/>
  <c r="O355" i="1" l="1"/>
  <c r="Q355" i="1" s="1"/>
  <c r="A356" i="1"/>
  <c r="D355" i="1"/>
  <c r="E355" i="1" s="1"/>
  <c r="F356" i="1" s="1"/>
  <c r="R355" i="1"/>
  <c r="S355" i="1"/>
  <c r="C331" i="1"/>
  <c r="N311" i="1"/>
  <c r="P311" i="1" s="1"/>
  <c r="G313" i="1"/>
  <c r="H312" i="1"/>
  <c r="K312" i="1"/>
  <c r="L312" i="1" s="1"/>
  <c r="M312" i="1" s="1"/>
  <c r="J313" i="1"/>
  <c r="S356" i="1" l="1"/>
  <c r="R356" i="1"/>
  <c r="A357" i="1"/>
  <c r="D356" i="1"/>
  <c r="E356" i="1" s="1"/>
  <c r="F357" i="1" s="1"/>
  <c r="O356" i="1"/>
  <c r="Q356" i="1" s="1"/>
  <c r="C332" i="1"/>
  <c r="B311" i="1"/>
  <c r="N312" i="1"/>
  <c r="P312" i="1" s="1"/>
  <c r="B312" i="1" s="1"/>
  <c r="G314" i="1"/>
  <c r="H313" i="1"/>
  <c r="K313" i="1"/>
  <c r="L313" i="1" s="1"/>
  <c r="M313" i="1" s="1"/>
  <c r="J314" i="1"/>
  <c r="O357" i="1" l="1"/>
  <c r="Q357" i="1" s="1"/>
  <c r="D357" i="1"/>
  <c r="E357" i="1" s="1"/>
  <c r="F358" i="1" s="1"/>
  <c r="A358" i="1"/>
  <c r="R357" i="1"/>
  <c r="S357" i="1"/>
  <c r="C333" i="1"/>
  <c r="K314" i="1"/>
  <c r="L314" i="1" s="1"/>
  <c r="M314" i="1" s="1"/>
  <c r="J315" i="1"/>
  <c r="N313" i="1"/>
  <c r="P313" i="1" s="1"/>
  <c r="B313" i="1" s="1"/>
  <c r="G315" i="1"/>
  <c r="H314" i="1"/>
  <c r="S358" i="1" l="1"/>
  <c r="R358" i="1"/>
  <c r="A359" i="1"/>
  <c r="D358" i="1"/>
  <c r="E358" i="1" s="1"/>
  <c r="F359" i="1" s="1"/>
  <c r="O358" i="1"/>
  <c r="Q358" i="1" s="1"/>
  <c r="C334" i="1"/>
  <c r="N314" i="1"/>
  <c r="P314" i="1" s="1"/>
  <c r="G316" i="1"/>
  <c r="H315" i="1"/>
  <c r="K315" i="1"/>
  <c r="L315" i="1" s="1"/>
  <c r="M315" i="1" s="1"/>
  <c r="J316" i="1"/>
  <c r="A360" i="1" l="1"/>
  <c r="O359" i="1"/>
  <c r="Q359" i="1" s="1"/>
  <c r="D359" i="1"/>
  <c r="E359" i="1" s="1"/>
  <c r="F360" i="1" s="1"/>
  <c r="R359" i="1"/>
  <c r="S359" i="1"/>
  <c r="C335" i="1"/>
  <c r="B314" i="1"/>
  <c r="N315" i="1"/>
  <c r="P315" i="1" s="1"/>
  <c r="B315" i="1" s="1"/>
  <c r="G317" i="1"/>
  <c r="H316" i="1"/>
  <c r="K316" i="1"/>
  <c r="L316" i="1" s="1"/>
  <c r="M316" i="1" s="1"/>
  <c r="J317" i="1"/>
  <c r="S360" i="1" l="1"/>
  <c r="R360" i="1"/>
  <c r="A361" i="1"/>
  <c r="O360" i="1"/>
  <c r="Q360" i="1" s="1"/>
  <c r="D360" i="1"/>
  <c r="E360" i="1" s="1"/>
  <c r="F361" i="1" s="1"/>
  <c r="C336" i="1"/>
  <c r="K317" i="1"/>
  <c r="L317" i="1" s="1"/>
  <c r="M317" i="1" s="1"/>
  <c r="J318" i="1"/>
  <c r="N316" i="1"/>
  <c r="P316" i="1" s="1"/>
  <c r="G318" i="1"/>
  <c r="H317" i="1"/>
  <c r="A362" i="1" l="1"/>
  <c r="D361" i="1"/>
  <c r="E361" i="1" s="1"/>
  <c r="F362" i="1" s="1"/>
  <c r="O361" i="1"/>
  <c r="Q361" i="1" s="1"/>
  <c r="R361" i="1"/>
  <c r="S361" i="1"/>
  <c r="C337" i="1"/>
  <c r="B316" i="1"/>
  <c r="N317" i="1"/>
  <c r="P317" i="1" s="1"/>
  <c r="B317" i="1" s="1"/>
  <c r="G319" i="1"/>
  <c r="H318" i="1"/>
  <c r="K318" i="1"/>
  <c r="L318" i="1" s="1"/>
  <c r="M318" i="1" s="1"/>
  <c r="J319" i="1"/>
  <c r="O362" i="1" l="1"/>
  <c r="Q362" i="1" s="1"/>
  <c r="D362" i="1"/>
  <c r="E362" i="1" s="1"/>
  <c r="F363" i="1" s="1"/>
  <c r="A363" i="1"/>
  <c r="S362" i="1"/>
  <c r="R362" i="1"/>
  <c r="C338" i="1"/>
  <c r="N318" i="1"/>
  <c r="P318" i="1" s="1"/>
  <c r="G320" i="1"/>
  <c r="H319" i="1"/>
  <c r="K319" i="1"/>
  <c r="L319" i="1" s="1"/>
  <c r="M319" i="1" s="1"/>
  <c r="J320" i="1"/>
  <c r="R363" i="1" l="1"/>
  <c r="S363" i="1"/>
  <c r="D363" i="1"/>
  <c r="E363" i="1" s="1"/>
  <c r="F364" i="1" s="1"/>
  <c r="A364" i="1"/>
  <c r="O363" i="1"/>
  <c r="Q363" i="1" s="1"/>
  <c r="C339" i="1"/>
  <c r="B318" i="1"/>
  <c r="K320" i="1"/>
  <c r="L320" i="1" s="1"/>
  <c r="M320" i="1" s="1"/>
  <c r="J321" i="1"/>
  <c r="N319" i="1"/>
  <c r="P319" i="1" s="1"/>
  <c r="B319" i="1" s="1"/>
  <c r="G321" i="1"/>
  <c r="H320" i="1"/>
  <c r="O364" i="1" l="1"/>
  <c r="Q364" i="1" s="1"/>
  <c r="D364" i="1"/>
  <c r="E364" i="1" s="1"/>
  <c r="F365" i="1" s="1"/>
  <c r="A365" i="1"/>
  <c r="S364" i="1"/>
  <c r="R364" i="1"/>
  <c r="C340" i="1"/>
  <c r="N320" i="1"/>
  <c r="P320" i="1" s="1"/>
  <c r="B320" i="1" s="1"/>
  <c r="G322" i="1"/>
  <c r="H321" i="1"/>
  <c r="K321" i="1"/>
  <c r="L321" i="1" s="1"/>
  <c r="M321" i="1" s="1"/>
  <c r="J322" i="1"/>
  <c r="O365" i="1" l="1"/>
  <c r="Q365" i="1" s="1"/>
  <c r="A366" i="1"/>
  <c r="D365" i="1"/>
  <c r="E365" i="1" s="1"/>
  <c r="F366" i="1" s="1"/>
  <c r="R365" i="1"/>
  <c r="S365" i="1"/>
  <c r="S366" i="1" s="1"/>
  <c r="C341" i="1"/>
  <c r="N321" i="1"/>
  <c r="P321" i="1" s="1"/>
  <c r="G323" i="1"/>
  <c r="H322" i="1"/>
  <c r="K322" i="1"/>
  <c r="L322" i="1" s="1"/>
  <c r="M322" i="1" s="1"/>
  <c r="J323" i="1"/>
  <c r="R366" i="1" l="1"/>
  <c r="A367" i="1"/>
  <c r="D366" i="1"/>
  <c r="E366" i="1" s="1"/>
  <c r="F367" i="1" s="1"/>
  <c r="O366" i="1"/>
  <c r="Q366" i="1" s="1"/>
  <c r="C342" i="1"/>
  <c r="B321" i="1"/>
  <c r="K323" i="1"/>
  <c r="L323" i="1" s="1"/>
  <c r="M323" i="1" s="1"/>
  <c r="J324" i="1"/>
  <c r="G324" i="1"/>
  <c r="H323" i="1"/>
  <c r="N322" i="1"/>
  <c r="P322" i="1" s="1"/>
  <c r="B322" i="1" s="1"/>
  <c r="R367" i="1" l="1"/>
  <c r="A368" i="1"/>
  <c r="O367" i="1"/>
  <c r="Q367" i="1" s="1"/>
  <c r="D367" i="1"/>
  <c r="E367" i="1" s="1"/>
  <c r="F368" i="1" s="1"/>
  <c r="S367" i="1"/>
  <c r="C343" i="1"/>
  <c r="G325" i="1"/>
  <c r="H324" i="1"/>
  <c r="N323" i="1"/>
  <c r="P323" i="1" s="1"/>
  <c r="K324" i="1"/>
  <c r="L324" i="1" s="1"/>
  <c r="M324" i="1" s="1"/>
  <c r="J325" i="1"/>
  <c r="S368" i="1" l="1"/>
  <c r="O368" i="1"/>
  <c r="Q368" i="1" s="1"/>
  <c r="D368" i="1"/>
  <c r="E368" i="1" s="1"/>
  <c r="F369" i="1" s="1"/>
  <c r="A369" i="1"/>
  <c r="R368" i="1"/>
  <c r="R369" i="1" s="1"/>
  <c r="C344" i="1"/>
  <c r="B323" i="1"/>
  <c r="K325" i="1"/>
  <c r="L325" i="1" s="1"/>
  <c r="M325" i="1" s="1"/>
  <c r="J326" i="1"/>
  <c r="N324" i="1"/>
  <c r="P324" i="1" s="1"/>
  <c r="B324" i="1" s="1"/>
  <c r="G326" i="1"/>
  <c r="H325" i="1"/>
  <c r="O369" i="1" l="1"/>
  <c r="A370" i="1"/>
  <c r="D369" i="1"/>
  <c r="E369" i="1" s="1"/>
  <c r="F370" i="1" s="1"/>
  <c r="S369" i="1"/>
  <c r="C345" i="1"/>
  <c r="N325" i="1"/>
  <c r="P325" i="1" s="1"/>
  <c r="G327" i="1"/>
  <c r="H326" i="1"/>
  <c r="K326" i="1"/>
  <c r="L326" i="1" s="1"/>
  <c r="M326" i="1" s="1"/>
  <c r="J327" i="1"/>
  <c r="A371" i="1" l="1"/>
  <c r="O370" i="1"/>
  <c r="D370" i="1"/>
  <c r="E370" i="1" s="1"/>
  <c r="F371" i="1" s="1"/>
  <c r="S370" i="1"/>
  <c r="R370" i="1"/>
  <c r="Q369" i="1"/>
  <c r="C346" i="1"/>
  <c r="B325" i="1"/>
  <c r="K327" i="1"/>
  <c r="L327" i="1" s="1"/>
  <c r="M327" i="1" s="1"/>
  <c r="J328" i="1"/>
  <c r="G328" i="1"/>
  <c r="H327" i="1"/>
  <c r="N326" i="1"/>
  <c r="P326" i="1" s="1"/>
  <c r="B326" i="1" s="1"/>
  <c r="S371" i="1" l="1"/>
  <c r="R371" i="1"/>
  <c r="Q370" i="1"/>
  <c r="D371" i="1"/>
  <c r="E371" i="1" s="1"/>
  <c r="F372" i="1" s="1"/>
  <c r="A372" i="1"/>
  <c r="O371" i="1"/>
  <c r="C347" i="1"/>
  <c r="N327" i="1"/>
  <c r="P327" i="1" s="1"/>
  <c r="B327" i="1" s="1"/>
  <c r="G329" i="1"/>
  <c r="H328" i="1"/>
  <c r="K328" i="1"/>
  <c r="L328" i="1" s="1"/>
  <c r="M328" i="1" s="1"/>
  <c r="J329" i="1"/>
  <c r="R372" i="1" l="1"/>
  <c r="Q371" i="1"/>
  <c r="S372" i="1"/>
  <c r="A373" i="1"/>
  <c r="D372" i="1"/>
  <c r="E372" i="1" s="1"/>
  <c r="F373" i="1" s="1"/>
  <c r="O372" i="1"/>
  <c r="C348" i="1"/>
  <c r="K329" i="1"/>
  <c r="L329" i="1" s="1"/>
  <c r="M329" i="1" s="1"/>
  <c r="J330" i="1"/>
  <c r="G330" i="1"/>
  <c r="H329" i="1"/>
  <c r="N328" i="1"/>
  <c r="P328" i="1" s="1"/>
  <c r="S373" i="1" l="1"/>
  <c r="R373" i="1"/>
  <c r="Q372" i="1"/>
  <c r="O373" i="1"/>
  <c r="A374" i="1"/>
  <c r="D373" i="1"/>
  <c r="E373" i="1" s="1"/>
  <c r="F374" i="1" s="1"/>
  <c r="C349" i="1"/>
  <c r="B328" i="1"/>
  <c r="N329" i="1"/>
  <c r="P329" i="1" s="1"/>
  <c r="B329" i="1" s="1"/>
  <c r="G331" i="1"/>
  <c r="H330" i="1"/>
  <c r="K330" i="1"/>
  <c r="L330" i="1" s="1"/>
  <c r="M330" i="1" s="1"/>
  <c r="J331" i="1"/>
  <c r="D374" i="1" l="1"/>
  <c r="E374" i="1" s="1"/>
  <c r="F375" i="1" s="1"/>
  <c r="O374" i="1"/>
  <c r="A375" i="1"/>
  <c r="Q373" i="1"/>
  <c r="R374" i="1"/>
  <c r="S374" i="1"/>
  <c r="C350" i="1"/>
  <c r="N330" i="1"/>
  <c r="P330" i="1" s="1"/>
  <c r="G332" i="1"/>
  <c r="H331" i="1"/>
  <c r="K331" i="1"/>
  <c r="L331" i="1" s="1"/>
  <c r="M331" i="1" s="1"/>
  <c r="J332" i="1"/>
  <c r="A376" i="1" l="1"/>
  <c r="O375" i="1"/>
  <c r="D375" i="1"/>
  <c r="E375" i="1" s="1"/>
  <c r="F376" i="1" s="1"/>
  <c r="S375" i="1"/>
  <c r="R375" i="1"/>
  <c r="Q374" i="1"/>
  <c r="C351" i="1"/>
  <c r="B330" i="1"/>
  <c r="K332" i="1"/>
  <c r="L332" i="1" s="1"/>
  <c r="M332" i="1" s="1"/>
  <c r="J333" i="1"/>
  <c r="G333" i="1"/>
  <c r="H332" i="1"/>
  <c r="N331" i="1"/>
  <c r="P331" i="1" s="1"/>
  <c r="B331" i="1" s="1"/>
  <c r="R376" i="1" l="1"/>
  <c r="Q375" i="1"/>
  <c r="S376" i="1"/>
  <c r="O376" i="1"/>
  <c r="A377" i="1"/>
  <c r="D376" i="1"/>
  <c r="E376" i="1" s="1"/>
  <c r="F377" i="1" s="1"/>
  <c r="C352" i="1"/>
  <c r="G334" i="1"/>
  <c r="H333" i="1"/>
  <c r="N332" i="1"/>
  <c r="P332" i="1" s="1"/>
  <c r="K333" i="1"/>
  <c r="L333" i="1" s="1"/>
  <c r="M333" i="1" s="1"/>
  <c r="J334" i="1"/>
  <c r="A378" i="1" l="1"/>
  <c r="O377" i="1"/>
  <c r="Q377" i="1" s="1"/>
  <c r="D377" i="1"/>
  <c r="E377" i="1" s="1"/>
  <c r="S377" i="1"/>
  <c r="Q376" i="1"/>
  <c r="R377" i="1"/>
  <c r="C353" i="1"/>
  <c r="B332" i="1"/>
  <c r="K334" i="1"/>
  <c r="L334" i="1" s="1"/>
  <c r="M334" i="1" s="1"/>
  <c r="J335" i="1"/>
  <c r="N333" i="1"/>
  <c r="P333" i="1" s="1"/>
  <c r="B333" i="1" s="1"/>
  <c r="G335" i="1"/>
  <c r="H334" i="1"/>
  <c r="C354" i="1" l="1"/>
  <c r="N334" i="1"/>
  <c r="P334" i="1" s="1"/>
  <c r="B334" i="1" s="1"/>
  <c r="G336" i="1"/>
  <c r="H335" i="1"/>
  <c r="K335" i="1"/>
  <c r="L335" i="1" s="1"/>
  <c r="M335" i="1" s="1"/>
  <c r="J336" i="1"/>
  <c r="C355" i="1" l="1"/>
  <c r="N335" i="1"/>
  <c r="P335" i="1" s="1"/>
  <c r="G337" i="1"/>
  <c r="H336" i="1"/>
  <c r="K336" i="1"/>
  <c r="L336" i="1" s="1"/>
  <c r="M336" i="1" s="1"/>
  <c r="J337" i="1"/>
  <c r="C356" i="1" l="1"/>
  <c r="B335" i="1"/>
  <c r="K337" i="1"/>
  <c r="L337" i="1" s="1"/>
  <c r="M337" i="1" s="1"/>
  <c r="J338" i="1"/>
  <c r="G338" i="1"/>
  <c r="H337" i="1"/>
  <c r="N336" i="1"/>
  <c r="P336" i="1" s="1"/>
  <c r="B336" i="1" s="1"/>
  <c r="C357" i="1" l="1"/>
  <c r="G339" i="1"/>
  <c r="H338" i="1"/>
  <c r="N337" i="1"/>
  <c r="P337" i="1" s="1"/>
  <c r="K338" i="1"/>
  <c r="L338" i="1" s="1"/>
  <c r="M338" i="1" s="1"/>
  <c r="J339" i="1"/>
  <c r="C358" i="1" l="1"/>
  <c r="B337" i="1"/>
  <c r="K339" i="1"/>
  <c r="L339" i="1" s="1"/>
  <c r="M339" i="1" s="1"/>
  <c r="J340" i="1"/>
  <c r="N338" i="1"/>
  <c r="P338" i="1" s="1"/>
  <c r="B338" i="1" s="1"/>
  <c r="G340" i="1"/>
  <c r="H339" i="1"/>
  <c r="C359" i="1" l="1"/>
  <c r="N339" i="1"/>
  <c r="P339" i="1" s="1"/>
  <c r="G341" i="1"/>
  <c r="H340" i="1"/>
  <c r="K340" i="1"/>
  <c r="L340" i="1" s="1"/>
  <c r="M340" i="1" s="1"/>
  <c r="J341" i="1"/>
  <c r="C360" i="1" l="1"/>
  <c r="B339" i="1"/>
  <c r="K341" i="1"/>
  <c r="L341" i="1" s="1"/>
  <c r="M341" i="1" s="1"/>
  <c r="J342" i="1"/>
  <c r="N340" i="1"/>
  <c r="P340" i="1" s="1"/>
  <c r="B340" i="1" s="1"/>
  <c r="G342" i="1"/>
  <c r="H341" i="1"/>
  <c r="C361" i="1" l="1"/>
  <c r="N341" i="1"/>
  <c r="P341" i="1" s="1"/>
  <c r="B341" i="1" s="1"/>
  <c r="G343" i="1"/>
  <c r="H342" i="1"/>
  <c r="K342" i="1"/>
  <c r="L342" i="1" s="1"/>
  <c r="M342" i="1" s="1"/>
  <c r="J343" i="1"/>
  <c r="C362" i="1" l="1"/>
  <c r="K343" i="1"/>
  <c r="L343" i="1" s="1"/>
  <c r="M343" i="1" s="1"/>
  <c r="J344" i="1"/>
  <c r="N342" i="1"/>
  <c r="P342" i="1" s="1"/>
  <c r="G344" i="1"/>
  <c r="H343" i="1"/>
  <c r="C363" i="1" l="1"/>
  <c r="B342" i="1"/>
  <c r="N343" i="1"/>
  <c r="P343" i="1" s="1"/>
  <c r="B343" i="1" s="1"/>
  <c r="G345" i="1"/>
  <c r="H344" i="1"/>
  <c r="K344" i="1"/>
  <c r="L344" i="1" s="1"/>
  <c r="M344" i="1" s="1"/>
  <c r="J345" i="1"/>
  <c r="C364" i="1" l="1"/>
  <c r="N344" i="1"/>
  <c r="P344" i="1" s="1"/>
  <c r="G346" i="1"/>
  <c r="H345" i="1"/>
  <c r="K345" i="1"/>
  <c r="L345" i="1" s="1"/>
  <c r="M345" i="1" s="1"/>
  <c r="J346" i="1"/>
  <c r="C365" i="1" l="1"/>
  <c r="B344" i="1"/>
  <c r="K346" i="1"/>
  <c r="L346" i="1" s="1"/>
  <c r="M346" i="1" s="1"/>
  <c r="J347" i="1"/>
  <c r="G347" i="1"/>
  <c r="H346" i="1"/>
  <c r="N345" i="1"/>
  <c r="P345" i="1" s="1"/>
  <c r="B345" i="1" s="1"/>
  <c r="C366" i="1" l="1"/>
  <c r="G348" i="1"/>
  <c r="H347" i="1"/>
  <c r="N346" i="1"/>
  <c r="P346" i="1" s="1"/>
  <c r="K347" i="1"/>
  <c r="L347" i="1" s="1"/>
  <c r="M347" i="1" s="1"/>
  <c r="J348" i="1"/>
  <c r="C367" i="1" l="1"/>
  <c r="B346" i="1"/>
  <c r="K348" i="1"/>
  <c r="L348" i="1" s="1"/>
  <c r="M348" i="1" s="1"/>
  <c r="J349" i="1"/>
  <c r="N347" i="1"/>
  <c r="P347" i="1" s="1"/>
  <c r="B347" i="1" s="1"/>
  <c r="G349" i="1"/>
  <c r="H348" i="1"/>
  <c r="C368" i="1" l="1"/>
  <c r="N348" i="1"/>
  <c r="P348" i="1" s="1"/>
  <c r="B348" i="1" s="1"/>
  <c r="G350" i="1"/>
  <c r="H349" i="1"/>
  <c r="K349" i="1"/>
  <c r="L349" i="1" s="1"/>
  <c r="M349" i="1" s="1"/>
  <c r="J350" i="1"/>
  <c r="C369" i="1" l="1"/>
  <c r="N349" i="1"/>
  <c r="P349" i="1" s="1"/>
  <c r="G351" i="1"/>
  <c r="H350" i="1"/>
  <c r="K350" i="1"/>
  <c r="L350" i="1" s="1"/>
  <c r="M350" i="1" s="1"/>
  <c r="J351" i="1"/>
  <c r="C370" i="1" l="1"/>
  <c r="B349" i="1"/>
  <c r="K351" i="1"/>
  <c r="L351" i="1" s="1"/>
  <c r="M351" i="1" s="1"/>
  <c r="J352" i="1"/>
  <c r="G352" i="1"/>
  <c r="H351" i="1"/>
  <c r="N350" i="1"/>
  <c r="P350" i="1" s="1"/>
  <c r="B350" i="1" s="1"/>
  <c r="C371" i="1" l="1"/>
  <c r="N351" i="1"/>
  <c r="P351" i="1" s="1"/>
  <c r="G353" i="1"/>
  <c r="H352" i="1"/>
  <c r="K352" i="1"/>
  <c r="L352" i="1" s="1"/>
  <c r="M352" i="1" s="1"/>
  <c r="J353" i="1"/>
  <c r="C372" i="1" l="1"/>
  <c r="B351" i="1"/>
  <c r="K353" i="1"/>
  <c r="L353" i="1" s="1"/>
  <c r="M353" i="1" s="1"/>
  <c r="J354" i="1"/>
  <c r="N352" i="1"/>
  <c r="P352" i="1" s="1"/>
  <c r="B352" i="1" s="1"/>
  <c r="G354" i="1"/>
  <c r="H353" i="1"/>
  <c r="C373" i="1" l="1"/>
  <c r="N353" i="1"/>
  <c r="P353" i="1" s="1"/>
  <c r="G355" i="1"/>
  <c r="H354" i="1"/>
  <c r="K354" i="1"/>
  <c r="L354" i="1" s="1"/>
  <c r="M354" i="1" s="1"/>
  <c r="J355" i="1"/>
  <c r="C374" i="1" l="1"/>
  <c r="B353" i="1"/>
  <c r="K355" i="1"/>
  <c r="L355" i="1" s="1"/>
  <c r="M355" i="1" s="1"/>
  <c r="J356" i="1"/>
  <c r="N354" i="1"/>
  <c r="P354" i="1" s="1"/>
  <c r="B354" i="1" s="1"/>
  <c r="G356" i="1"/>
  <c r="H355" i="1"/>
  <c r="C375" i="1" l="1"/>
  <c r="N355" i="1"/>
  <c r="P355" i="1" s="1"/>
  <c r="B355" i="1" s="1"/>
  <c r="G357" i="1"/>
  <c r="H356" i="1"/>
  <c r="K356" i="1"/>
  <c r="L356" i="1" s="1"/>
  <c r="M356" i="1" s="1"/>
  <c r="J357" i="1"/>
  <c r="C376" i="1" l="1"/>
  <c r="K357" i="1"/>
  <c r="L357" i="1" s="1"/>
  <c r="M357" i="1" s="1"/>
  <c r="J358" i="1"/>
  <c r="G358" i="1"/>
  <c r="H357" i="1"/>
  <c r="N356" i="1"/>
  <c r="P356" i="1" s="1"/>
  <c r="C377" i="1" l="1"/>
  <c r="B356" i="1"/>
  <c r="G359" i="1"/>
  <c r="H358" i="1"/>
  <c r="N357" i="1"/>
  <c r="P357" i="1" s="1"/>
  <c r="B357" i="1" s="1"/>
  <c r="K358" i="1"/>
  <c r="L358" i="1" s="1"/>
  <c r="M358" i="1" s="1"/>
  <c r="J359" i="1"/>
  <c r="C378" i="1" l="1"/>
  <c r="K359" i="1"/>
  <c r="L359" i="1" s="1"/>
  <c r="M359" i="1" s="1"/>
  <c r="J360" i="1"/>
  <c r="N358" i="1"/>
  <c r="P358" i="1" s="1"/>
  <c r="G360" i="1"/>
  <c r="H359" i="1"/>
  <c r="B358" i="1" l="1"/>
  <c r="N359" i="1"/>
  <c r="P359" i="1" s="1"/>
  <c r="B359" i="1" s="1"/>
  <c r="G361" i="1"/>
  <c r="H360" i="1"/>
  <c r="K360" i="1"/>
  <c r="L360" i="1" s="1"/>
  <c r="M360" i="1" s="1"/>
  <c r="J361" i="1"/>
  <c r="N360" i="1" l="1"/>
  <c r="P360" i="1" s="1"/>
  <c r="G362" i="1"/>
  <c r="H361" i="1"/>
  <c r="K361" i="1"/>
  <c r="L361" i="1" s="1"/>
  <c r="M361" i="1" s="1"/>
  <c r="J362" i="1"/>
  <c r="B360" i="1" l="1"/>
  <c r="K362" i="1"/>
  <c r="L362" i="1" s="1"/>
  <c r="M362" i="1" s="1"/>
  <c r="J363" i="1"/>
  <c r="G363" i="1"/>
  <c r="H362" i="1"/>
  <c r="N361" i="1"/>
  <c r="P361" i="1" s="1"/>
  <c r="B361" i="1" s="1"/>
  <c r="N362" i="1" l="1"/>
  <c r="P362" i="1" s="1"/>
  <c r="B362" i="1" s="1"/>
  <c r="G364" i="1"/>
  <c r="H363" i="1"/>
  <c r="K363" i="1"/>
  <c r="L363" i="1" s="1"/>
  <c r="M363" i="1" s="1"/>
  <c r="J364" i="1"/>
  <c r="N363" i="1" l="1"/>
  <c r="P363" i="1" s="1"/>
  <c r="G365" i="1"/>
  <c r="H364" i="1"/>
  <c r="K364" i="1"/>
  <c r="L364" i="1" s="1"/>
  <c r="M364" i="1" s="1"/>
  <c r="J365" i="1"/>
  <c r="B363" i="1" l="1"/>
  <c r="K365" i="1"/>
  <c r="L365" i="1" s="1"/>
  <c r="M365" i="1" s="1"/>
  <c r="J366" i="1"/>
  <c r="G366" i="1"/>
  <c r="H365" i="1"/>
  <c r="N364" i="1"/>
  <c r="P364" i="1" s="1"/>
  <c r="B364" i="1" s="1"/>
  <c r="G367" i="1" l="1"/>
  <c r="H366" i="1"/>
  <c r="N365" i="1"/>
  <c r="P365" i="1" s="1"/>
  <c r="K366" i="1"/>
  <c r="L366" i="1" s="1"/>
  <c r="M366" i="1" s="1"/>
  <c r="J367" i="1"/>
  <c r="B365" i="1" l="1"/>
  <c r="K367" i="1"/>
  <c r="L367" i="1" s="1"/>
  <c r="M367" i="1" s="1"/>
  <c r="J368" i="1"/>
  <c r="N366" i="1"/>
  <c r="P366" i="1" s="1"/>
  <c r="B366" i="1" s="1"/>
  <c r="G368" i="1"/>
  <c r="H367" i="1"/>
  <c r="N367" i="1" l="1"/>
  <c r="P367" i="1" s="1"/>
  <c r="G369" i="1"/>
  <c r="H368" i="1"/>
  <c r="K368" i="1"/>
  <c r="L368" i="1" s="1"/>
  <c r="M368" i="1" s="1"/>
  <c r="J369" i="1"/>
  <c r="B367" i="1" l="1"/>
  <c r="K369" i="1"/>
  <c r="L369" i="1" s="1"/>
  <c r="M369" i="1" s="1"/>
  <c r="J370" i="1"/>
  <c r="N368" i="1"/>
  <c r="P368" i="1" s="1"/>
  <c r="B368" i="1" s="1"/>
  <c r="H369" i="1"/>
  <c r="G370" i="1"/>
  <c r="H370" i="1" l="1"/>
  <c r="G371" i="1"/>
  <c r="N369" i="1"/>
  <c r="P369" i="1" s="1"/>
  <c r="B369" i="1" s="1"/>
  <c r="K370" i="1"/>
  <c r="L370" i="1" s="1"/>
  <c r="M370" i="1" s="1"/>
  <c r="J371" i="1"/>
  <c r="K371" i="1" l="1"/>
  <c r="L371" i="1" s="1"/>
  <c r="M371" i="1" s="1"/>
  <c r="J372" i="1"/>
  <c r="H371" i="1"/>
  <c r="G372" i="1"/>
  <c r="N370" i="1"/>
  <c r="P370" i="1" s="1"/>
  <c r="B370" i="1" l="1"/>
  <c r="H372" i="1"/>
  <c r="G373" i="1"/>
  <c r="N371" i="1"/>
  <c r="P371" i="1" s="1"/>
  <c r="B371" i="1" s="1"/>
  <c r="K372" i="1"/>
  <c r="L372" i="1" s="1"/>
  <c r="M372" i="1" s="1"/>
  <c r="J373" i="1"/>
  <c r="K373" i="1" l="1"/>
  <c r="L373" i="1" s="1"/>
  <c r="M373" i="1" s="1"/>
  <c r="J374" i="1"/>
  <c r="H373" i="1"/>
  <c r="G374" i="1"/>
  <c r="N372" i="1"/>
  <c r="P372" i="1" s="1"/>
  <c r="B372" i="1" l="1"/>
  <c r="H374" i="1"/>
  <c r="G375" i="1"/>
  <c r="N373" i="1"/>
  <c r="P373" i="1" s="1"/>
  <c r="B373" i="1" s="1"/>
  <c r="K374" i="1"/>
  <c r="L374" i="1" s="1"/>
  <c r="M374" i="1" s="1"/>
  <c r="J375" i="1"/>
  <c r="K375" i="1" l="1"/>
  <c r="L375" i="1" s="1"/>
  <c r="M375" i="1" s="1"/>
  <c r="J376" i="1"/>
  <c r="H375" i="1"/>
  <c r="G376" i="1"/>
  <c r="N374" i="1"/>
  <c r="P374" i="1" s="1"/>
  <c r="B374" i="1" l="1"/>
  <c r="H376" i="1"/>
  <c r="G377" i="1"/>
  <c r="H377" i="1" s="1"/>
  <c r="N375" i="1"/>
  <c r="P375" i="1" s="1"/>
  <c r="B375" i="1" s="1"/>
  <c r="K376" i="1"/>
  <c r="L376" i="1" s="1"/>
  <c r="M376" i="1" s="1"/>
  <c r="J377" i="1"/>
  <c r="K377" i="1" s="1"/>
  <c r="L377" i="1" l="1"/>
  <c r="M377" i="1" s="1"/>
  <c r="N377" i="1" s="1"/>
  <c r="P377" i="1" s="1"/>
  <c r="N376" i="1"/>
  <c r="P376" i="1" s="1"/>
  <c r="B376" i="1" s="1"/>
  <c r="B377" i="1" l="1"/>
</calcChain>
</file>

<file path=xl/sharedStrings.xml><?xml version="1.0" encoding="utf-8"?>
<sst xmlns="http://schemas.openxmlformats.org/spreadsheetml/2006/main" count="124" uniqueCount="93">
  <si>
    <t>[TABELA DE PAGAMENTOS]</t>
  </si>
  <si>
    <t>[FERIADOS]</t>
  </si>
  <si>
    <t>[DATAS BASE]</t>
  </si>
  <si>
    <t>DATA EMISSÃO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</si>
  <si>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</si>
  <si>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</si>
  <si>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</si>
  <si>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</si>
  <si>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</si>
  <si>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</si>
  <si>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</si>
  <si>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</si>
  <si>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</si>
  <si>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</si>
  <si>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</si>
  <si>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</si>
  <si>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</si>
  <si>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</si>
  <si>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</si>
  <si>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</si>
  <si>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</si>
  <si>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</si>
  <si>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</si>
  <si>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</si>
  <si>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</si>
  <si>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</si>
  <si>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</si>
  <si>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</si>
  <si>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</si>
  <si>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</si>
  <si>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</si>
  <si>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</si>
  <si>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</si>
  <si>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</si>
  <si>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</si>
  <si>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</si>
  <si>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</si>
  <si>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</si>
  <si>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</si>
  <si>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</si>
  <si>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</si>
  <si>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</si>
  <si>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</si>
  <si>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</si>
  <si>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</si>
  <si>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</si>
  <si>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</si>
  <si>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</si>
  <si>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</si>
  <si>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</si>
  <si>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</si>
  <si>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</si>
  <si>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</si>
  <si>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</si>
  <si>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</si>
  <si>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</si>
  <si>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</si>
  <si>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</si>
  <si>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</si>
  <si>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</si>
  <si>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</si>
  <si>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</si>
  <si>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</si>
  <si>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</si>
  <si>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</si>
  <si>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</si>
  <si>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</si>
  <si>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</si>
  <si>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</si>
  <si>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</si>
  <si>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</si>
  <si>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</si>
  <si>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</si>
  <si>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</si>
  <si>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</si>
  <si>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</si>
  <si>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</si>
  <si>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</si>
  <si>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</si>
  <si>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</si>
  <si>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</si>
  <si>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</si>
  <si>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</si>
  <si>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</si>
  <si>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</si>
  <si>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</si>
  <si>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ÚNICA</t>
  </si>
  <si>
    <t>SOLAR SERRA DO MEL B S.A.</t>
  </si>
  <si>
    <t>1ª</t>
  </si>
  <si>
    <t>BRSSMBDBS004</t>
  </si>
  <si>
    <t>SSMB11</t>
  </si>
  <si>
    <t>1ª EMI DEB</t>
  </si>
  <si>
    <t>PU 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</si>
</sst>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5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2" fillId="5" borderId="0" xfId="0" applyFont="1" applyFill="1" applyAlignment="1">
      <alignment horizontal="left"/>
    </xf>
    <xf numFmtId="14" fontId="10" fillId="4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95250</xdr:rowOff>
    </xdr:from>
    <xdr:to>
      <xdr:col>0</xdr:col>
      <xdr:colOff>1476375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3B2AD57-DBF9-6CDA-7516-735BE897E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5250"/>
          <a:ext cx="1362075" cy="409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30.85546875" style="25" bestFit="1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f ca="1">WORKDAY(TODAY(),1,$U$81:$U$469)</f>
        <v>45789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85</v>
      </c>
      <c r="C2" s="95" t="s">
        <v>87</v>
      </c>
      <c r="D2" s="37"/>
      <c r="E2" s="38"/>
      <c r="F2" s="148"/>
      <c r="G2" s="148"/>
      <c r="H2" s="152"/>
      <c r="I2" s="39"/>
      <c r="J2" s="148"/>
      <c r="K2" s="148"/>
      <c r="L2" s="152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79</v>
      </c>
      <c r="C3" s="101" t="s">
        <v>88</v>
      </c>
      <c r="D3" s="37"/>
      <c r="E3" s="38"/>
      <c r="F3" s="148"/>
      <c r="G3" s="148"/>
      <c r="H3" s="153"/>
      <c r="I3" s="39"/>
      <c r="J3" s="148"/>
      <c r="K3" s="148"/>
      <c r="L3" s="153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80</v>
      </c>
      <c r="C4" s="101" t="s">
        <v>86</v>
      </c>
      <c r="D4" s="37"/>
      <c r="E4" s="38"/>
      <c r="F4" s="148"/>
      <c r="G4" s="148"/>
      <c r="H4" s="97"/>
      <c r="I4" s="39"/>
      <c r="J4" s="148"/>
      <c r="K4" s="148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78</v>
      </c>
      <c r="C5" s="97">
        <v>1.6500000000000001E-2</v>
      </c>
      <c r="D5" s="49"/>
      <c r="E5" s="50"/>
      <c r="F5" s="150"/>
      <c r="G5" s="149"/>
      <c r="H5" s="151"/>
      <c r="I5" s="51"/>
      <c r="J5" s="150"/>
      <c r="K5" s="149"/>
      <c r="L5" s="151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81</v>
      </c>
      <c r="C6" s="99">
        <v>1000</v>
      </c>
      <c r="D6" s="49"/>
      <c r="E6" s="50"/>
      <c r="F6" s="148"/>
      <c r="G6" s="148"/>
      <c r="H6" s="152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98"/>
      <c r="B7" s="81" t="s">
        <v>82</v>
      </c>
      <c r="C7" s="100">
        <v>270000</v>
      </c>
      <c r="D7" s="49"/>
      <c r="E7" s="50"/>
      <c r="F7" s="148"/>
      <c r="G7" s="148"/>
      <c r="H7" s="153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4.25" x14ac:dyDescent="0.2">
      <c r="A8" s="98"/>
      <c r="B8" s="81" t="s">
        <v>83</v>
      </c>
      <c r="C8" s="99">
        <f>C6*C7</f>
        <v>270000000</v>
      </c>
      <c r="D8" s="49"/>
      <c r="E8" s="50"/>
      <c r="F8" s="148"/>
      <c r="G8" s="148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4.25" x14ac:dyDescent="0.2">
      <c r="A9" s="134"/>
      <c r="B9" s="121" t="s">
        <v>84</v>
      </c>
      <c r="C9" s="122" t="s">
        <v>89</v>
      </c>
      <c r="D9" s="123"/>
      <c r="E9" s="124"/>
      <c r="F9" s="150"/>
      <c r="G9" s="149"/>
      <c r="H9" s="151"/>
      <c r="I9" s="125"/>
      <c r="J9" s="126"/>
      <c r="K9" s="127"/>
      <c r="L9" s="127"/>
      <c r="M9" s="128"/>
      <c r="N9" s="128"/>
      <c r="O9" s="129"/>
      <c r="P9" s="130"/>
      <c r="Q9" s="130"/>
      <c r="R9" s="131"/>
      <c r="S9" s="132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6" t="s">
        <v>3</v>
      </c>
      <c r="B10" s="133" t="s">
        <v>57</v>
      </c>
      <c r="C10" s="133" t="s">
        <v>58</v>
      </c>
      <c r="D10" s="133" t="s">
        <v>59</v>
      </c>
      <c r="E10" s="133" t="s">
        <v>60</v>
      </c>
      <c r="F10" s="133" t="s">
        <v>61</v>
      </c>
      <c r="G10" s="133" t="s">
        <v>62</v>
      </c>
      <c r="H10" s="133" t="s">
        <v>63</v>
      </c>
      <c r="I10" s="133" t="s">
        <v>64</v>
      </c>
      <c r="J10" s="133" t="s">
        <v>65</v>
      </c>
      <c r="K10" s="133" t="s">
        <v>66</v>
      </c>
      <c r="L10" s="133" t="s">
        <v>67</v>
      </c>
      <c r="M10" s="133" t="s">
        <v>68</v>
      </c>
      <c r="N10" s="133" t="s">
        <v>69</v>
      </c>
      <c r="O10" s="133" t="s">
        <v>70</v>
      </c>
      <c r="P10" s="133" t="s">
        <v>71</v>
      </c>
      <c r="Q10" s="133" t="s">
        <v>72</v>
      </c>
      <c r="R10" s="133" t="s">
        <v>73</v>
      </c>
      <c r="S10" s="133" t="s">
        <v>74</v>
      </c>
      <c r="T10" s="120"/>
      <c r="U10" s="60"/>
      <c r="V10" s="60"/>
      <c r="W10" s="60"/>
      <c r="X10" s="60"/>
      <c r="Y10" s="60"/>
      <c r="Z10" s="60"/>
      <c r="AA10" s="60"/>
      <c r="AB10" s="60"/>
      <c r="AC10" s="60"/>
      <c r="AD10" s="140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7">
        <v>44862</v>
      </c>
      <c r="B11" s="104" t="s">
        <v>92</v>
      </c>
      <c r="C11" s="105" t="s">
        <v>4</v>
      </c>
      <c r="D11" s="106" t="s">
        <v>5</v>
      </c>
      <c r="E11" s="107" t="s">
        <v>5</v>
      </c>
      <c r="F11" s="106" t="s">
        <v>5</v>
      </c>
      <c r="G11" s="106" t="s">
        <v>5</v>
      </c>
      <c r="H11" s="106" t="s">
        <v>5</v>
      </c>
      <c r="I11" s="108" t="s">
        <v>6</v>
      </c>
      <c r="J11" s="108" t="s">
        <v>6</v>
      </c>
      <c r="K11" s="108" t="s">
        <v>6</v>
      </c>
      <c r="L11" s="108" t="s">
        <v>6</v>
      </c>
      <c r="M11" s="109" t="s">
        <v>6</v>
      </c>
      <c r="N11" s="110" t="s">
        <v>7</v>
      </c>
      <c r="O11" s="111" t="s">
        <v>8</v>
      </c>
      <c r="P11" s="104" t="s">
        <v>9</v>
      </c>
      <c r="Q11" s="105" t="s">
        <v>10</v>
      </c>
      <c r="R11" s="112" t="s">
        <v>11</v>
      </c>
      <c r="S11" s="113" t="s">
        <v>11</v>
      </c>
      <c r="T11" s="138"/>
      <c r="U11" s="141"/>
      <c r="V11" s="141"/>
      <c r="W11" s="141"/>
      <c r="X11" s="141"/>
      <c r="Y11" s="141"/>
      <c r="Z11" s="141"/>
      <c r="AA11" s="141"/>
      <c r="AB11" s="141"/>
      <c r="AC11" s="141"/>
      <c r="AD11" s="142"/>
      <c r="AE11" s="141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6" t="s">
        <v>75</v>
      </c>
      <c r="B12" s="104" t="s">
        <v>91</v>
      </c>
      <c r="C12" s="105" t="s">
        <v>13</v>
      </c>
      <c r="D12" s="105" t="s">
        <v>14</v>
      </c>
      <c r="E12" s="114" t="s">
        <v>15</v>
      </c>
      <c r="F12" s="104" t="s">
        <v>15</v>
      </c>
      <c r="G12" s="104" t="s">
        <v>15</v>
      </c>
      <c r="H12" s="104" t="s">
        <v>15</v>
      </c>
      <c r="I12" s="115"/>
      <c r="J12" s="115" t="s">
        <v>12</v>
      </c>
      <c r="K12" s="116" t="s">
        <v>16</v>
      </c>
      <c r="L12" s="116" t="s">
        <v>16</v>
      </c>
      <c r="M12" s="110" t="s">
        <v>15</v>
      </c>
      <c r="N12" s="110" t="s">
        <v>17</v>
      </c>
      <c r="O12" s="111"/>
      <c r="P12" s="104"/>
      <c r="Q12" s="105"/>
      <c r="R12" s="112" t="s">
        <v>18</v>
      </c>
      <c r="S12" s="113" t="s">
        <v>12</v>
      </c>
      <c r="T12" s="138"/>
      <c r="U12" s="141"/>
      <c r="V12" s="141"/>
      <c r="W12" s="141"/>
      <c r="X12" s="141"/>
      <c r="Y12" s="141"/>
      <c r="Z12" s="141"/>
      <c r="AA12" s="141"/>
      <c r="AB12" s="141"/>
      <c r="AC12" s="141"/>
      <c r="AD12" s="142"/>
      <c r="AE12" s="141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7">
        <v>44868</v>
      </c>
      <c r="B13" s="117" t="s">
        <v>90</v>
      </c>
      <c r="C13" s="105"/>
      <c r="D13" s="104"/>
      <c r="E13" s="114" t="s">
        <v>20</v>
      </c>
      <c r="F13" s="104" t="s">
        <v>21</v>
      </c>
      <c r="G13" s="104" t="s">
        <v>21</v>
      </c>
      <c r="H13" s="104" t="s">
        <v>21</v>
      </c>
      <c r="I13" s="115" t="s">
        <v>22</v>
      </c>
      <c r="J13" s="115" t="s">
        <v>23</v>
      </c>
      <c r="K13" s="116" t="s">
        <v>24</v>
      </c>
      <c r="L13" s="116" t="s">
        <v>24</v>
      </c>
      <c r="M13" s="110" t="s">
        <v>25</v>
      </c>
      <c r="N13" s="104" t="s">
        <v>21</v>
      </c>
      <c r="O13" s="111"/>
      <c r="P13" s="104"/>
      <c r="Q13" s="105"/>
      <c r="R13" s="112" t="s">
        <v>26</v>
      </c>
      <c r="S13" s="113"/>
      <c r="T13" s="139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6" t="s">
        <v>76</v>
      </c>
      <c r="B14" s="154" t="str">
        <f>C2</f>
        <v>SOLAR SERRA DO MEL B S.A.</v>
      </c>
      <c r="C14" s="105" t="s">
        <v>27</v>
      </c>
      <c r="D14" s="105" t="s">
        <v>28</v>
      </c>
      <c r="E14" s="114" t="s">
        <v>29</v>
      </c>
      <c r="F14" s="104" t="s">
        <v>30</v>
      </c>
      <c r="G14" s="104" t="s">
        <v>31</v>
      </c>
      <c r="H14" s="104" t="s">
        <v>32</v>
      </c>
      <c r="I14" s="115" t="s">
        <v>33</v>
      </c>
      <c r="J14" s="115" t="s">
        <v>16</v>
      </c>
      <c r="K14" s="104" t="s">
        <v>34</v>
      </c>
      <c r="L14" s="104" t="s">
        <v>35</v>
      </c>
      <c r="M14" s="104" t="s">
        <v>36</v>
      </c>
      <c r="N14" s="110" t="s">
        <v>37</v>
      </c>
      <c r="O14" s="111"/>
      <c r="P14" s="104" t="s">
        <v>38</v>
      </c>
      <c r="Q14" s="105"/>
      <c r="R14" s="112"/>
      <c r="S14" s="113"/>
      <c r="T14" s="102"/>
      <c r="U14" s="143" t="s">
        <v>39</v>
      </c>
      <c r="V14" s="144" t="s">
        <v>40</v>
      </c>
      <c r="W14" s="143" t="s">
        <v>41</v>
      </c>
      <c r="X14" s="143" t="s">
        <v>42</v>
      </c>
      <c r="Y14" s="143" t="s">
        <v>43</v>
      </c>
      <c r="Z14" s="143" t="s">
        <v>44</v>
      </c>
      <c r="AA14" s="145" t="s">
        <v>44</v>
      </c>
      <c r="AB14" s="143" t="s">
        <v>45</v>
      </c>
      <c r="AC14" s="143" t="s">
        <v>46</v>
      </c>
      <c r="AD14" s="146" t="s">
        <v>47</v>
      </c>
      <c r="AE14" s="143" t="s">
        <v>47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7">
        <v>45227</v>
      </c>
      <c r="B15" s="104" t="s">
        <v>48</v>
      </c>
      <c r="C15" s="105" t="s">
        <v>48</v>
      </c>
      <c r="D15" s="115"/>
      <c r="E15" s="114"/>
      <c r="F15" s="118"/>
      <c r="G15" s="118" t="s">
        <v>19</v>
      </c>
      <c r="H15" s="118"/>
      <c r="I15" s="115"/>
      <c r="J15" s="115" t="s">
        <v>24</v>
      </c>
      <c r="K15" s="114"/>
      <c r="L15" s="114"/>
      <c r="M15" s="119"/>
      <c r="N15" s="119"/>
      <c r="O15" s="111"/>
      <c r="P15" s="104" t="s">
        <v>48</v>
      </c>
      <c r="Q15" s="105" t="s">
        <v>48</v>
      </c>
      <c r="R15" s="112"/>
      <c r="S15" s="113"/>
      <c r="T15" s="103"/>
      <c r="U15" s="143"/>
      <c r="V15" s="144"/>
      <c r="W15" s="143" t="s">
        <v>48</v>
      </c>
      <c r="X15" s="143" t="s">
        <v>49</v>
      </c>
      <c r="Y15" s="147">
        <f>I16</f>
        <v>1.6500000000000001E-2</v>
      </c>
      <c r="Z15" s="143" t="s">
        <v>48</v>
      </c>
      <c r="AA15" s="145" t="s">
        <v>50</v>
      </c>
      <c r="AB15" s="143" t="s">
        <v>48</v>
      </c>
      <c r="AC15" s="143"/>
      <c r="AD15" s="146" t="s">
        <v>51</v>
      </c>
      <c r="AE15" s="143" t="s">
        <v>51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5">
        <f>A13</f>
        <v>44868</v>
      </c>
      <c r="B16" s="13">
        <f>(C16+P16)</f>
        <v>1000</v>
      </c>
      <c r="C16" s="78">
        <f>C6</f>
        <v>1000</v>
      </c>
      <c r="D16" s="10">
        <f ca="1">IF(A16&lt;$B$1,VLOOKUP(A16,[1]DI!$A$4:$B$15000,2,FALSE),0)</f>
        <v>0.13650000000000001</v>
      </c>
      <c r="E16" s="11">
        <f t="shared" ref="E16:E79" ca="1" si="0">IF(A16&lt;A$13,1,ROUND(((1+D16)^(1/252)),8))</f>
        <v>1.00050788</v>
      </c>
      <c r="F16" s="11">
        <v>1</v>
      </c>
      <c r="G16" s="11">
        <f>F16</f>
        <v>1</v>
      </c>
      <c r="H16" s="11">
        <f t="shared" ref="H16:H79" si="1">ROUND(F16/G16,8)</f>
        <v>1</v>
      </c>
      <c r="I16" s="79">
        <f>C5</f>
        <v>1.6500000000000001E-2</v>
      </c>
      <c r="J16" s="92">
        <f>A13</f>
        <v>44868</v>
      </c>
      <c r="K16" s="14">
        <v>0</v>
      </c>
      <c r="L16" s="14">
        <v>0</v>
      </c>
      <c r="M16" s="9">
        <f t="shared" ref="M16:M79" si="2">ROUND((I16+1)^(L16/252),9)</f>
        <v>1</v>
      </c>
      <c r="N16" s="9">
        <f t="shared" ref="N16:N79" si="3">ROUND(H16*M16,9)</f>
        <v>1</v>
      </c>
      <c r="O16" s="14">
        <v>0</v>
      </c>
      <c r="P16" s="11">
        <f t="shared" ref="P16:P79" si="4">TRUNC(((N16-1)*C16),8)</f>
        <v>0</v>
      </c>
      <c r="Q16" s="11">
        <f t="shared" ref="Q16:Q79" si="5">IF(O16&gt;0,VLOOKUP(O16,$U$16:$Z$112,6),0)</f>
        <v>0</v>
      </c>
      <c r="R16" s="4" t="s">
        <v>52</v>
      </c>
      <c r="S16" s="69">
        <f>AE16</f>
        <v>45035</v>
      </c>
      <c r="T16" s="4"/>
      <c r="U16" s="82">
        <v>0</v>
      </c>
      <c r="V16" s="83">
        <f>A13</f>
        <v>44868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52</v>
      </c>
      <c r="AE16" s="83">
        <f t="shared" ref="AE16" si="6">V17</f>
        <v>45035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ht="15" x14ac:dyDescent="0.25">
      <c r="A17" s="70">
        <f t="shared" ref="A17:A80" si="7">(A16+1)</f>
        <v>44869</v>
      </c>
      <c r="B17" s="77">
        <f t="shared" ref="B17:B80" ca="1" si="8">IF(A17&lt;=TODAY(),C17+P17,IF(AND(A17&gt;TODAY(),A17&lt;=$B$1),IF(VLOOKUP(TODAY(),$A$14:$D$10004,4,FALSE)=0,"n.d",C17+P17),"n.d"))</f>
        <v>1000.572857</v>
      </c>
      <c r="C17" s="71">
        <f t="shared" ref="C17:C80" si="9">(C16-Q16)</f>
        <v>1000</v>
      </c>
      <c r="D17" s="10">
        <f ca="1">IF(A17&lt;$B$1,VLOOKUP(A17,[1]DI!$A$4:$B$15000,2,FALSE),0)</f>
        <v>0.13650000000000001</v>
      </c>
      <c r="E17" s="71">
        <f t="shared" ca="1" si="0"/>
        <v>1.00050788</v>
      </c>
      <c r="F17" s="71">
        <f ca="1">(TRUNC(PRODUCT($E$16:$E16),16))</f>
        <v>1.00050788</v>
      </c>
      <c r="G17" s="71">
        <f t="shared" ref="G17:G51" si="10">IF(O16&gt;0,F16,G16)</f>
        <v>1</v>
      </c>
      <c r="H17" s="71">
        <f t="shared" ca="1" si="1"/>
        <v>1.00050788</v>
      </c>
      <c r="I17" s="72">
        <f t="shared" ref="I17:I80" si="11">I16</f>
        <v>1.6500000000000001E-2</v>
      </c>
      <c r="J17" s="92">
        <f t="shared" ref="J17:J80" si="12">IF(O16&gt;0,VLOOKUP(O16,U$16:AE$76,2),J16)</f>
        <v>44868</v>
      </c>
      <c r="K17" s="73">
        <f t="shared" ref="K17:K80" si="13">IF(A17&gt;J17,IF(NETWORKDAYS(J17,A17,$U$81:$U$469)-1=0,1,NETWORKDAYS(J17,A17,$U$81:$U$469)-1),0)</f>
        <v>1</v>
      </c>
      <c r="L17" s="74">
        <f t="shared" ref="L17:L80" si="14">IF(AND(K17=1,K16=1),1,IF(K17&gt;0,IF(K17=K16,K17+1,K17),0))</f>
        <v>1</v>
      </c>
      <c r="M17" s="75">
        <f t="shared" si="2"/>
        <v>1.000064944</v>
      </c>
      <c r="N17" s="75">
        <f t="shared" ca="1" si="3"/>
        <v>1.0005728570000001</v>
      </c>
      <c r="O17" s="74">
        <f t="shared" ref="O17:O80" si="15">IF(VLOOKUP(A17,V$16:AC$76,8)=VLOOKUP(A16,V$16:AC$76,8),0,VLOOKUP(A17,V$16:AC$76,8))</f>
        <v>0</v>
      </c>
      <c r="P17" s="71">
        <f t="shared" ca="1" si="4"/>
        <v>0.57285699999999995</v>
      </c>
      <c r="Q17" s="71">
        <f t="shared" si="5"/>
        <v>0</v>
      </c>
      <c r="R17" s="76" t="str">
        <f t="shared" ref="R17:R80" si="16">IF(O16&gt;0,VLOOKUP(O16,U$16:AE$76,10),R16)</f>
        <v>A+J=</v>
      </c>
      <c r="S17" s="92">
        <f t="shared" ref="S17:S80" si="17">IF(O16&gt;0,VLOOKUP(O16,U$16:AE$76,11),S16)</f>
        <v>45035</v>
      </c>
      <c r="T17" s="4"/>
      <c r="U17" s="82">
        <f t="shared" ref="U17" si="18">U16+1</f>
        <v>1</v>
      </c>
      <c r="V17" s="155">
        <v>45035</v>
      </c>
      <c r="W17" s="84">
        <f t="shared" ref="W17" si="19">(W16-Z17)</f>
        <v>0</v>
      </c>
      <c r="X17" s="86">
        <f t="shared" ref="X17" si="20">NETWORKDAYS(V16,V17,U$81:U$469)-1</f>
        <v>115</v>
      </c>
      <c r="Y17" s="89">
        <f>ROUND((ROUND(((1+Y$15)^(X17/252)),9)-1)*W16,8)</f>
        <v>7.4962739999999997</v>
      </c>
      <c r="Z17" s="89">
        <f>TRUNC(W16*AA17,8)</f>
        <v>1000</v>
      </c>
      <c r="AA17" s="87">
        <v>1</v>
      </c>
      <c r="AB17" s="89">
        <f t="shared" ref="AB17" si="21">(Y17+Z17)</f>
        <v>1007.496274</v>
      </c>
      <c r="AC17" s="82">
        <f t="shared" ref="AC17" si="22">AC16+1</f>
        <v>1</v>
      </c>
      <c r="AD17" s="88"/>
      <c r="AE17" s="8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7"/>
        <v>44870</v>
      </c>
      <c r="B18" s="77">
        <f t="shared" ca="1" si="8"/>
        <v>1001.08102999</v>
      </c>
      <c r="C18" s="71">
        <f t="shared" si="9"/>
        <v>1000</v>
      </c>
      <c r="D18" s="10">
        <f ca="1">IF(A18&lt;$B$1,VLOOKUP(A18,[1]DI!$A$4:$B$15000,2,FALSE),0)</f>
        <v>0</v>
      </c>
      <c r="E18" s="71">
        <f t="shared" ca="1" si="0"/>
        <v>1</v>
      </c>
      <c r="F18" s="71">
        <f ca="1">(TRUNC(PRODUCT($E$16:$E17),16))</f>
        <v>1.0010160179420899</v>
      </c>
      <c r="G18" s="71">
        <f t="shared" si="10"/>
        <v>1</v>
      </c>
      <c r="H18" s="71">
        <f t="shared" ca="1" si="1"/>
        <v>1.00101602</v>
      </c>
      <c r="I18" s="72">
        <f t="shared" si="11"/>
        <v>1.6500000000000001E-2</v>
      </c>
      <c r="J18" s="92">
        <f t="shared" si="12"/>
        <v>44868</v>
      </c>
      <c r="K18" s="73">
        <f t="shared" si="13"/>
        <v>1</v>
      </c>
      <c r="L18" s="74">
        <f t="shared" si="14"/>
        <v>1</v>
      </c>
      <c r="M18" s="75">
        <f t="shared" si="2"/>
        <v>1.000064944</v>
      </c>
      <c r="N18" s="75">
        <f t="shared" ca="1" si="3"/>
        <v>1.0010810299999999</v>
      </c>
      <c r="O18" s="74">
        <f t="shared" si="15"/>
        <v>0</v>
      </c>
      <c r="P18" s="71">
        <f t="shared" ca="1" si="4"/>
        <v>1.08102999</v>
      </c>
      <c r="Q18" s="71">
        <f t="shared" si="5"/>
        <v>0</v>
      </c>
      <c r="R18" s="76" t="str">
        <f t="shared" si="16"/>
        <v>A+J=</v>
      </c>
      <c r="S18" s="92">
        <f t="shared" si="17"/>
        <v>45035</v>
      </c>
      <c r="T18" s="4"/>
      <c r="U18" s="82"/>
      <c r="V18" s="83"/>
      <c r="W18" s="84"/>
      <c r="X18" s="86"/>
      <c r="Y18" s="89"/>
      <c r="Z18" s="89"/>
      <c r="AA18" s="87"/>
      <c r="AB18" s="89"/>
      <c r="AC18" s="82"/>
      <c r="AD18" s="88"/>
      <c r="AE18" s="8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7"/>
        <v>44871</v>
      </c>
      <c r="B19" s="77">
        <f t="shared" ca="1" si="8"/>
        <v>1001.08102999</v>
      </c>
      <c r="C19" s="71">
        <f t="shared" si="9"/>
        <v>1000</v>
      </c>
      <c r="D19" s="10">
        <f ca="1">IF(A19&lt;$B$1,VLOOKUP(A19,[1]DI!$A$4:$B$15000,2,FALSE),0)</f>
        <v>0</v>
      </c>
      <c r="E19" s="71">
        <f t="shared" ca="1" si="0"/>
        <v>1</v>
      </c>
      <c r="F19" s="71">
        <f ca="1">(TRUNC(PRODUCT($E$16:$E18),16))</f>
        <v>1.0010160179420899</v>
      </c>
      <c r="G19" s="71">
        <f t="shared" si="10"/>
        <v>1</v>
      </c>
      <c r="H19" s="71">
        <f t="shared" ca="1" si="1"/>
        <v>1.00101602</v>
      </c>
      <c r="I19" s="72">
        <f t="shared" si="11"/>
        <v>1.6500000000000001E-2</v>
      </c>
      <c r="J19" s="92">
        <f t="shared" si="12"/>
        <v>44868</v>
      </c>
      <c r="K19" s="73">
        <f t="shared" si="13"/>
        <v>1</v>
      </c>
      <c r="L19" s="74">
        <f t="shared" si="14"/>
        <v>1</v>
      </c>
      <c r="M19" s="75">
        <f t="shared" si="2"/>
        <v>1.000064944</v>
      </c>
      <c r="N19" s="75">
        <f t="shared" ca="1" si="3"/>
        <v>1.0010810299999999</v>
      </c>
      <c r="O19" s="74">
        <f t="shared" si="15"/>
        <v>0</v>
      </c>
      <c r="P19" s="71">
        <f t="shared" ca="1" si="4"/>
        <v>1.08102999</v>
      </c>
      <c r="Q19" s="71">
        <f t="shared" si="5"/>
        <v>0</v>
      </c>
      <c r="R19" s="76" t="str">
        <f t="shared" si="16"/>
        <v>A+J=</v>
      </c>
      <c r="S19" s="92">
        <f t="shared" si="17"/>
        <v>45035</v>
      </c>
      <c r="T19" s="4"/>
      <c r="U19" s="82"/>
      <c r="V19" s="83"/>
      <c r="W19" s="84"/>
      <c r="X19" s="86"/>
      <c r="Y19" s="89"/>
      <c r="Z19" s="89"/>
      <c r="AA19" s="87"/>
      <c r="AB19" s="89"/>
      <c r="AC19" s="82"/>
      <c r="AD19" s="88"/>
      <c r="AE19" s="8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7"/>
        <v>44872</v>
      </c>
      <c r="B20" s="77">
        <f t="shared" ca="1" si="8"/>
        <v>1001.14604399</v>
      </c>
      <c r="C20" s="71">
        <f t="shared" si="9"/>
        <v>1000</v>
      </c>
      <c r="D20" s="10">
        <f ca="1">IF(A20&lt;$B$1,VLOOKUP(A20,[1]DI!$A$4:$B$15000,2,FALSE),0)</f>
        <v>0.13650000000000001</v>
      </c>
      <c r="E20" s="71">
        <f t="shared" ca="1" si="0"/>
        <v>1.00050788</v>
      </c>
      <c r="F20" s="71">
        <f ca="1">(TRUNC(PRODUCT($E$16:$E19),16))</f>
        <v>1.0010160179420899</v>
      </c>
      <c r="G20" s="71">
        <f t="shared" si="10"/>
        <v>1</v>
      </c>
      <c r="H20" s="71">
        <f t="shared" ca="1" si="1"/>
        <v>1.00101602</v>
      </c>
      <c r="I20" s="72">
        <f t="shared" si="11"/>
        <v>1.6500000000000001E-2</v>
      </c>
      <c r="J20" s="92">
        <f t="shared" si="12"/>
        <v>44868</v>
      </c>
      <c r="K20" s="73">
        <f t="shared" si="13"/>
        <v>2</v>
      </c>
      <c r="L20" s="74">
        <f t="shared" si="14"/>
        <v>2</v>
      </c>
      <c r="M20" s="75">
        <f t="shared" si="2"/>
        <v>1.0001298919999999</v>
      </c>
      <c r="N20" s="75">
        <f t="shared" ca="1" si="3"/>
        <v>1.001146044</v>
      </c>
      <c r="O20" s="74">
        <f t="shared" si="15"/>
        <v>0</v>
      </c>
      <c r="P20" s="71">
        <f t="shared" ca="1" si="4"/>
        <v>1.1460439899999999</v>
      </c>
      <c r="Q20" s="71">
        <f t="shared" si="5"/>
        <v>0</v>
      </c>
      <c r="R20" s="76" t="str">
        <f t="shared" si="16"/>
        <v>A+J=</v>
      </c>
      <c r="S20" s="92">
        <f t="shared" si="17"/>
        <v>45035</v>
      </c>
      <c r="T20" s="4"/>
      <c r="U20" s="82"/>
      <c r="V20" s="83"/>
      <c r="W20" s="84"/>
      <c r="X20" s="86"/>
      <c r="Y20" s="89"/>
      <c r="Z20" s="89"/>
      <c r="AA20" s="87"/>
      <c r="AB20" s="89"/>
      <c r="AC20" s="82"/>
      <c r="AD20" s="88"/>
      <c r="AE20" s="8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7"/>
        <v>44873</v>
      </c>
      <c r="B21" s="77">
        <f t="shared" ca="1" si="8"/>
        <v>1001.71955199</v>
      </c>
      <c r="C21" s="71">
        <f t="shared" si="9"/>
        <v>1000</v>
      </c>
      <c r="D21" s="10">
        <f ca="1">IF(A21&lt;$B$1,VLOOKUP(A21,[1]DI!$A$4:$B$15000,2,FALSE),0)</f>
        <v>0.13650000000000001</v>
      </c>
      <c r="E21" s="71">
        <f t="shared" ca="1" si="0"/>
        <v>1.00050788</v>
      </c>
      <c r="F21" s="71">
        <f ca="1">(TRUNC(PRODUCT($E$16:$E20),16))</f>
        <v>1.0015244139572901</v>
      </c>
      <c r="G21" s="71">
        <f t="shared" si="10"/>
        <v>1</v>
      </c>
      <c r="H21" s="71">
        <f t="shared" ca="1" si="1"/>
        <v>1.00152441</v>
      </c>
      <c r="I21" s="72">
        <f t="shared" si="11"/>
        <v>1.6500000000000001E-2</v>
      </c>
      <c r="J21" s="92">
        <f t="shared" si="12"/>
        <v>44868</v>
      </c>
      <c r="K21" s="73">
        <f t="shared" si="13"/>
        <v>3</v>
      </c>
      <c r="L21" s="74">
        <f t="shared" si="14"/>
        <v>3</v>
      </c>
      <c r="M21" s="75">
        <f t="shared" si="2"/>
        <v>1.000194845</v>
      </c>
      <c r="N21" s="75">
        <f t="shared" ca="1" si="3"/>
        <v>1.001719552</v>
      </c>
      <c r="O21" s="74">
        <f t="shared" si="15"/>
        <v>0</v>
      </c>
      <c r="P21" s="71">
        <f t="shared" ca="1" si="4"/>
        <v>1.71955199</v>
      </c>
      <c r="Q21" s="71">
        <f t="shared" si="5"/>
        <v>0</v>
      </c>
      <c r="R21" s="76" t="str">
        <f t="shared" si="16"/>
        <v>A+J=</v>
      </c>
      <c r="S21" s="92">
        <f t="shared" si="17"/>
        <v>45035</v>
      </c>
      <c r="T21" s="4"/>
      <c r="U21" s="82"/>
      <c r="V21" s="83"/>
      <c r="W21" s="84"/>
      <c r="X21" s="86"/>
      <c r="Y21" s="89"/>
      <c r="Z21" s="89"/>
      <c r="AA21" s="87"/>
      <c r="AB21" s="89"/>
      <c r="AC21" s="82"/>
      <c r="AD21" s="88"/>
      <c r="AE21" s="8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7"/>
        <v>44874</v>
      </c>
      <c r="B22" s="77">
        <f t="shared" ca="1" si="8"/>
        <v>1002.293399</v>
      </c>
      <c r="C22" s="71">
        <f t="shared" si="9"/>
        <v>1000</v>
      </c>
      <c r="D22" s="10">
        <f ca="1">IF(A22&lt;$B$1,VLOOKUP(A22,[1]DI!$A$4:$B$15000,2,FALSE),0)</f>
        <v>0.13650000000000001</v>
      </c>
      <c r="E22" s="71">
        <f t="shared" ca="1" si="0"/>
        <v>1.00050788</v>
      </c>
      <c r="F22" s="71">
        <f ca="1">(TRUNC(PRODUCT($E$16:$E21),16))</f>
        <v>1.0020330681766501</v>
      </c>
      <c r="G22" s="71">
        <f t="shared" si="10"/>
        <v>1</v>
      </c>
      <c r="H22" s="71">
        <f t="shared" ca="1" si="1"/>
        <v>1.00203307</v>
      </c>
      <c r="I22" s="72">
        <f t="shared" si="11"/>
        <v>1.6500000000000001E-2</v>
      </c>
      <c r="J22" s="92">
        <f t="shared" si="12"/>
        <v>44868</v>
      </c>
      <c r="K22" s="73">
        <f t="shared" si="13"/>
        <v>4</v>
      </c>
      <c r="L22" s="74">
        <f t="shared" si="14"/>
        <v>4</v>
      </c>
      <c r="M22" s="75">
        <f t="shared" si="2"/>
        <v>1.0002598009999999</v>
      </c>
      <c r="N22" s="75">
        <f t="shared" ca="1" si="3"/>
        <v>1.002293399</v>
      </c>
      <c r="O22" s="74">
        <f t="shared" si="15"/>
        <v>0</v>
      </c>
      <c r="P22" s="71">
        <f t="shared" ca="1" si="4"/>
        <v>2.293399</v>
      </c>
      <c r="Q22" s="71">
        <f t="shared" si="5"/>
        <v>0</v>
      </c>
      <c r="R22" s="76" t="str">
        <f t="shared" si="16"/>
        <v>A+J=</v>
      </c>
      <c r="S22" s="92">
        <f t="shared" si="17"/>
        <v>45035</v>
      </c>
      <c r="T22" s="4"/>
      <c r="U22" s="82"/>
      <c r="V22" s="83"/>
      <c r="W22" s="84"/>
      <c r="X22" s="86"/>
      <c r="Y22" s="89"/>
      <c r="Z22" s="89"/>
      <c r="AA22" s="87"/>
      <c r="AB22" s="89"/>
      <c r="AC22" s="82"/>
      <c r="AD22" s="88"/>
      <c r="AE22" s="8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7"/>
        <v>44875</v>
      </c>
      <c r="B23" s="77">
        <f t="shared" ca="1" si="8"/>
        <v>1002.867568</v>
      </c>
      <c r="C23" s="71">
        <f t="shared" si="9"/>
        <v>1000</v>
      </c>
      <c r="D23" s="10">
        <f ca="1">IF(A23&lt;$B$1,VLOOKUP(A23,[1]DI!$A$4:$B$15000,2,FALSE),0)</f>
        <v>0.13650000000000001</v>
      </c>
      <c r="E23" s="71">
        <f t="shared" ca="1" si="0"/>
        <v>1.00050788</v>
      </c>
      <c r="F23" s="71">
        <f ca="1">(TRUNC(PRODUCT($E$16:$E22),16))</f>
        <v>1.0025419807313101</v>
      </c>
      <c r="G23" s="71">
        <f t="shared" si="10"/>
        <v>1</v>
      </c>
      <c r="H23" s="71">
        <f t="shared" ca="1" si="1"/>
        <v>1.0025419799999999</v>
      </c>
      <c r="I23" s="72">
        <f t="shared" si="11"/>
        <v>1.6500000000000001E-2</v>
      </c>
      <c r="J23" s="92">
        <f t="shared" si="12"/>
        <v>44868</v>
      </c>
      <c r="K23" s="73">
        <f t="shared" si="13"/>
        <v>5</v>
      </c>
      <c r="L23" s="74">
        <f t="shared" si="14"/>
        <v>5</v>
      </c>
      <c r="M23" s="75">
        <f t="shared" si="2"/>
        <v>1.000324762</v>
      </c>
      <c r="N23" s="75">
        <f t="shared" ca="1" si="3"/>
        <v>1.0028675680000001</v>
      </c>
      <c r="O23" s="74">
        <f t="shared" si="15"/>
        <v>0</v>
      </c>
      <c r="P23" s="71">
        <f t="shared" ca="1" si="4"/>
        <v>2.8675679999999999</v>
      </c>
      <c r="Q23" s="71">
        <f t="shared" si="5"/>
        <v>0</v>
      </c>
      <c r="R23" s="76" t="str">
        <f t="shared" si="16"/>
        <v>A+J=</v>
      </c>
      <c r="S23" s="92">
        <f t="shared" si="17"/>
        <v>45035</v>
      </c>
      <c r="T23" s="4"/>
      <c r="U23" s="82"/>
      <c r="V23" s="83"/>
      <c r="W23" s="84"/>
      <c r="X23" s="86"/>
      <c r="Y23" s="89"/>
      <c r="Z23" s="89"/>
      <c r="AA23" s="87"/>
      <c r="AB23" s="89"/>
      <c r="AC23" s="82"/>
      <c r="AD23" s="88"/>
      <c r="AE23" s="8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7"/>
        <v>44876</v>
      </c>
      <c r="B24" s="77">
        <f t="shared" ca="1" si="8"/>
        <v>1003.442066</v>
      </c>
      <c r="C24" s="71">
        <f t="shared" si="9"/>
        <v>1000</v>
      </c>
      <c r="D24" s="10">
        <f ca="1">IF(A24&lt;$B$1,VLOOKUP(A24,[1]DI!$A$4:$B$15000,2,FALSE),0)</f>
        <v>0.13650000000000001</v>
      </c>
      <c r="E24" s="71">
        <f t="shared" ca="1" si="0"/>
        <v>1.00050788</v>
      </c>
      <c r="F24" s="71">
        <f ca="1">(TRUNC(PRODUCT($E$16:$E23),16))</f>
        <v>1.00305115175249</v>
      </c>
      <c r="G24" s="71">
        <f t="shared" si="10"/>
        <v>1</v>
      </c>
      <c r="H24" s="71">
        <f t="shared" ca="1" si="1"/>
        <v>1.0030511499999999</v>
      </c>
      <c r="I24" s="72">
        <f t="shared" si="11"/>
        <v>1.6500000000000001E-2</v>
      </c>
      <c r="J24" s="92">
        <f t="shared" si="12"/>
        <v>44868</v>
      </c>
      <c r="K24" s="73">
        <f t="shared" si="13"/>
        <v>6</v>
      </c>
      <c r="L24" s="74">
        <f t="shared" si="14"/>
        <v>6</v>
      </c>
      <c r="M24" s="75">
        <f t="shared" si="2"/>
        <v>1.000389727</v>
      </c>
      <c r="N24" s="75">
        <f t="shared" ca="1" si="3"/>
        <v>1.0034420660000001</v>
      </c>
      <c r="O24" s="74">
        <f t="shared" si="15"/>
        <v>0</v>
      </c>
      <c r="P24" s="71">
        <f t="shared" ca="1" si="4"/>
        <v>3.4420660000000001</v>
      </c>
      <c r="Q24" s="71">
        <f t="shared" si="5"/>
        <v>0</v>
      </c>
      <c r="R24" s="76" t="str">
        <f t="shared" si="16"/>
        <v>A+J=</v>
      </c>
      <c r="S24" s="92">
        <f t="shared" si="17"/>
        <v>45035</v>
      </c>
      <c r="T24" s="4"/>
      <c r="U24" s="82"/>
      <c r="V24" s="83"/>
      <c r="W24" s="84"/>
      <c r="X24" s="86"/>
      <c r="Y24" s="89"/>
      <c r="Z24" s="89"/>
      <c r="AA24" s="87"/>
      <c r="AB24" s="89"/>
      <c r="AC24" s="82"/>
      <c r="AD24" s="88"/>
      <c r="AE24" s="8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7"/>
        <v>44877</v>
      </c>
      <c r="B25" s="77">
        <f t="shared" ca="1" si="8"/>
        <v>1004.01689599</v>
      </c>
      <c r="C25" s="71">
        <f t="shared" si="9"/>
        <v>1000</v>
      </c>
      <c r="D25" s="10">
        <f ca="1">IF(A25&lt;$B$1,VLOOKUP(A25,[1]DI!$A$4:$B$15000,2,FALSE),0)</f>
        <v>0</v>
      </c>
      <c r="E25" s="71">
        <f t="shared" ca="1" si="0"/>
        <v>1</v>
      </c>
      <c r="F25" s="71">
        <f ca="1">(TRUNC(PRODUCT($E$16:$E24),16))</f>
        <v>1.0035605813714401</v>
      </c>
      <c r="G25" s="71">
        <f t="shared" si="10"/>
        <v>1</v>
      </c>
      <c r="H25" s="71">
        <f t="shared" ca="1" si="1"/>
        <v>1.00356058</v>
      </c>
      <c r="I25" s="72">
        <f t="shared" si="11"/>
        <v>1.6500000000000001E-2</v>
      </c>
      <c r="J25" s="92">
        <f t="shared" si="12"/>
        <v>44868</v>
      </c>
      <c r="K25" s="73">
        <f t="shared" si="13"/>
        <v>6</v>
      </c>
      <c r="L25" s="74">
        <f t="shared" si="14"/>
        <v>7</v>
      </c>
      <c r="M25" s="75">
        <f t="shared" si="2"/>
        <v>1.0004546969999999</v>
      </c>
      <c r="N25" s="75">
        <f t="shared" ca="1" si="3"/>
        <v>1.004016896</v>
      </c>
      <c r="O25" s="74">
        <f t="shared" si="15"/>
        <v>0</v>
      </c>
      <c r="P25" s="71">
        <f t="shared" ca="1" si="4"/>
        <v>4.0168959900000001</v>
      </c>
      <c r="Q25" s="71">
        <f t="shared" si="5"/>
        <v>0</v>
      </c>
      <c r="R25" s="76" t="str">
        <f t="shared" si="16"/>
        <v>A+J=</v>
      </c>
      <c r="S25" s="92">
        <f t="shared" si="17"/>
        <v>45035</v>
      </c>
      <c r="T25" s="4"/>
      <c r="U25" s="82"/>
      <c r="V25" s="83"/>
      <c r="W25" s="84"/>
      <c r="X25" s="86"/>
      <c r="Y25" s="89"/>
      <c r="Z25" s="89"/>
      <c r="AA25" s="87"/>
      <c r="AB25" s="89"/>
      <c r="AC25" s="82"/>
      <c r="AD25" s="88"/>
      <c r="AE25" s="8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7"/>
        <v>44878</v>
      </c>
      <c r="B26" s="77">
        <f t="shared" ca="1" si="8"/>
        <v>1004.01689599</v>
      </c>
      <c r="C26" s="71">
        <f t="shared" si="9"/>
        <v>1000</v>
      </c>
      <c r="D26" s="10">
        <f ca="1">IF(A26&lt;$B$1,VLOOKUP(A26,[1]DI!$A$4:$B$15000,2,FALSE),0)</f>
        <v>0</v>
      </c>
      <c r="E26" s="71">
        <f t="shared" ca="1" si="0"/>
        <v>1</v>
      </c>
      <c r="F26" s="71">
        <f ca="1">(TRUNC(PRODUCT($E$16:$E25),16))</f>
        <v>1.0035605813714401</v>
      </c>
      <c r="G26" s="71">
        <f t="shared" si="10"/>
        <v>1</v>
      </c>
      <c r="H26" s="71">
        <f t="shared" ca="1" si="1"/>
        <v>1.00356058</v>
      </c>
      <c r="I26" s="72">
        <f t="shared" si="11"/>
        <v>1.6500000000000001E-2</v>
      </c>
      <c r="J26" s="92">
        <f t="shared" si="12"/>
        <v>44868</v>
      </c>
      <c r="K26" s="73">
        <f t="shared" si="13"/>
        <v>6</v>
      </c>
      <c r="L26" s="74">
        <f t="shared" si="14"/>
        <v>7</v>
      </c>
      <c r="M26" s="75">
        <f t="shared" si="2"/>
        <v>1.0004546969999999</v>
      </c>
      <c r="N26" s="75">
        <f t="shared" ca="1" si="3"/>
        <v>1.004016896</v>
      </c>
      <c r="O26" s="74">
        <f t="shared" si="15"/>
        <v>0</v>
      </c>
      <c r="P26" s="71">
        <f t="shared" ca="1" si="4"/>
        <v>4.0168959900000001</v>
      </c>
      <c r="Q26" s="71">
        <f t="shared" si="5"/>
        <v>0</v>
      </c>
      <c r="R26" s="76" t="str">
        <f t="shared" si="16"/>
        <v>A+J=</v>
      </c>
      <c r="S26" s="92">
        <f t="shared" si="17"/>
        <v>45035</v>
      </c>
      <c r="T26" s="4"/>
      <c r="U26" s="82"/>
      <c r="V26" s="83"/>
      <c r="W26" s="84"/>
      <c r="X26" s="86"/>
      <c r="Y26" s="89"/>
      <c r="Z26" s="89"/>
      <c r="AA26" s="87"/>
      <c r="AB26" s="89"/>
      <c r="AC26" s="82"/>
      <c r="AD26" s="88"/>
      <c r="AE26" s="8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7"/>
        <v>44879</v>
      </c>
      <c r="B27" s="77">
        <f t="shared" ca="1" si="8"/>
        <v>1004.01689599</v>
      </c>
      <c r="C27" s="71">
        <f t="shared" si="9"/>
        <v>1000</v>
      </c>
      <c r="D27" s="10">
        <f ca="1">IF(A27&lt;$B$1,VLOOKUP(A27,[1]DI!$A$4:$B$15000,2,FALSE),0)</f>
        <v>0.13650000000000001</v>
      </c>
      <c r="E27" s="71">
        <f t="shared" ca="1" si="0"/>
        <v>1.00050788</v>
      </c>
      <c r="F27" s="71">
        <f ca="1">(TRUNC(PRODUCT($E$16:$E26),16))</f>
        <v>1.0035605813714401</v>
      </c>
      <c r="G27" s="71">
        <f t="shared" si="10"/>
        <v>1</v>
      </c>
      <c r="H27" s="71">
        <f t="shared" ca="1" si="1"/>
        <v>1.00356058</v>
      </c>
      <c r="I27" s="72">
        <f t="shared" si="11"/>
        <v>1.6500000000000001E-2</v>
      </c>
      <c r="J27" s="92">
        <f t="shared" si="12"/>
        <v>44868</v>
      </c>
      <c r="K27" s="73">
        <f t="shared" si="13"/>
        <v>7</v>
      </c>
      <c r="L27" s="74">
        <f t="shared" si="14"/>
        <v>7</v>
      </c>
      <c r="M27" s="75">
        <f t="shared" si="2"/>
        <v>1.0004546969999999</v>
      </c>
      <c r="N27" s="75">
        <f t="shared" ca="1" si="3"/>
        <v>1.004016896</v>
      </c>
      <c r="O27" s="74">
        <f t="shared" si="15"/>
        <v>0</v>
      </c>
      <c r="P27" s="71">
        <f t="shared" ca="1" si="4"/>
        <v>4.0168959900000001</v>
      </c>
      <c r="Q27" s="71">
        <f t="shared" si="5"/>
        <v>0</v>
      </c>
      <c r="R27" s="76" t="str">
        <f t="shared" si="16"/>
        <v>A+J=</v>
      </c>
      <c r="S27" s="92">
        <f t="shared" si="17"/>
        <v>45035</v>
      </c>
      <c r="T27" s="4"/>
      <c r="U27" s="82"/>
      <c r="V27" s="83"/>
      <c r="W27" s="84"/>
      <c r="X27" s="86"/>
      <c r="Y27" s="89"/>
      <c r="Z27" s="89"/>
      <c r="AA27" s="87"/>
      <c r="AB27" s="89"/>
      <c r="AC27" s="82"/>
      <c r="AD27" s="88"/>
      <c r="AE27" s="8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7"/>
        <v>44880</v>
      </c>
      <c r="B28" s="77">
        <f t="shared" ca="1" si="8"/>
        <v>1004.592055</v>
      </c>
      <c r="C28" s="71">
        <f t="shared" si="9"/>
        <v>1000</v>
      </c>
      <c r="D28" s="10">
        <f ca="1">IF(A28&lt;$B$1,VLOOKUP(A28,[1]DI!$A$4:$B$15000,2,FALSE),0)</f>
        <v>0</v>
      </c>
      <c r="E28" s="71">
        <f t="shared" ca="1" si="0"/>
        <v>1</v>
      </c>
      <c r="F28" s="71">
        <f ca="1">(TRUNC(PRODUCT($E$16:$E27),16))</f>
        <v>1.0040702697195101</v>
      </c>
      <c r="G28" s="71">
        <f t="shared" si="10"/>
        <v>1</v>
      </c>
      <c r="H28" s="71">
        <f t="shared" ca="1" si="1"/>
        <v>1.0040702699999999</v>
      </c>
      <c r="I28" s="72">
        <f t="shared" si="11"/>
        <v>1.6500000000000001E-2</v>
      </c>
      <c r="J28" s="92">
        <f t="shared" si="12"/>
        <v>44868</v>
      </c>
      <c r="K28" s="73">
        <f t="shared" si="13"/>
        <v>7</v>
      </c>
      <c r="L28" s="74">
        <f t="shared" si="14"/>
        <v>8</v>
      </c>
      <c r="M28" s="75">
        <f t="shared" si="2"/>
        <v>1.0005196700000001</v>
      </c>
      <c r="N28" s="75">
        <f t="shared" ca="1" si="3"/>
        <v>1.004592055</v>
      </c>
      <c r="O28" s="74">
        <f t="shared" si="15"/>
        <v>0</v>
      </c>
      <c r="P28" s="71">
        <f t="shared" ca="1" si="4"/>
        <v>4.5920550000000002</v>
      </c>
      <c r="Q28" s="71">
        <f t="shared" si="5"/>
        <v>0</v>
      </c>
      <c r="R28" s="76" t="str">
        <f t="shared" si="16"/>
        <v>A+J=</v>
      </c>
      <c r="S28" s="92">
        <f t="shared" si="17"/>
        <v>45035</v>
      </c>
      <c r="T28" s="4"/>
      <c r="U28" s="82"/>
      <c r="V28" s="83"/>
      <c r="W28" s="84"/>
      <c r="X28" s="86"/>
      <c r="Y28" s="89"/>
      <c r="Z28" s="89"/>
      <c r="AA28" s="87"/>
      <c r="AB28" s="89"/>
      <c r="AC28" s="82"/>
      <c r="AD28" s="88"/>
      <c r="AE28" s="8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7"/>
        <v>44881</v>
      </c>
      <c r="B29" s="77">
        <f t="shared" ca="1" si="8"/>
        <v>1004.592055</v>
      </c>
      <c r="C29" s="71">
        <f t="shared" si="9"/>
        <v>1000</v>
      </c>
      <c r="D29" s="10">
        <f ca="1">IF(A29&lt;$B$1,VLOOKUP(A29,[1]DI!$A$4:$B$15000,2,FALSE),0)</f>
        <v>0.13650000000000001</v>
      </c>
      <c r="E29" s="71">
        <f t="shared" ca="1" si="0"/>
        <v>1.00050788</v>
      </c>
      <c r="F29" s="71">
        <f ca="1">(TRUNC(PRODUCT($E$16:$E28),16))</f>
        <v>1.0040702697195101</v>
      </c>
      <c r="G29" s="71">
        <f t="shared" si="10"/>
        <v>1</v>
      </c>
      <c r="H29" s="71">
        <f t="shared" ca="1" si="1"/>
        <v>1.0040702699999999</v>
      </c>
      <c r="I29" s="72">
        <f t="shared" si="11"/>
        <v>1.6500000000000001E-2</v>
      </c>
      <c r="J29" s="92">
        <f t="shared" si="12"/>
        <v>44868</v>
      </c>
      <c r="K29" s="73">
        <f t="shared" si="13"/>
        <v>8</v>
      </c>
      <c r="L29" s="74">
        <f t="shared" si="14"/>
        <v>8</v>
      </c>
      <c r="M29" s="75">
        <f t="shared" si="2"/>
        <v>1.0005196700000001</v>
      </c>
      <c r="N29" s="75">
        <f t="shared" ca="1" si="3"/>
        <v>1.004592055</v>
      </c>
      <c r="O29" s="74">
        <f t="shared" si="15"/>
        <v>0</v>
      </c>
      <c r="P29" s="71">
        <f t="shared" ca="1" si="4"/>
        <v>4.5920550000000002</v>
      </c>
      <c r="Q29" s="71">
        <f t="shared" si="5"/>
        <v>0</v>
      </c>
      <c r="R29" s="76" t="str">
        <f t="shared" si="16"/>
        <v>A+J=</v>
      </c>
      <c r="S29" s="92">
        <f t="shared" si="17"/>
        <v>45035</v>
      </c>
      <c r="T29" s="4"/>
      <c r="U29" s="82"/>
      <c r="V29" s="83"/>
      <c r="W29" s="84"/>
      <c r="X29" s="86"/>
      <c r="Y29" s="89"/>
      <c r="Z29" s="89"/>
      <c r="AA29" s="87"/>
      <c r="AB29" s="89"/>
      <c r="AC29" s="82"/>
      <c r="AD29" s="88"/>
      <c r="AE29" s="8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7"/>
        <v>44882</v>
      </c>
      <c r="B30" s="77">
        <f t="shared" ca="1" si="8"/>
        <v>1005.167546</v>
      </c>
      <c r="C30" s="71">
        <f t="shared" si="9"/>
        <v>1000</v>
      </c>
      <c r="D30" s="10">
        <f ca="1">IF(A30&lt;$B$1,VLOOKUP(A30,[1]DI!$A$4:$B$15000,2,FALSE),0)</f>
        <v>0.13650000000000001</v>
      </c>
      <c r="E30" s="71">
        <f t="shared" ca="1" si="0"/>
        <v>1.00050788</v>
      </c>
      <c r="F30" s="71">
        <f ca="1">(TRUNC(PRODUCT($E$16:$E29),16))</f>
        <v>1.00458021692809</v>
      </c>
      <c r="G30" s="71">
        <f t="shared" si="10"/>
        <v>1</v>
      </c>
      <c r="H30" s="71">
        <f t="shared" ca="1" si="1"/>
        <v>1.00458022</v>
      </c>
      <c r="I30" s="72">
        <f t="shared" si="11"/>
        <v>1.6500000000000001E-2</v>
      </c>
      <c r="J30" s="92">
        <f t="shared" si="12"/>
        <v>44868</v>
      </c>
      <c r="K30" s="73">
        <f t="shared" si="13"/>
        <v>9</v>
      </c>
      <c r="L30" s="74">
        <f t="shared" si="14"/>
        <v>9</v>
      </c>
      <c r="M30" s="75">
        <f t="shared" si="2"/>
        <v>1.000584648</v>
      </c>
      <c r="N30" s="75">
        <f t="shared" ca="1" si="3"/>
        <v>1.005167546</v>
      </c>
      <c r="O30" s="74">
        <f t="shared" si="15"/>
        <v>0</v>
      </c>
      <c r="P30" s="71">
        <f t="shared" ca="1" si="4"/>
        <v>5.1675459999999998</v>
      </c>
      <c r="Q30" s="71">
        <f t="shared" si="5"/>
        <v>0</v>
      </c>
      <c r="R30" s="76" t="str">
        <f t="shared" si="16"/>
        <v>A+J=</v>
      </c>
      <c r="S30" s="92">
        <f t="shared" si="17"/>
        <v>45035</v>
      </c>
      <c r="T30" s="4"/>
      <c r="U30" s="82"/>
      <c r="V30" s="83"/>
      <c r="W30" s="84"/>
      <c r="X30" s="86"/>
      <c r="Y30" s="89"/>
      <c r="Z30" s="89"/>
      <c r="AA30" s="87"/>
      <c r="AB30" s="89"/>
      <c r="AC30" s="82"/>
      <c r="AD30" s="88"/>
      <c r="AE30" s="8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7"/>
        <v>44883</v>
      </c>
      <c r="B31" s="77">
        <f t="shared" ca="1" si="8"/>
        <v>1005.7433569999999</v>
      </c>
      <c r="C31" s="71">
        <f t="shared" si="9"/>
        <v>1000</v>
      </c>
      <c r="D31" s="10">
        <f ca="1">IF(A31&lt;$B$1,VLOOKUP(A31,[1]DI!$A$4:$B$15000,2,FALSE),0)</f>
        <v>0.13650000000000001</v>
      </c>
      <c r="E31" s="71">
        <f t="shared" ca="1" si="0"/>
        <v>1.00050788</v>
      </c>
      <c r="F31" s="71">
        <f ca="1">(TRUNC(PRODUCT($E$16:$E30),16))</f>
        <v>1.0050904231286599</v>
      </c>
      <c r="G31" s="71">
        <f t="shared" si="10"/>
        <v>1</v>
      </c>
      <c r="H31" s="71">
        <f t="shared" ca="1" si="1"/>
        <v>1.0050904199999999</v>
      </c>
      <c r="I31" s="72">
        <f t="shared" si="11"/>
        <v>1.6500000000000001E-2</v>
      </c>
      <c r="J31" s="92">
        <f t="shared" si="12"/>
        <v>44868</v>
      </c>
      <c r="K31" s="73">
        <f t="shared" si="13"/>
        <v>10</v>
      </c>
      <c r="L31" s="74">
        <f t="shared" si="14"/>
        <v>10</v>
      </c>
      <c r="M31" s="75">
        <f t="shared" si="2"/>
        <v>1.0006496300000001</v>
      </c>
      <c r="N31" s="75">
        <f t="shared" ca="1" si="3"/>
        <v>1.0057433570000001</v>
      </c>
      <c r="O31" s="74">
        <f t="shared" si="15"/>
        <v>0</v>
      </c>
      <c r="P31" s="71">
        <f t="shared" ca="1" si="4"/>
        <v>5.7433569999999996</v>
      </c>
      <c r="Q31" s="71">
        <f t="shared" si="5"/>
        <v>0</v>
      </c>
      <c r="R31" s="76" t="str">
        <f t="shared" si="16"/>
        <v>A+J=</v>
      </c>
      <c r="S31" s="92">
        <f t="shared" si="17"/>
        <v>45035</v>
      </c>
      <c r="T31" s="4"/>
      <c r="U31" s="82"/>
      <c r="V31" s="83"/>
      <c r="W31" s="84"/>
      <c r="X31" s="86"/>
      <c r="Y31" s="89"/>
      <c r="Z31" s="89"/>
      <c r="AA31" s="87"/>
      <c r="AB31" s="89"/>
      <c r="AC31" s="82"/>
      <c r="AD31" s="88"/>
      <c r="AE31" s="8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7"/>
        <v>44884</v>
      </c>
      <c r="B32" s="77">
        <f t="shared" ca="1" si="8"/>
        <v>1006.319508</v>
      </c>
      <c r="C32" s="71">
        <f t="shared" si="9"/>
        <v>1000</v>
      </c>
      <c r="D32" s="10">
        <f ca="1">IF(A32&lt;$B$1,VLOOKUP(A32,[1]DI!$A$4:$B$15000,2,FALSE),0)</f>
        <v>0</v>
      </c>
      <c r="E32" s="71">
        <f t="shared" ca="1" si="0"/>
        <v>1</v>
      </c>
      <c r="F32" s="71">
        <f ca="1">(TRUNC(PRODUCT($E$16:$E31),16))</f>
        <v>1.0056008884527601</v>
      </c>
      <c r="G32" s="71">
        <f t="shared" si="10"/>
        <v>1</v>
      </c>
      <c r="H32" s="71">
        <f t="shared" ca="1" si="1"/>
        <v>1.00560089</v>
      </c>
      <c r="I32" s="72">
        <f t="shared" si="11"/>
        <v>1.6500000000000001E-2</v>
      </c>
      <c r="J32" s="92">
        <f t="shared" si="12"/>
        <v>44868</v>
      </c>
      <c r="K32" s="73">
        <f t="shared" si="13"/>
        <v>10</v>
      </c>
      <c r="L32" s="74">
        <f t="shared" si="14"/>
        <v>11</v>
      </c>
      <c r="M32" s="75">
        <f t="shared" si="2"/>
        <v>1.000714616</v>
      </c>
      <c r="N32" s="75">
        <f t="shared" ca="1" si="3"/>
        <v>1.006319508</v>
      </c>
      <c r="O32" s="74">
        <f t="shared" si="15"/>
        <v>0</v>
      </c>
      <c r="P32" s="71">
        <f t="shared" ca="1" si="4"/>
        <v>6.3195079999999999</v>
      </c>
      <c r="Q32" s="71">
        <f t="shared" si="5"/>
        <v>0</v>
      </c>
      <c r="R32" s="76" t="str">
        <f t="shared" si="16"/>
        <v>A+J=</v>
      </c>
      <c r="S32" s="92">
        <f t="shared" si="17"/>
        <v>45035</v>
      </c>
      <c r="T32" s="4"/>
      <c r="U32" s="82"/>
      <c r="V32" s="83"/>
      <c r="W32" s="84"/>
      <c r="X32" s="86"/>
      <c r="Y32" s="89"/>
      <c r="Z32" s="89"/>
      <c r="AA32" s="87"/>
      <c r="AB32" s="89"/>
      <c r="AC32" s="82"/>
      <c r="AD32" s="88"/>
      <c r="AE32" s="8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7"/>
        <v>44885</v>
      </c>
      <c r="B33" s="77">
        <f t="shared" ca="1" si="8"/>
        <v>1006.319508</v>
      </c>
      <c r="C33" s="71">
        <f t="shared" si="9"/>
        <v>1000</v>
      </c>
      <c r="D33" s="10">
        <f ca="1">IF(A33&lt;$B$1,VLOOKUP(A33,[1]DI!$A$4:$B$15000,2,FALSE),0)</f>
        <v>0</v>
      </c>
      <c r="E33" s="71">
        <f t="shared" ca="1" si="0"/>
        <v>1</v>
      </c>
      <c r="F33" s="71">
        <f ca="1">(TRUNC(PRODUCT($E$16:$E32),16))</f>
        <v>1.0056008884527601</v>
      </c>
      <c r="G33" s="71">
        <f t="shared" si="10"/>
        <v>1</v>
      </c>
      <c r="H33" s="71">
        <f t="shared" ca="1" si="1"/>
        <v>1.00560089</v>
      </c>
      <c r="I33" s="72">
        <f t="shared" si="11"/>
        <v>1.6500000000000001E-2</v>
      </c>
      <c r="J33" s="92">
        <f t="shared" si="12"/>
        <v>44868</v>
      </c>
      <c r="K33" s="73">
        <f t="shared" si="13"/>
        <v>10</v>
      </c>
      <c r="L33" s="74">
        <f t="shared" si="14"/>
        <v>11</v>
      </c>
      <c r="M33" s="75">
        <f t="shared" si="2"/>
        <v>1.000714616</v>
      </c>
      <c r="N33" s="75">
        <f t="shared" ca="1" si="3"/>
        <v>1.006319508</v>
      </c>
      <c r="O33" s="74">
        <f t="shared" si="15"/>
        <v>0</v>
      </c>
      <c r="P33" s="71">
        <f t="shared" ca="1" si="4"/>
        <v>6.3195079999999999</v>
      </c>
      <c r="Q33" s="71">
        <f t="shared" si="5"/>
        <v>0</v>
      </c>
      <c r="R33" s="76" t="str">
        <f t="shared" si="16"/>
        <v>A+J=</v>
      </c>
      <c r="S33" s="92">
        <f t="shared" si="17"/>
        <v>45035</v>
      </c>
      <c r="T33" s="4"/>
      <c r="U33" s="82"/>
      <c r="V33" s="83"/>
      <c r="W33" s="84"/>
      <c r="X33" s="86"/>
      <c r="Y33" s="89"/>
      <c r="Z33" s="89"/>
      <c r="AA33" s="87"/>
      <c r="AB33" s="89"/>
      <c r="AC33" s="82"/>
      <c r="AD33" s="88"/>
      <c r="AE33" s="8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7"/>
        <v>44886</v>
      </c>
      <c r="B34" s="77">
        <f t="shared" ca="1" si="8"/>
        <v>1006.319508</v>
      </c>
      <c r="C34" s="71">
        <f t="shared" si="9"/>
        <v>1000</v>
      </c>
      <c r="D34" s="10">
        <f ca="1">IF(A34&lt;$B$1,VLOOKUP(A34,[1]DI!$A$4:$B$15000,2,FALSE),0)</f>
        <v>0.13650000000000001</v>
      </c>
      <c r="E34" s="71">
        <f t="shared" ca="1" si="0"/>
        <v>1.00050788</v>
      </c>
      <c r="F34" s="71">
        <f ca="1">(TRUNC(PRODUCT($E$16:$E33),16))</f>
        <v>1.0056008884527601</v>
      </c>
      <c r="G34" s="71">
        <f t="shared" si="10"/>
        <v>1</v>
      </c>
      <c r="H34" s="71">
        <f t="shared" ca="1" si="1"/>
        <v>1.00560089</v>
      </c>
      <c r="I34" s="72">
        <f t="shared" si="11"/>
        <v>1.6500000000000001E-2</v>
      </c>
      <c r="J34" s="92">
        <f t="shared" si="12"/>
        <v>44868</v>
      </c>
      <c r="K34" s="73">
        <f t="shared" si="13"/>
        <v>11</v>
      </c>
      <c r="L34" s="74">
        <f t="shared" si="14"/>
        <v>11</v>
      </c>
      <c r="M34" s="75">
        <f t="shared" si="2"/>
        <v>1.000714616</v>
      </c>
      <c r="N34" s="75">
        <f t="shared" ca="1" si="3"/>
        <v>1.006319508</v>
      </c>
      <c r="O34" s="74">
        <f t="shared" si="15"/>
        <v>0</v>
      </c>
      <c r="P34" s="71">
        <f t="shared" ca="1" si="4"/>
        <v>6.3195079999999999</v>
      </c>
      <c r="Q34" s="71">
        <f t="shared" si="5"/>
        <v>0</v>
      </c>
      <c r="R34" s="76" t="str">
        <f t="shared" si="16"/>
        <v>A+J=</v>
      </c>
      <c r="S34" s="92">
        <f t="shared" si="17"/>
        <v>45035</v>
      </c>
      <c r="T34" s="4"/>
      <c r="U34" s="82"/>
      <c r="V34" s="83"/>
      <c r="W34" s="84"/>
      <c r="X34" s="86"/>
      <c r="Y34" s="89"/>
      <c r="Z34" s="89"/>
      <c r="AA34" s="87"/>
      <c r="AB34" s="89"/>
      <c r="AC34" s="82"/>
      <c r="AD34" s="88"/>
      <c r="AE34" s="8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7"/>
        <v>44887</v>
      </c>
      <c r="B35" s="77">
        <f t="shared" ca="1" si="8"/>
        <v>1006.895981</v>
      </c>
      <c r="C35" s="71">
        <f t="shared" si="9"/>
        <v>1000</v>
      </c>
      <c r="D35" s="10">
        <f ca="1">IF(A35&lt;$B$1,VLOOKUP(A35,[1]DI!$A$4:$B$15000,2,FALSE),0)</f>
        <v>0.13650000000000001</v>
      </c>
      <c r="E35" s="71">
        <f t="shared" ca="1" si="0"/>
        <v>1.00050788</v>
      </c>
      <c r="F35" s="71">
        <f ca="1">(TRUNC(PRODUCT($E$16:$E34),16))</f>
        <v>1.00611161303199</v>
      </c>
      <c r="G35" s="71">
        <f t="shared" si="10"/>
        <v>1</v>
      </c>
      <c r="H35" s="71">
        <f t="shared" ca="1" si="1"/>
        <v>1.00611161</v>
      </c>
      <c r="I35" s="72">
        <f t="shared" si="11"/>
        <v>1.6500000000000001E-2</v>
      </c>
      <c r="J35" s="92">
        <f t="shared" si="12"/>
        <v>44868</v>
      </c>
      <c r="K35" s="73">
        <f t="shared" si="13"/>
        <v>12</v>
      </c>
      <c r="L35" s="74">
        <f t="shared" si="14"/>
        <v>12</v>
      </c>
      <c r="M35" s="75">
        <f t="shared" si="2"/>
        <v>1.000779606</v>
      </c>
      <c r="N35" s="75">
        <f t="shared" ca="1" si="3"/>
        <v>1.006895981</v>
      </c>
      <c r="O35" s="74">
        <f t="shared" si="15"/>
        <v>0</v>
      </c>
      <c r="P35" s="71">
        <f t="shared" ca="1" si="4"/>
        <v>6.8959809999999999</v>
      </c>
      <c r="Q35" s="71">
        <f t="shared" si="5"/>
        <v>0</v>
      </c>
      <c r="R35" s="76" t="str">
        <f t="shared" si="16"/>
        <v>A+J=</v>
      </c>
      <c r="S35" s="92">
        <f t="shared" si="17"/>
        <v>45035</v>
      </c>
      <c r="T35" s="4"/>
      <c r="U35" s="82"/>
      <c r="V35" s="83"/>
      <c r="W35" s="84"/>
      <c r="X35" s="86"/>
      <c r="Y35" s="89"/>
      <c r="Z35" s="89"/>
      <c r="AA35" s="87"/>
      <c r="AB35" s="89"/>
      <c r="AC35" s="82"/>
      <c r="AD35" s="88"/>
      <c r="AE35" s="8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7"/>
        <v>44888</v>
      </c>
      <c r="B36" s="77">
        <f t="shared" ca="1" si="8"/>
        <v>1007.47279399</v>
      </c>
      <c r="C36" s="71">
        <f t="shared" si="9"/>
        <v>1000</v>
      </c>
      <c r="D36" s="10">
        <f ca="1">IF(A36&lt;$B$1,VLOOKUP(A36,[1]DI!$A$4:$B$15000,2,FALSE),0)</f>
        <v>0.13650000000000001</v>
      </c>
      <c r="E36" s="71">
        <f t="shared" ca="1" si="0"/>
        <v>1.00050788</v>
      </c>
      <c r="F36" s="71">
        <f ca="1">(TRUNC(PRODUCT($E$16:$E35),16))</f>
        <v>1.00662259699802</v>
      </c>
      <c r="G36" s="71">
        <f t="shared" si="10"/>
        <v>1</v>
      </c>
      <c r="H36" s="71">
        <f t="shared" ca="1" si="1"/>
        <v>1.0066226</v>
      </c>
      <c r="I36" s="72">
        <f t="shared" si="11"/>
        <v>1.6500000000000001E-2</v>
      </c>
      <c r="J36" s="92">
        <f t="shared" si="12"/>
        <v>44868</v>
      </c>
      <c r="K36" s="73">
        <f t="shared" si="13"/>
        <v>13</v>
      </c>
      <c r="L36" s="74">
        <f t="shared" si="14"/>
        <v>13</v>
      </c>
      <c r="M36" s="75">
        <f t="shared" si="2"/>
        <v>1.0008446010000001</v>
      </c>
      <c r="N36" s="75">
        <f t="shared" ca="1" si="3"/>
        <v>1.0074727939999999</v>
      </c>
      <c r="O36" s="74">
        <f t="shared" si="15"/>
        <v>0</v>
      </c>
      <c r="P36" s="71">
        <f t="shared" ca="1" si="4"/>
        <v>7.4727939900000004</v>
      </c>
      <c r="Q36" s="71">
        <f t="shared" si="5"/>
        <v>0</v>
      </c>
      <c r="R36" s="76" t="str">
        <f t="shared" si="16"/>
        <v>A+J=</v>
      </c>
      <c r="S36" s="92">
        <f t="shared" si="17"/>
        <v>45035</v>
      </c>
      <c r="T36" s="4"/>
      <c r="U36" s="82"/>
      <c r="V36" s="83"/>
      <c r="W36" s="84"/>
      <c r="X36" s="86"/>
      <c r="Y36" s="89"/>
      <c r="Z36" s="89"/>
      <c r="AA36" s="87"/>
      <c r="AB36" s="89"/>
      <c r="AC36" s="82"/>
      <c r="AD36" s="88"/>
      <c r="AE36" s="8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7"/>
        <v>44889</v>
      </c>
      <c r="B37" s="77">
        <f t="shared" ca="1" si="8"/>
        <v>1008.049929</v>
      </c>
      <c r="C37" s="71">
        <f t="shared" si="9"/>
        <v>1000</v>
      </c>
      <c r="D37" s="10">
        <f ca="1">IF(A37&lt;$B$1,VLOOKUP(A37,[1]DI!$A$4:$B$15000,2,FALSE),0)</f>
        <v>0.13650000000000001</v>
      </c>
      <c r="E37" s="71">
        <f t="shared" ca="1" si="0"/>
        <v>1.00050788</v>
      </c>
      <c r="F37" s="71">
        <f ca="1">(TRUNC(PRODUCT($E$16:$E36),16))</f>
        <v>1.00713384048258</v>
      </c>
      <c r="G37" s="71">
        <f t="shared" si="10"/>
        <v>1</v>
      </c>
      <c r="H37" s="71">
        <f t="shared" ca="1" si="1"/>
        <v>1.0071338400000001</v>
      </c>
      <c r="I37" s="72">
        <f t="shared" si="11"/>
        <v>1.6500000000000001E-2</v>
      </c>
      <c r="J37" s="92">
        <f t="shared" si="12"/>
        <v>44868</v>
      </c>
      <c r="K37" s="73">
        <f t="shared" si="13"/>
        <v>14</v>
      </c>
      <c r="L37" s="74">
        <f t="shared" si="14"/>
        <v>14</v>
      </c>
      <c r="M37" s="75">
        <f t="shared" si="2"/>
        <v>1.0009096</v>
      </c>
      <c r="N37" s="75">
        <f t="shared" ca="1" si="3"/>
        <v>1.008049929</v>
      </c>
      <c r="O37" s="74">
        <f t="shared" si="15"/>
        <v>0</v>
      </c>
      <c r="P37" s="71">
        <f t="shared" ca="1" si="4"/>
        <v>8.0499290000000006</v>
      </c>
      <c r="Q37" s="71">
        <f t="shared" si="5"/>
        <v>0</v>
      </c>
      <c r="R37" s="76" t="str">
        <f t="shared" si="16"/>
        <v>A+J=</v>
      </c>
      <c r="S37" s="92">
        <f t="shared" si="17"/>
        <v>45035</v>
      </c>
      <c r="T37" s="4"/>
      <c r="U37" s="82"/>
      <c r="V37" s="83"/>
      <c r="W37" s="84"/>
      <c r="X37" s="86"/>
      <c r="Y37" s="89"/>
      <c r="Z37" s="89"/>
      <c r="AA37" s="87"/>
      <c r="AB37" s="89"/>
      <c r="AC37" s="82"/>
      <c r="AD37" s="88"/>
      <c r="AE37" s="8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7"/>
        <v>44890</v>
      </c>
      <c r="B38" s="77">
        <f t="shared" ca="1" si="8"/>
        <v>1008.62739399</v>
      </c>
      <c r="C38" s="71">
        <f t="shared" si="9"/>
        <v>1000</v>
      </c>
      <c r="D38" s="10">
        <f ca="1">IF(A38&lt;$B$1,VLOOKUP(A38,[1]DI!$A$4:$B$15000,2,FALSE),0)</f>
        <v>0.13650000000000001</v>
      </c>
      <c r="E38" s="71">
        <f t="shared" ca="1" si="0"/>
        <v>1.00050788</v>
      </c>
      <c r="F38" s="71">
        <f ca="1">(TRUNC(PRODUCT($E$16:$E37),16))</f>
        <v>1.0076453436174799</v>
      </c>
      <c r="G38" s="71">
        <f t="shared" si="10"/>
        <v>1</v>
      </c>
      <c r="H38" s="71">
        <f t="shared" ca="1" si="1"/>
        <v>1.0076453400000001</v>
      </c>
      <c r="I38" s="72">
        <f t="shared" si="11"/>
        <v>1.6500000000000001E-2</v>
      </c>
      <c r="J38" s="92">
        <f t="shared" si="12"/>
        <v>44868</v>
      </c>
      <c r="K38" s="73">
        <f t="shared" si="13"/>
        <v>15</v>
      </c>
      <c r="L38" s="74">
        <f t="shared" si="14"/>
        <v>15</v>
      </c>
      <c r="M38" s="75">
        <f t="shared" si="2"/>
        <v>1.000974603</v>
      </c>
      <c r="N38" s="75">
        <f t="shared" ca="1" si="3"/>
        <v>1.0086273939999999</v>
      </c>
      <c r="O38" s="74">
        <f t="shared" si="15"/>
        <v>0</v>
      </c>
      <c r="P38" s="71">
        <f t="shared" ca="1" si="4"/>
        <v>8.6273939899999998</v>
      </c>
      <c r="Q38" s="71">
        <f t="shared" si="5"/>
        <v>0</v>
      </c>
      <c r="R38" s="76" t="str">
        <f t="shared" si="16"/>
        <v>A+J=</v>
      </c>
      <c r="S38" s="92">
        <f t="shared" si="17"/>
        <v>45035</v>
      </c>
      <c r="T38" s="4"/>
      <c r="U38" s="82"/>
      <c r="V38" s="83"/>
      <c r="W38" s="84"/>
      <c r="X38" s="86"/>
      <c r="Y38" s="89"/>
      <c r="Z38" s="89"/>
      <c r="AA38" s="87"/>
      <c r="AB38" s="89"/>
      <c r="AC38" s="82"/>
      <c r="AD38" s="88"/>
      <c r="AE38" s="8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7"/>
        <v>44891</v>
      </c>
      <c r="B39" s="77">
        <f t="shared" ca="1" si="8"/>
        <v>1009.2052</v>
      </c>
      <c r="C39" s="71">
        <f t="shared" si="9"/>
        <v>1000</v>
      </c>
      <c r="D39" s="10">
        <f ca="1">IF(A39&lt;$B$1,VLOOKUP(A39,[1]DI!$A$4:$B$15000,2,FALSE),0)</f>
        <v>0</v>
      </c>
      <c r="E39" s="71">
        <f t="shared" ca="1" si="0"/>
        <v>1</v>
      </c>
      <c r="F39" s="71">
        <f ca="1">(TRUNC(PRODUCT($E$16:$E38),16))</f>
        <v>1.0081571065346</v>
      </c>
      <c r="G39" s="71">
        <f t="shared" si="10"/>
        <v>1</v>
      </c>
      <c r="H39" s="71">
        <f t="shared" ca="1" si="1"/>
        <v>1.00815711</v>
      </c>
      <c r="I39" s="72">
        <f t="shared" si="11"/>
        <v>1.6500000000000001E-2</v>
      </c>
      <c r="J39" s="92">
        <f t="shared" si="12"/>
        <v>44868</v>
      </c>
      <c r="K39" s="73">
        <f t="shared" si="13"/>
        <v>15</v>
      </c>
      <c r="L39" s="74">
        <f t="shared" si="14"/>
        <v>16</v>
      </c>
      <c r="M39" s="75">
        <f t="shared" si="2"/>
        <v>1.0010396100000001</v>
      </c>
      <c r="N39" s="75">
        <f t="shared" ca="1" si="3"/>
        <v>1.0092052</v>
      </c>
      <c r="O39" s="74">
        <f t="shared" si="15"/>
        <v>0</v>
      </c>
      <c r="P39" s="71">
        <f t="shared" ca="1" si="4"/>
        <v>9.2051999999999996</v>
      </c>
      <c r="Q39" s="71">
        <f t="shared" si="5"/>
        <v>0</v>
      </c>
      <c r="R39" s="76" t="str">
        <f t="shared" si="16"/>
        <v>A+J=</v>
      </c>
      <c r="S39" s="92">
        <f t="shared" si="17"/>
        <v>45035</v>
      </c>
      <c r="T39" s="4"/>
      <c r="U39" s="82"/>
      <c r="V39" s="83"/>
      <c r="W39" s="84"/>
      <c r="X39" s="86"/>
      <c r="Y39" s="89"/>
      <c r="Z39" s="89"/>
      <c r="AA39" s="87"/>
      <c r="AB39" s="89"/>
      <c r="AC39" s="82"/>
      <c r="AD39" s="88"/>
      <c r="AE39" s="8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7"/>
        <v>44892</v>
      </c>
      <c r="B40" s="77">
        <f t="shared" ca="1" si="8"/>
        <v>1009.2052</v>
      </c>
      <c r="C40" s="71">
        <f t="shared" si="9"/>
        <v>1000</v>
      </c>
      <c r="D40" s="10">
        <f ca="1">IF(A40&lt;$B$1,VLOOKUP(A40,[1]DI!$A$4:$B$15000,2,FALSE),0)</f>
        <v>0</v>
      </c>
      <c r="E40" s="71">
        <f t="shared" ca="1" si="0"/>
        <v>1</v>
      </c>
      <c r="F40" s="71">
        <f ca="1">(TRUNC(PRODUCT($E$16:$E39),16))</f>
        <v>1.0081571065346</v>
      </c>
      <c r="G40" s="71">
        <f t="shared" si="10"/>
        <v>1</v>
      </c>
      <c r="H40" s="71">
        <f t="shared" ca="1" si="1"/>
        <v>1.00815711</v>
      </c>
      <c r="I40" s="72">
        <f t="shared" si="11"/>
        <v>1.6500000000000001E-2</v>
      </c>
      <c r="J40" s="92">
        <f t="shared" si="12"/>
        <v>44868</v>
      </c>
      <c r="K40" s="73">
        <f t="shared" si="13"/>
        <v>15</v>
      </c>
      <c r="L40" s="74">
        <f t="shared" si="14"/>
        <v>16</v>
      </c>
      <c r="M40" s="75">
        <f t="shared" si="2"/>
        <v>1.0010396100000001</v>
      </c>
      <c r="N40" s="75">
        <f t="shared" ca="1" si="3"/>
        <v>1.0092052</v>
      </c>
      <c r="O40" s="74">
        <f t="shared" si="15"/>
        <v>0</v>
      </c>
      <c r="P40" s="71">
        <f t="shared" ca="1" si="4"/>
        <v>9.2051999999999996</v>
      </c>
      <c r="Q40" s="71">
        <f t="shared" si="5"/>
        <v>0</v>
      </c>
      <c r="R40" s="76" t="str">
        <f t="shared" si="16"/>
        <v>A+J=</v>
      </c>
      <c r="S40" s="92">
        <f t="shared" si="17"/>
        <v>45035</v>
      </c>
      <c r="T40" s="4"/>
      <c r="U40" s="82"/>
      <c r="V40" s="83"/>
      <c r="W40" s="84"/>
      <c r="X40" s="86"/>
      <c r="Y40" s="89"/>
      <c r="Z40" s="89"/>
      <c r="AA40" s="87"/>
      <c r="AB40" s="89"/>
      <c r="AC40" s="82"/>
      <c r="AD40" s="88"/>
      <c r="AE40" s="8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7"/>
        <v>44893</v>
      </c>
      <c r="B41" s="77">
        <f t="shared" ca="1" si="8"/>
        <v>1009.2052</v>
      </c>
      <c r="C41" s="71">
        <f t="shared" si="9"/>
        <v>1000</v>
      </c>
      <c r="D41" s="10">
        <f ca="1">IF(A41&lt;$B$1,VLOOKUP(A41,[1]DI!$A$4:$B$15000,2,FALSE),0)</f>
        <v>0.13650000000000001</v>
      </c>
      <c r="E41" s="71">
        <f t="shared" ca="1" si="0"/>
        <v>1.00050788</v>
      </c>
      <c r="F41" s="71">
        <f ca="1">(TRUNC(PRODUCT($E$16:$E40),16))</f>
        <v>1.0081571065346</v>
      </c>
      <c r="G41" s="71">
        <f t="shared" si="10"/>
        <v>1</v>
      </c>
      <c r="H41" s="71">
        <f t="shared" ca="1" si="1"/>
        <v>1.00815711</v>
      </c>
      <c r="I41" s="72">
        <f t="shared" si="11"/>
        <v>1.6500000000000001E-2</v>
      </c>
      <c r="J41" s="92">
        <f t="shared" si="12"/>
        <v>44868</v>
      </c>
      <c r="K41" s="73">
        <f t="shared" si="13"/>
        <v>16</v>
      </c>
      <c r="L41" s="74">
        <f t="shared" si="14"/>
        <v>16</v>
      </c>
      <c r="M41" s="75">
        <f t="shared" si="2"/>
        <v>1.0010396100000001</v>
      </c>
      <c r="N41" s="75">
        <f t="shared" ca="1" si="3"/>
        <v>1.0092052</v>
      </c>
      <c r="O41" s="74">
        <f t="shared" si="15"/>
        <v>0</v>
      </c>
      <c r="P41" s="71">
        <f t="shared" ca="1" si="4"/>
        <v>9.2051999999999996</v>
      </c>
      <c r="Q41" s="71">
        <f t="shared" si="5"/>
        <v>0</v>
      </c>
      <c r="R41" s="76" t="str">
        <f t="shared" si="16"/>
        <v>A+J=</v>
      </c>
      <c r="S41" s="92">
        <f t="shared" si="17"/>
        <v>45035</v>
      </c>
      <c r="T41" s="4"/>
      <c r="U41" s="82"/>
      <c r="V41" s="83"/>
      <c r="W41" s="84"/>
      <c r="X41" s="86"/>
      <c r="Y41" s="89"/>
      <c r="Z41" s="89"/>
      <c r="AA41" s="87"/>
      <c r="AB41" s="89"/>
      <c r="AC41" s="82"/>
      <c r="AD41" s="88"/>
      <c r="AE41" s="8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7"/>
        <v>44894</v>
      </c>
      <c r="B42" s="77">
        <f t="shared" ca="1" si="8"/>
        <v>1009.78332799</v>
      </c>
      <c r="C42" s="71">
        <f t="shared" si="9"/>
        <v>1000</v>
      </c>
      <c r="D42" s="10">
        <f ca="1">IF(A42&lt;$B$1,VLOOKUP(A42,[1]DI!$A$4:$B$15000,2,FALSE),0)</f>
        <v>0.13650000000000001</v>
      </c>
      <c r="E42" s="71">
        <f t="shared" ca="1" si="0"/>
        <v>1.00050788</v>
      </c>
      <c r="F42" s="71">
        <f ca="1">(TRUNC(PRODUCT($E$16:$E41),16))</f>
        <v>1.0086691293658701</v>
      </c>
      <c r="G42" s="71">
        <f t="shared" si="10"/>
        <v>1</v>
      </c>
      <c r="H42" s="71">
        <f t="shared" ca="1" si="1"/>
        <v>1.0086691299999999</v>
      </c>
      <c r="I42" s="72">
        <f t="shared" si="11"/>
        <v>1.6500000000000001E-2</v>
      </c>
      <c r="J42" s="92">
        <f t="shared" si="12"/>
        <v>44868</v>
      </c>
      <c r="K42" s="73">
        <f t="shared" si="13"/>
        <v>17</v>
      </c>
      <c r="L42" s="74">
        <f t="shared" si="14"/>
        <v>17</v>
      </c>
      <c r="M42" s="75">
        <f t="shared" si="2"/>
        <v>1.0011046219999999</v>
      </c>
      <c r="N42" s="75">
        <f t="shared" ca="1" si="3"/>
        <v>1.0097833279999999</v>
      </c>
      <c r="O42" s="74">
        <f t="shared" si="15"/>
        <v>0</v>
      </c>
      <c r="P42" s="71">
        <f t="shared" ca="1" si="4"/>
        <v>9.7833279900000001</v>
      </c>
      <c r="Q42" s="71">
        <f t="shared" si="5"/>
        <v>0</v>
      </c>
      <c r="R42" s="76" t="str">
        <f t="shared" si="16"/>
        <v>A+J=</v>
      </c>
      <c r="S42" s="92">
        <f t="shared" si="17"/>
        <v>45035</v>
      </c>
      <c r="T42" s="4"/>
      <c r="U42" s="82"/>
      <c r="V42" s="83"/>
      <c r="W42" s="84"/>
      <c r="X42" s="86"/>
      <c r="Y42" s="89"/>
      <c r="Z42" s="89"/>
      <c r="AA42" s="87"/>
      <c r="AB42" s="89"/>
      <c r="AC42" s="82"/>
      <c r="AD42" s="88"/>
      <c r="AE42" s="8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7"/>
        <v>44895</v>
      </c>
      <c r="B43" s="77">
        <f t="shared" ca="1" si="8"/>
        <v>1010.3617860000001</v>
      </c>
      <c r="C43" s="71">
        <f t="shared" si="9"/>
        <v>1000</v>
      </c>
      <c r="D43" s="10">
        <f ca="1">IF(A43&lt;$B$1,VLOOKUP(A43,[1]DI!$A$4:$B$15000,2,FALSE),0)</f>
        <v>0.13650000000000001</v>
      </c>
      <c r="E43" s="71">
        <f t="shared" ca="1" si="0"/>
        <v>1.00050788</v>
      </c>
      <c r="F43" s="71">
        <f ca="1">(TRUNC(PRODUCT($E$16:$E42),16))</f>
        <v>1.0091814122432901</v>
      </c>
      <c r="G43" s="71">
        <f t="shared" si="10"/>
        <v>1</v>
      </c>
      <c r="H43" s="71">
        <f t="shared" ca="1" si="1"/>
        <v>1.0091814100000001</v>
      </c>
      <c r="I43" s="72">
        <f t="shared" si="11"/>
        <v>1.6500000000000001E-2</v>
      </c>
      <c r="J43" s="92">
        <f t="shared" si="12"/>
        <v>44868</v>
      </c>
      <c r="K43" s="73">
        <f t="shared" si="13"/>
        <v>18</v>
      </c>
      <c r="L43" s="74">
        <f t="shared" si="14"/>
        <v>18</v>
      </c>
      <c r="M43" s="75">
        <f t="shared" si="2"/>
        <v>1.0011696370000001</v>
      </c>
      <c r="N43" s="75">
        <f t="shared" ca="1" si="3"/>
        <v>1.010361786</v>
      </c>
      <c r="O43" s="74">
        <f t="shared" si="15"/>
        <v>0</v>
      </c>
      <c r="P43" s="71">
        <f t="shared" ca="1" si="4"/>
        <v>10.361786</v>
      </c>
      <c r="Q43" s="71">
        <f t="shared" si="5"/>
        <v>0</v>
      </c>
      <c r="R43" s="76" t="str">
        <f t="shared" si="16"/>
        <v>A+J=</v>
      </c>
      <c r="S43" s="92">
        <f t="shared" si="17"/>
        <v>45035</v>
      </c>
      <c r="T43" s="4"/>
      <c r="U43" s="82"/>
      <c r="V43" s="83"/>
      <c r="W43" s="84"/>
      <c r="X43" s="86"/>
      <c r="Y43" s="89"/>
      <c r="Z43" s="89"/>
      <c r="AA43" s="87"/>
      <c r="AB43" s="89"/>
      <c r="AC43" s="82"/>
      <c r="AD43" s="88"/>
      <c r="AE43" s="8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7"/>
        <v>44896</v>
      </c>
      <c r="B44" s="77">
        <f t="shared" ca="1" si="8"/>
        <v>1010.9405860000001</v>
      </c>
      <c r="C44" s="71">
        <f t="shared" si="9"/>
        <v>1000</v>
      </c>
      <c r="D44" s="10">
        <f ca="1">IF(A44&lt;$B$1,VLOOKUP(A44,[1]DI!$A$4:$B$15000,2,FALSE),0)</f>
        <v>0.13650000000000001</v>
      </c>
      <c r="E44" s="71">
        <f t="shared" ca="1" si="0"/>
        <v>1.00050788</v>
      </c>
      <c r="F44" s="71">
        <f ca="1">(TRUNC(PRODUCT($E$16:$E43),16))</f>
        <v>1.0096939552989399</v>
      </c>
      <c r="G44" s="71">
        <f t="shared" si="10"/>
        <v>1</v>
      </c>
      <c r="H44" s="71">
        <f t="shared" ca="1" si="1"/>
        <v>1.0096939599999999</v>
      </c>
      <c r="I44" s="72">
        <f t="shared" si="11"/>
        <v>1.6500000000000001E-2</v>
      </c>
      <c r="J44" s="92">
        <f t="shared" si="12"/>
        <v>44868</v>
      </c>
      <c r="K44" s="73">
        <f t="shared" si="13"/>
        <v>19</v>
      </c>
      <c r="L44" s="74">
        <f t="shared" si="14"/>
        <v>19</v>
      </c>
      <c r="M44" s="75">
        <f t="shared" si="2"/>
        <v>1.0012346569999999</v>
      </c>
      <c r="N44" s="75">
        <f t="shared" ca="1" si="3"/>
        <v>1.010940586</v>
      </c>
      <c r="O44" s="74">
        <f t="shared" si="15"/>
        <v>0</v>
      </c>
      <c r="P44" s="71">
        <f t="shared" ca="1" si="4"/>
        <v>10.940586</v>
      </c>
      <c r="Q44" s="71">
        <f t="shared" si="5"/>
        <v>0</v>
      </c>
      <c r="R44" s="76" t="str">
        <f t="shared" si="16"/>
        <v>A+J=</v>
      </c>
      <c r="S44" s="92">
        <f t="shared" si="17"/>
        <v>45035</v>
      </c>
      <c r="T44" s="4"/>
      <c r="U44" s="82"/>
      <c r="V44" s="83"/>
      <c r="W44" s="84"/>
      <c r="X44" s="86"/>
      <c r="Y44" s="89"/>
      <c r="Z44" s="89"/>
      <c r="AA44" s="87"/>
      <c r="AB44" s="89"/>
      <c r="AC44" s="82"/>
      <c r="AD44" s="88"/>
      <c r="AE44" s="8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7"/>
        <v>44897</v>
      </c>
      <c r="B45" s="77">
        <f t="shared" ca="1" si="8"/>
        <v>1011.51970699</v>
      </c>
      <c r="C45" s="71">
        <f t="shared" si="9"/>
        <v>1000</v>
      </c>
      <c r="D45" s="10">
        <f ca="1">IF(A45&lt;$B$1,VLOOKUP(A45,[1]DI!$A$4:$B$15000,2,FALSE),0)</f>
        <v>0.13650000000000001</v>
      </c>
      <c r="E45" s="71">
        <f t="shared" ca="1" si="0"/>
        <v>1.00050788</v>
      </c>
      <c r="F45" s="71">
        <f ca="1">(TRUNC(PRODUCT($E$16:$E44),16))</f>
        <v>1.0102067586649599</v>
      </c>
      <c r="G45" s="71">
        <f t="shared" si="10"/>
        <v>1</v>
      </c>
      <c r="H45" s="71">
        <f t="shared" ca="1" si="1"/>
        <v>1.01020676</v>
      </c>
      <c r="I45" s="72">
        <f t="shared" si="11"/>
        <v>1.6500000000000001E-2</v>
      </c>
      <c r="J45" s="92">
        <f t="shared" si="12"/>
        <v>44868</v>
      </c>
      <c r="K45" s="73">
        <f t="shared" si="13"/>
        <v>20</v>
      </c>
      <c r="L45" s="74">
        <f t="shared" si="14"/>
        <v>20</v>
      </c>
      <c r="M45" s="75">
        <f t="shared" si="2"/>
        <v>1.0012996810000001</v>
      </c>
      <c r="N45" s="75">
        <f t="shared" ca="1" si="3"/>
        <v>1.0115197069999999</v>
      </c>
      <c r="O45" s="74">
        <f t="shared" si="15"/>
        <v>0</v>
      </c>
      <c r="P45" s="71">
        <f t="shared" ca="1" si="4"/>
        <v>11.51970699</v>
      </c>
      <c r="Q45" s="71">
        <f t="shared" si="5"/>
        <v>0</v>
      </c>
      <c r="R45" s="76" t="str">
        <f t="shared" si="16"/>
        <v>A+J=</v>
      </c>
      <c r="S45" s="92">
        <f t="shared" si="17"/>
        <v>45035</v>
      </c>
      <c r="T45" s="4"/>
      <c r="U45" s="82"/>
      <c r="V45" s="83"/>
      <c r="W45" s="84"/>
      <c r="X45" s="86"/>
      <c r="Y45" s="89"/>
      <c r="Z45" s="89"/>
      <c r="AA45" s="87"/>
      <c r="AB45" s="89"/>
      <c r="AC45" s="82"/>
      <c r="AD45" s="88"/>
      <c r="AE45" s="8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7"/>
        <v>44898</v>
      </c>
      <c r="B46" s="77">
        <f t="shared" ca="1" si="8"/>
        <v>1012.09915899</v>
      </c>
      <c r="C46" s="71">
        <f t="shared" si="9"/>
        <v>1000</v>
      </c>
      <c r="D46" s="10">
        <f ca="1">IF(A46&lt;$B$1,VLOOKUP(A46,[1]DI!$A$4:$B$15000,2,FALSE),0)</f>
        <v>0</v>
      </c>
      <c r="E46" s="71">
        <f t="shared" ca="1" si="0"/>
        <v>1</v>
      </c>
      <c r="F46" s="71">
        <f ca="1">(TRUNC(PRODUCT($E$16:$E45),16))</f>
        <v>1.0107198224735501</v>
      </c>
      <c r="G46" s="71">
        <f t="shared" si="10"/>
        <v>1</v>
      </c>
      <c r="H46" s="71">
        <f t="shared" ca="1" si="1"/>
        <v>1.01071982</v>
      </c>
      <c r="I46" s="72">
        <f t="shared" si="11"/>
        <v>1.6500000000000001E-2</v>
      </c>
      <c r="J46" s="92">
        <f t="shared" si="12"/>
        <v>44868</v>
      </c>
      <c r="K46" s="73">
        <f t="shared" si="13"/>
        <v>20</v>
      </c>
      <c r="L46" s="74">
        <f t="shared" si="14"/>
        <v>21</v>
      </c>
      <c r="M46" s="75">
        <f t="shared" si="2"/>
        <v>1.00136471</v>
      </c>
      <c r="N46" s="75">
        <f t="shared" ca="1" si="3"/>
        <v>1.0120991589999999</v>
      </c>
      <c r="O46" s="74">
        <f t="shared" si="15"/>
        <v>0</v>
      </c>
      <c r="P46" s="71">
        <f t="shared" ca="1" si="4"/>
        <v>12.099158989999999</v>
      </c>
      <c r="Q46" s="71">
        <f t="shared" si="5"/>
        <v>0</v>
      </c>
      <c r="R46" s="76" t="str">
        <f t="shared" si="16"/>
        <v>A+J=</v>
      </c>
      <c r="S46" s="92">
        <f t="shared" si="17"/>
        <v>45035</v>
      </c>
      <c r="T46" s="4"/>
      <c r="U46" s="82"/>
      <c r="V46" s="83"/>
      <c r="W46" s="84"/>
      <c r="X46" s="86"/>
      <c r="Y46" s="89"/>
      <c r="Z46" s="89"/>
      <c r="AA46" s="87"/>
      <c r="AB46" s="89"/>
      <c r="AC46" s="82"/>
      <c r="AD46" s="88"/>
      <c r="AE46" s="8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7"/>
        <v>44899</v>
      </c>
      <c r="B47" s="77">
        <f t="shared" ca="1" si="8"/>
        <v>1012.09915899</v>
      </c>
      <c r="C47" s="71">
        <f t="shared" si="9"/>
        <v>1000</v>
      </c>
      <c r="D47" s="10">
        <f ca="1">IF(A47&lt;$B$1,VLOOKUP(A47,[1]DI!$A$4:$B$15000,2,FALSE),0)</f>
        <v>0</v>
      </c>
      <c r="E47" s="71">
        <f t="shared" ca="1" si="0"/>
        <v>1</v>
      </c>
      <c r="F47" s="71">
        <f ca="1">(TRUNC(PRODUCT($E$16:$E46),16))</f>
        <v>1.0107198224735501</v>
      </c>
      <c r="G47" s="71">
        <f t="shared" si="10"/>
        <v>1</v>
      </c>
      <c r="H47" s="71">
        <f t="shared" ca="1" si="1"/>
        <v>1.01071982</v>
      </c>
      <c r="I47" s="72">
        <f t="shared" si="11"/>
        <v>1.6500000000000001E-2</v>
      </c>
      <c r="J47" s="92">
        <f t="shared" si="12"/>
        <v>44868</v>
      </c>
      <c r="K47" s="73">
        <f t="shared" si="13"/>
        <v>20</v>
      </c>
      <c r="L47" s="74">
        <f t="shared" si="14"/>
        <v>21</v>
      </c>
      <c r="M47" s="75">
        <f t="shared" si="2"/>
        <v>1.00136471</v>
      </c>
      <c r="N47" s="75">
        <f t="shared" ca="1" si="3"/>
        <v>1.0120991589999999</v>
      </c>
      <c r="O47" s="74">
        <f t="shared" si="15"/>
        <v>0</v>
      </c>
      <c r="P47" s="71">
        <f t="shared" ca="1" si="4"/>
        <v>12.099158989999999</v>
      </c>
      <c r="Q47" s="71">
        <f t="shared" si="5"/>
        <v>0</v>
      </c>
      <c r="R47" s="76" t="str">
        <f t="shared" si="16"/>
        <v>A+J=</v>
      </c>
      <c r="S47" s="92">
        <f t="shared" si="17"/>
        <v>45035</v>
      </c>
      <c r="T47" s="4"/>
      <c r="U47" s="82"/>
      <c r="V47" s="83"/>
      <c r="W47" s="84"/>
      <c r="X47" s="86"/>
      <c r="Y47" s="89"/>
      <c r="Z47" s="89"/>
      <c r="AA47" s="87"/>
      <c r="AB47" s="89"/>
      <c r="AC47" s="82"/>
      <c r="AD47" s="88"/>
      <c r="AE47" s="8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7"/>
        <v>44900</v>
      </c>
      <c r="B48" s="77">
        <f t="shared" ca="1" si="8"/>
        <v>1012.09915899</v>
      </c>
      <c r="C48" s="71">
        <f t="shared" si="9"/>
        <v>1000</v>
      </c>
      <c r="D48" s="10">
        <f ca="1">IF(A48&lt;$B$1,VLOOKUP(A48,[1]DI!$A$4:$B$15000,2,FALSE),0)</f>
        <v>0.13650000000000001</v>
      </c>
      <c r="E48" s="71">
        <f t="shared" ca="1" si="0"/>
        <v>1.00050788</v>
      </c>
      <c r="F48" s="71">
        <f ca="1">(TRUNC(PRODUCT($E$16:$E47),16))</f>
        <v>1.0107198224735501</v>
      </c>
      <c r="G48" s="71">
        <f t="shared" si="10"/>
        <v>1</v>
      </c>
      <c r="H48" s="71">
        <f t="shared" ca="1" si="1"/>
        <v>1.01071982</v>
      </c>
      <c r="I48" s="72">
        <f t="shared" si="11"/>
        <v>1.6500000000000001E-2</v>
      </c>
      <c r="J48" s="92">
        <f t="shared" si="12"/>
        <v>44868</v>
      </c>
      <c r="K48" s="73">
        <f t="shared" si="13"/>
        <v>21</v>
      </c>
      <c r="L48" s="74">
        <f t="shared" si="14"/>
        <v>21</v>
      </c>
      <c r="M48" s="75">
        <f t="shared" si="2"/>
        <v>1.00136471</v>
      </c>
      <c r="N48" s="75">
        <f t="shared" ca="1" si="3"/>
        <v>1.0120991589999999</v>
      </c>
      <c r="O48" s="74">
        <f t="shared" si="15"/>
        <v>0</v>
      </c>
      <c r="P48" s="71">
        <f t="shared" ca="1" si="4"/>
        <v>12.099158989999999</v>
      </c>
      <c r="Q48" s="71">
        <f t="shared" si="5"/>
        <v>0</v>
      </c>
      <c r="R48" s="76" t="str">
        <f t="shared" si="16"/>
        <v>A+J=</v>
      </c>
      <c r="S48" s="92">
        <f t="shared" si="17"/>
        <v>45035</v>
      </c>
      <c r="T48" s="4"/>
      <c r="U48" s="82"/>
      <c r="V48" s="83"/>
      <c r="W48" s="84"/>
      <c r="X48" s="86"/>
      <c r="Y48" s="89"/>
      <c r="Z48" s="89"/>
      <c r="AA48" s="87"/>
      <c r="AB48" s="89"/>
      <c r="AC48" s="82"/>
      <c r="AD48" s="88"/>
      <c r="AE48" s="8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7"/>
        <v>44901</v>
      </c>
      <c r="B49" s="77">
        <f t="shared" ca="1" si="8"/>
        <v>1012.678953</v>
      </c>
      <c r="C49" s="71">
        <f t="shared" si="9"/>
        <v>1000</v>
      </c>
      <c r="D49" s="10">
        <f ca="1">IF(A49&lt;$B$1,VLOOKUP(A49,[1]DI!$A$4:$B$15000,2,FALSE),0)</f>
        <v>0.13650000000000001</v>
      </c>
      <c r="E49" s="71">
        <f t="shared" ca="1" si="0"/>
        <v>1.00050788</v>
      </c>
      <c r="F49" s="71">
        <f ca="1">(TRUNC(PRODUCT($E$16:$E48),16))</f>
        <v>1.01123314685699</v>
      </c>
      <c r="G49" s="71">
        <f t="shared" si="10"/>
        <v>1</v>
      </c>
      <c r="H49" s="71">
        <f t="shared" ca="1" si="1"/>
        <v>1.01123315</v>
      </c>
      <c r="I49" s="72">
        <f t="shared" si="11"/>
        <v>1.6500000000000001E-2</v>
      </c>
      <c r="J49" s="92">
        <f t="shared" si="12"/>
        <v>44868</v>
      </c>
      <c r="K49" s="73">
        <f t="shared" si="13"/>
        <v>22</v>
      </c>
      <c r="L49" s="74">
        <f t="shared" si="14"/>
        <v>22</v>
      </c>
      <c r="M49" s="75">
        <f t="shared" si="2"/>
        <v>1.001429742</v>
      </c>
      <c r="N49" s="75">
        <f t="shared" ca="1" si="3"/>
        <v>1.012678953</v>
      </c>
      <c r="O49" s="74">
        <f t="shared" si="15"/>
        <v>0</v>
      </c>
      <c r="P49" s="71">
        <f t="shared" ca="1" si="4"/>
        <v>12.678953</v>
      </c>
      <c r="Q49" s="71">
        <f t="shared" si="5"/>
        <v>0</v>
      </c>
      <c r="R49" s="76" t="str">
        <f t="shared" si="16"/>
        <v>A+J=</v>
      </c>
      <c r="S49" s="92">
        <f t="shared" si="17"/>
        <v>45035</v>
      </c>
      <c r="T49" s="4"/>
      <c r="U49" s="82"/>
      <c r="V49" s="83"/>
      <c r="W49" s="84"/>
      <c r="X49" s="86"/>
      <c r="Y49" s="89"/>
      <c r="Z49" s="89"/>
      <c r="AA49" s="87"/>
      <c r="AB49" s="89"/>
      <c r="AC49" s="82"/>
      <c r="AD49" s="88"/>
      <c r="AE49" s="8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7"/>
        <v>44902</v>
      </c>
      <c r="B50" s="77">
        <f t="shared" ca="1" si="8"/>
        <v>1013.259068</v>
      </c>
      <c r="C50" s="71">
        <f t="shared" si="9"/>
        <v>1000</v>
      </c>
      <c r="D50" s="10">
        <f ca="1">IF(A50&lt;$B$1,VLOOKUP(A50,[1]DI!$A$4:$B$15000,2,FALSE),0)</f>
        <v>0.13650000000000001</v>
      </c>
      <c r="E50" s="71">
        <f t="shared" ca="1" si="0"/>
        <v>1.00050788</v>
      </c>
      <c r="F50" s="71">
        <f ca="1">(TRUNC(PRODUCT($E$16:$E49),16))</f>
        <v>1.0117467319476099</v>
      </c>
      <c r="G50" s="71">
        <f t="shared" si="10"/>
        <v>1</v>
      </c>
      <c r="H50" s="71">
        <f ca="1">ROUND(F50/G50,8)</f>
        <v>1.01174673</v>
      </c>
      <c r="I50" s="72">
        <f t="shared" si="11"/>
        <v>1.6500000000000001E-2</v>
      </c>
      <c r="J50" s="92">
        <f t="shared" si="12"/>
        <v>44868</v>
      </c>
      <c r="K50" s="73">
        <f t="shared" si="13"/>
        <v>23</v>
      </c>
      <c r="L50" s="74">
        <f t="shared" si="14"/>
        <v>23</v>
      </c>
      <c r="M50" s="75">
        <f t="shared" si="2"/>
        <v>1.0014947789999999</v>
      </c>
      <c r="N50" s="75">
        <f t="shared" ca="1" si="3"/>
        <v>1.013259068</v>
      </c>
      <c r="O50" s="74">
        <f t="shared" si="15"/>
        <v>0</v>
      </c>
      <c r="P50" s="71">
        <f ca="1">TRUNC(((N50-1)*C50),8)</f>
        <v>13.259067999999999</v>
      </c>
      <c r="Q50" s="71">
        <f t="shared" si="5"/>
        <v>0</v>
      </c>
      <c r="R50" s="76" t="str">
        <f t="shared" si="16"/>
        <v>A+J=</v>
      </c>
      <c r="S50" s="92">
        <f t="shared" si="17"/>
        <v>45035</v>
      </c>
      <c r="T50" s="4"/>
      <c r="U50" s="82"/>
      <c r="V50" s="83"/>
      <c r="W50" s="84"/>
      <c r="X50" s="86"/>
      <c r="Y50" s="89"/>
      <c r="Z50" s="89"/>
      <c r="AA50" s="87"/>
      <c r="AB50" s="89"/>
      <c r="AC50" s="82"/>
      <c r="AD50" s="88"/>
      <c r="AE50" s="8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7"/>
        <v>44903</v>
      </c>
      <c r="B51" s="77">
        <f t="shared" ca="1" si="8"/>
        <v>1013.839524</v>
      </c>
      <c r="C51" s="71">
        <f t="shared" si="9"/>
        <v>1000</v>
      </c>
      <c r="D51" s="10">
        <f ca="1">IF(A51&lt;$B$1,VLOOKUP(A51,[1]DI!$A$4:$B$15000,2,FALSE),0)</f>
        <v>0.13650000000000001</v>
      </c>
      <c r="E51" s="71">
        <f t="shared" ca="1" si="0"/>
        <v>1.00050788</v>
      </c>
      <c r="F51" s="71">
        <f ca="1">(TRUNC(PRODUCT($E$16:$E50),16))</f>
        <v>1.01226057787783</v>
      </c>
      <c r="G51" s="71">
        <f t="shared" si="10"/>
        <v>1</v>
      </c>
      <c r="H51" s="71">
        <f t="shared" ca="1" si="1"/>
        <v>1.01226058</v>
      </c>
      <c r="I51" s="72">
        <f t="shared" si="11"/>
        <v>1.6500000000000001E-2</v>
      </c>
      <c r="J51" s="92">
        <f t="shared" si="12"/>
        <v>44868</v>
      </c>
      <c r="K51" s="73">
        <f t="shared" si="13"/>
        <v>24</v>
      </c>
      <c r="L51" s="74">
        <f t="shared" si="14"/>
        <v>24</v>
      </c>
      <c r="M51" s="75">
        <f t="shared" si="2"/>
        <v>1.00155982</v>
      </c>
      <c r="N51" s="75">
        <f ca="1">ROUND(H51*M51,9)</f>
        <v>1.013839524</v>
      </c>
      <c r="O51" s="74">
        <f t="shared" si="15"/>
        <v>0</v>
      </c>
      <c r="P51" s="71">
        <f t="shared" ca="1" si="4"/>
        <v>13.839524000000001</v>
      </c>
      <c r="Q51" s="71">
        <f t="shared" si="5"/>
        <v>0</v>
      </c>
      <c r="R51" s="76" t="str">
        <f t="shared" si="16"/>
        <v>A+J=</v>
      </c>
      <c r="S51" s="92">
        <f t="shared" si="17"/>
        <v>45035</v>
      </c>
      <c r="T51" s="4"/>
      <c r="U51" s="82"/>
      <c r="V51" s="83"/>
      <c r="W51" s="84"/>
      <c r="X51" s="86"/>
      <c r="Y51" s="89"/>
      <c r="Z51" s="89"/>
      <c r="AA51" s="87"/>
      <c r="AB51" s="89"/>
      <c r="AC51" s="82"/>
      <c r="AD51" s="88"/>
      <c r="AE51" s="83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7"/>
        <v>44904</v>
      </c>
      <c r="B52" s="77">
        <f t="shared" ca="1" si="8"/>
        <v>1014.420303</v>
      </c>
      <c r="C52" s="71">
        <f t="shared" si="9"/>
        <v>1000</v>
      </c>
      <c r="D52" s="10">
        <f ca="1">IF(A52&lt;$B$1,VLOOKUP(A52,[1]DI!$A$4:$B$15000,2,FALSE),0)</f>
        <v>0.13650000000000001</v>
      </c>
      <c r="E52" s="71">
        <f t="shared" ca="1" si="0"/>
        <v>1.00050788</v>
      </c>
      <c r="F52" s="71">
        <f ca="1">(TRUNC(PRODUCT($E$16:$E51),16))</f>
        <v>1.01277468478013</v>
      </c>
      <c r="G52" s="71">
        <f t="shared" ref="G52:G115" si="23">IF(O51&gt;0,F51,G51)</f>
        <v>1</v>
      </c>
      <c r="H52" s="71">
        <f t="shared" ca="1" si="1"/>
        <v>1.0127746799999999</v>
      </c>
      <c r="I52" s="72">
        <f t="shared" si="11"/>
        <v>1.6500000000000001E-2</v>
      </c>
      <c r="J52" s="92">
        <f t="shared" si="12"/>
        <v>44868</v>
      </c>
      <c r="K52" s="73">
        <f t="shared" si="13"/>
        <v>25</v>
      </c>
      <c r="L52" s="74">
        <f t="shared" si="14"/>
        <v>25</v>
      </c>
      <c r="M52" s="75">
        <f t="shared" si="2"/>
        <v>1.001624866</v>
      </c>
      <c r="N52" s="75">
        <f t="shared" ca="1" si="3"/>
        <v>1.0144203030000001</v>
      </c>
      <c r="O52" s="74">
        <f t="shared" si="15"/>
        <v>0</v>
      </c>
      <c r="P52" s="71">
        <f t="shared" ca="1" si="4"/>
        <v>14.420303000000001</v>
      </c>
      <c r="Q52" s="71">
        <f t="shared" si="5"/>
        <v>0</v>
      </c>
      <c r="R52" s="76" t="str">
        <f t="shared" si="16"/>
        <v>A+J=</v>
      </c>
      <c r="S52" s="92">
        <f t="shared" si="17"/>
        <v>45035</v>
      </c>
      <c r="T52" s="4"/>
      <c r="U52" s="82"/>
      <c r="V52" s="83"/>
      <c r="W52" s="84"/>
      <c r="X52" s="86"/>
      <c r="Y52" s="89"/>
      <c r="Z52" s="89"/>
      <c r="AA52" s="87"/>
      <c r="AB52" s="89"/>
      <c r="AC52" s="82"/>
      <c r="AD52" s="88"/>
      <c r="AE52" s="8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7"/>
        <v>44905</v>
      </c>
      <c r="B53" s="77">
        <f t="shared" ca="1" si="8"/>
        <v>1015.001422</v>
      </c>
      <c r="C53" s="71">
        <f t="shared" si="9"/>
        <v>1000</v>
      </c>
      <c r="D53" s="10">
        <f ca="1">IF(A53&lt;$B$1,VLOOKUP(A53,[1]DI!$A$4:$B$15000,2,FALSE),0)</f>
        <v>0</v>
      </c>
      <c r="E53" s="71">
        <f t="shared" ca="1" si="0"/>
        <v>1</v>
      </c>
      <c r="F53" s="71">
        <f ca="1">(TRUNC(PRODUCT($E$16:$E52),16))</f>
        <v>1.01328905278703</v>
      </c>
      <c r="G53" s="71">
        <f t="shared" si="23"/>
        <v>1</v>
      </c>
      <c r="H53" s="71">
        <f t="shared" ca="1" si="1"/>
        <v>1.01328905</v>
      </c>
      <c r="I53" s="72">
        <f t="shared" si="11"/>
        <v>1.6500000000000001E-2</v>
      </c>
      <c r="J53" s="92">
        <f t="shared" si="12"/>
        <v>44868</v>
      </c>
      <c r="K53" s="73">
        <f t="shared" si="13"/>
        <v>25</v>
      </c>
      <c r="L53" s="74">
        <f t="shared" si="14"/>
        <v>26</v>
      </c>
      <c r="M53" s="75">
        <f t="shared" si="2"/>
        <v>1.001689915</v>
      </c>
      <c r="N53" s="75">
        <f t="shared" ca="1" si="3"/>
        <v>1.0150014220000001</v>
      </c>
      <c r="O53" s="74">
        <f t="shared" si="15"/>
        <v>0</v>
      </c>
      <c r="P53" s="71">
        <f t="shared" ca="1" si="4"/>
        <v>15.001422</v>
      </c>
      <c r="Q53" s="71">
        <f t="shared" si="5"/>
        <v>0</v>
      </c>
      <c r="R53" s="76" t="str">
        <f t="shared" si="16"/>
        <v>A+J=</v>
      </c>
      <c r="S53" s="92">
        <f t="shared" si="17"/>
        <v>45035</v>
      </c>
      <c r="T53" s="4"/>
      <c r="U53" s="82"/>
      <c r="V53" s="83"/>
      <c r="W53" s="84"/>
      <c r="X53" s="86"/>
      <c r="Y53" s="89"/>
      <c r="Z53" s="89"/>
      <c r="AA53" s="87"/>
      <c r="AB53" s="89"/>
      <c r="AC53" s="82"/>
      <c r="AD53" s="88"/>
      <c r="AE53" s="8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7"/>
        <v>44906</v>
      </c>
      <c r="B54" s="77">
        <f t="shared" ca="1" si="8"/>
        <v>1015.001422</v>
      </c>
      <c r="C54" s="71">
        <f t="shared" si="9"/>
        <v>1000</v>
      </c>
      <c r="D54" s="10">
        <f ca="1">IF(A54&lt;$B$1,VLOOKUP(A54,[1]DI!$A$4:$B$15000,2,FALSE),0)</f>
        <v>0</v>
      </c>
      <c r="E54" s="71">
        <f t="shared" ca="1" si="0"/>
        <v>1</v>
      </c>
      <c r="F54" s="71">
        <f ca="1">(TRUNC(PRODUCT($E$16:$E53),16))</f>
        <v>1.01328905278703</v>
      </c>
      <c r="G54" s="71">
        <f t="shared" si="23"/>
        <v>1</v>
      </c>
      <c r="H54" s="71">
        <f t="shared" ca="1" si="1"/>
        <v>1.01328905</v>
      </c>
      <c r="I54" s="72">
        <f t="shared" si="11"/>
        <v>1.6500000000000001E-2</v>
      </c>
      <c r="J54" s="92">
        <f t="shared" si="12"/>
        <v>44868</v>
      </c>
      <c r="K54" s="73">
        <f t="shared" si="13"/>
        <v>25</v>
      </c>
      <c r="L54" s="74">
        <f t="shared" si="14"/>
        <v>26</v>
      </c>
      <c r="M54" s="75">
        <f t="shared" si="2"/>
        <v>1.001689915</v>
      </c>
      <c r="N54" s="75">
        <f t="shared" ca="1" si="3"/>
        <v>1.0150014220000001</v>
      </c>
      <c r="O54" s="74">
        <f t="shared" si="15"/>
        <v>0</v>
      </c>
      <c r="P54" s="71">
        <f t="shared" ca="1" si="4"/>
        <v>15.001422</v>
      </c>
      <c r="Q54" s="71">
        <f t="shared" si="5"/>
        <v>0</v>
      </c>
      <c r="R54" s="76" t="str">
        <f t="shared" si="16"/>
        <v>A+J=</v>
      </c>
      <c r="S54" s="92">
        <f t="shared" si="17"/>
        <v>45035</v>
      </c>
      <c r="T54" s="4"/>
      <c r="U54" s="82"/>
      <c r="V54" s="83"/>
      <c r="W54" s="84"/>
      <c r="X54" s="86"/>
      <c r="Y54" s="89"/>
      <c r="Z54" s="89"/>
      <c r="AA54" s="87"/>
      <c r="AB54" s="89"/>
      <c r="AC54" s="82"/>
      <c r="AD54" s="88"/>
      <c r="AE54" s="8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7"/>
        <v>44907</v>
      </c>
      <c r="B55" s="77">
        <f t="shared" ca="1" si="8"/>
        <v>1015.001422</v>
      </c>
      <c r="C55" s="71">
        <f t="shared" si="9"/>
        <v>1000</v>
      </c>
      <c r="D55" s="10">
        <f ca="1">IF(A55&lt;$B$1,VLOOKUP(A55,[1]DI!$A$4:$B$15000,2,FALSE),0)</f>
        <v>0.13650000000000001</v>
      </c>
      <c r="E55" s="71">
        <f t="shared" ca="1" si="0"/>
        <v>1.00050788</v>
      </c>
      <c r="F55" s="71">
        <f ca="1">(TRUNC(PRODUCT($E$16:$E54),16))</f>
        <v>1.01328905278703</v>
      </c>
      <c r="G55" s="71">
        <f t="shared" si="23"/>
        <v>1</v>
      </c>
      <c r="H55" s="71">
        <f t="shared" ca="1" si="1"/>
        <v>1.01328905</v>
      </c>
      <c r="I55" s="72">
        <f t="shared" si="11"/>
        <v>1.6500000000000001E-2</v>
      </c>
      <c r="J55" s="92">
        <f t="shared" si="12"/>
        <v>44868</v>
      </c>
      <c r="K55" s="73">
        <f t="shared" si="13"/>
        <v>26</v>
      </c>
      <c r="L55" s="74">
        <f t="shared" si="14"/>
        <v>26</v>
      </c>
      <c r="M55" s="75">
        <f t="shared" si="2"/>
        <v>1.001689915</v>
      </c>
      <c r="N55" s="75">
        <f t="shared" ca="1" si="3"/>
        <v>1.0150014220000001</v>
      </c>
      <c r="O55" s="74">
        <f t="shared" si="15"/>
        <v>0</v>
      </c>
      <c r="P55" s="71">
        <f t="shared" ca="1" si="4"/>
        <v>15.001422</v>
      </c>
      <c r="Q55" s="71">
        <f t="shared" si="5"/>
        <v>0</v>
      </c>
      <c r="R55" s="76" t="str">
        <f t="shared" si="16"/>
        <v>A+J=</v>
      </c>
      <c r="S55" s="92">
        <f t="shared" si="17"/>
        <v>45035</v>
      </c>
      <c r="T55" s="4"/>
      <c r="U55" s="82"/>
      <c r="V55" s="83"/>
      <c r="W55" s="84"/>
      <c r="X55" s="86"/>
      <c r="Y55" s="89"/>
      <c r="Z55" s="89"/>
      <c r="AA55" s="87"/>
      <c r="AB55" s="89"/>
      <c r="AC55" s="82"/>
      <c r="AD55" s="88"/>
      <c r="AE55" s="8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7"/>
        <v>44908</v>
      </c>
      <c r="B56" s="77">
        <f t="shared" ca="1" si="8"/>
        <v>1015.5828739900001</v>
      </c>
      <c r="C56" s="71">
        <f t="shared" si="9"/>
        <v>1000</v>
      </c>
      <c r="D56" s="10">
        <f ca="1">IF(A56&lt;$B$1,VLOOKUP(A56,[1]DI!$A$4:$B$15000,2,FALSE),0)</f>
        <v>0.13650000000000001</v>
      </c>
      <c r="E56" s="71">
        <f t="shared" ca="1" si="0"/>
        <v>1.00050788</v>
      </c>
      <c r="F56" s="71">
        <f ca="1">(TRUNC(PRODUCT($E$16:$E55),16))</f>
        <v>1.01380368203116</v>
      </c>
      <c r="G56" s="71">
        <f t="shared" si="23"/>
        <v>1</v>
      </c>
      <c r="H56" s="71">
        <f t="shared" ca="1" si="1"/>
        <v>1.0138036800000001</v>
      </c>
      <c r="I56" s="72">
        <f t="shared" si="11"/>
        <v>1.6500000000000001E-2</v>
      </c>
      <c r="J56" s="92">
        <f t="shared" si="12"/>
        <v>44868</v>
      </c>
      <c r="K56" s="73">
        <f t="shared" si="13"/>
        <v>27</v>
      </c>
      <c r="L56" s="74">
        <f t="shared" si="14"/>
        <v>27</v>
      </c>
      <c r="M56" s="75">
        <f t="shared" si="2"/>
        <v>1.0017549690000001</v>
      </c>
      <c r="N56" s="75">
        <f t="shared" ca="1" si="3"/>
        <v>1.0155828739999999</v>
      </c>
      <c r="O56" s="74">
        <f t="shared" si="15"/>
        <v>0</v>
      </c>
      <c r="P56" s="71">
        <f t="shared" ca="1" si="4"/>
        <v>15.58287399</v>
      </c>
      <c r="Q56" s="71">
        <f t="shared" si="5"/>
        <v>0</v>
      </c>
      <c r="R56" s="76" t="str">
        <f t="shared" si="16"/>
        <v>A+J=</v>
      </c>
      <c r="S56" s="92">
        <f t="shared" si="17"/>
        <v>45035</v>
      </c>
      <c r="T56" s="4"/>
      <c r="U56" s="82"/>
      <c r="V56" s="83"/>
      <c r="W56" s="84"/>
      <c r="X56" s="86"/>
      <c r="Y56" s="89"/>
      <c r="Z56" s="89"/>
      <c r="AA56" s="87"/>
      <c r="AB56" s="89"/>
      <c r="AC56" s="82"/>
      <c r="AD56" s="88"/>
      <c r="AE56" s="8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7"/>
        <v>44909</v>
      </c>
      <c r="B57" s="77">
        <f t="shared" ca="1" si="8"/>
        <v>1016.164657</v>
      </c>
      <c r="C57" s="71">
        <f t="shared" si="9"/>
        <v>1000</v>
      </c>
      <c r="D57" s="10">
        <f ca="1">IF(A57&lt;$B$1,VLOOKUP(A57,[1]DI!$A$4:$B$15000,2,FALSE),0)</f>
        <v>0.13650000000000001</v>
      </c>
      <c r="E57" s="71">
        <f t="shared" ca="1" si="0"/>
        <v>1.00050788</v>
      </c>
      <c r="F57" s="71">
        <f ca="1">(TRUNC(PRODUCT($E$16:$E56),16))</f>
        <v>1.01431857264519</v>
      </c>
      <c r="G57" s="71">
        <f t="shared" si="23"/>
        <v>1</v>
      </c>
      <c r="H57" s="71">
        <f t="shared" ca="1" si="1"/>
        <v>1.0143185699999999</v>
      </c>
      <c r="I57" s="72">
        <f t="shared" si="11"/>
        <v>1.6500000000000001E-2</v>
      </c>
      <c r="J57" s="92">
        <f t="shared" si="12"/>
        <v>44868</v>
      </c>
      <c r="K57" s="73">
        <f t="shared" si="13"/>
        <v>28</v>
      </c>
      <c r="L57" s="74">
        <f t="shared" si="14"/>
        <v>28</v>
      </c>
      <c r="M57" s="75">
        <f t="shared" si="2"/>
        <v>1.0018200269999999</v>
      </c>
      <c r="N57" s="75">
        <f t="shared" ca="1" si="3"/>
        <v>1.016164657</v>
      </c>
      <c r="O57" s="74">
        <f t="shared" si="15"/>
        <v>0</v>
      </c>
      <c r="P57" s="71">
        <f t="shared" ca="1" si="4"/>
        <v>16.164656999999998</v>
      </c>
      <c r="Q57" s="71">
        <f t="shared" si="5"/>
        <v>0</v>
      </c>
      <c r="R57" s="76" t="str">
        <f t="shared" si="16"/>
        <v>A+J=</v>
      </c>
      <c r="S57" s="92">
        <f t="shared" si="17"/>
        <v>45035</v>
      </c>
      <c r="T57" s="4"/>
      <c r="U57" s="82"/>
      <c r="V57" s="83"/>
      <c r="W57" s="84"/>
      <c r="X57" s="86"/>
      <c r="Y57" s="89"/>
      <c r="Z57" s="89"/>
      <c r="AA57" s="87"/>
      <c r="AB57" s="89"/>
      <c r="AC57" s="82"/>
      <c r="AD57" s="88"/>
      <c r="AE57" s="8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7"/>
        <v>44910</v>
      </c>
      <c r="B58" s="77">
        <f t="shared" ca="1" si="8"/>
        <v>1016.746772</v>
      </c>
      <c r="C58" s="71">
        <f t="shared" si="9"/>
        <v>1000</v>
      </c>
      <c r="D58" s="10">
        <f ca="1">IF(A58&lt;$B$1,VLOOKUP(A58,[1]DI!$A$4:$B$15000,2,FALSE),0)</f>
        <v>0.13650000000000001</v>
      </c>
      <c r="E58" s="71">
        <f t="shared" ca="1" si="0"/>
        <v>1.00050788</v>
      </c>
      <c r="F58" s="71">
        <f ca="1">(TRUNC(PRODUCT($E$16:$E57),16))</f>
        <v>1.0148337247618699</v>
      </c>
      <c r="G58" s="71">
        <f t="shared" si="23"/>
        <v>1</v>
      </c>
      <c r="H58" s="71">
        <f t="shared" ca="1" si="1"/>
        <v>1.0148337199999999</v>
      </c>
      <c r="I58" s="72">
        <f t="shared" si="11"/>
        <v>1.6500000000000001E-2</v>
      </c>
      <c r="J58" s="92">
        <f t="shared" si="12"/>
        <v>44868</v>
      </c>
      <c r="K58" s="73">
        <f t="shared" si="13"/>
        <v>29</v>
      </c>
      <c r="L58" s="74">
        <f t="shared" si="14"/>
        <v>29</v>
      </c>
      <c r="M58" s="75">
        <f t="shared" si="2"/>
        <v>1.001885089</v>
      </c>
      <c r="N58" s="75">
        <f t="shared" ca="1" si="3"/>
        <v>1.0167467720000001</v>
      </c>
      <c r="O58" s="74">
        <f t="shared" si="15"/>
        <v>0</v>
      </c>
      <c r="P58" s="71">
        <f t="shared" ca="1" si="4"/>
        <v>16.746772</v>
      </c>
      <c r="Q58" s="71">
        <f t="shared" si="5"/>
        <v>0</v>
      </c>
      <c r="R58" s="76" t="str">
        <f t="shared" si="16"/>
        <v>A+J=</v>
      </c>
      <c r="S58" s="92">
        <f t="shared" si="17"/>
        <v>45035</v>
      </c>
      <c r="T58" s="4"/>
      <c r="U58" s="82"/>
      <c r="V58" s="83"/>
      <c r="W58" s="84"/>
      <c r="X58" s="86"/>
      <c r="Y58" s="89"/>
      <c r="Z58" s="89"/>
      <c r="AA58" s="87"/>
      <c r="AB58" s="89"/>
      <c r="AC58" s="82"/>
      <c r="AD58" s="88"/>
      <c r="AE58" s="8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7"/>
        <v>44911</v>
      </c>
      <c r="B59" s="77">
        <f t="shared" ca="1" si="8"/>
        <v>1017.3292290000001</v>
      </c>
      <c r="C59" s="71">
        <f t="shared" si="9"/>
        <v>1000</v>
      </c>
      <c r="D59" s="10">
        <f ca="1">IF(A59&lt;$B$1,VLOOKUP(A59,[1]DI!$A$4:$B$15000,2,FALSE),0)</f>
        <v>0.13650000000000001</v>
      </c>
      <c r="E59" s="71">
        <f t="shared" ca="1" si="0"/>
        <v>1.00050788</v>
      </c>
      <c r="F59" s="71">
        <f ca="1">(TRUNC(PRODUCT($E$16:$E58),16))</f>
        <v>1.0153491385140001</v>
      </c>
      <c r="G59" s="71">
        <f t="shared" si="23"/>
        <v>1</v>
      </c>
      <c r="H59" s="71">
        <f t="shared" ca="1" si="1"/>
        <v>1.0153491400000001</v>
      </c>
      <c r="I59" s="72">
        <f t="shared" si="11"/>
        <v>1.6500000000000001E-2</v>
      </c>
      <c r="J59" s="92">
        <f t="shared" si="12"/>
        <v>44868</v>
      </c>
      <c r="K59" s="73">
        <f t="shared" si="13"/>
        <v>30</v>
      </c>
      <c r="L59" s="74">
        <f t="shared" si="14"/>
        <v>30</v>
      </c>
      <c r="M59" s="75">
        <f t="shared" si="2"/>
        <v>1.0019501559999999</v>
      </c>
      <c r="N59" s="75">
        <f t="shared" ca="1" si="3"/>
        <v>1.017329229</v>
      </c>
      <c r="O59" s="74">
        <f t="shared" si="15"/>
        <v>0</v>
      </c>
      <c r="P59" s="71">
        <f t="shared" ca="1" si="4"/>
        <v>17.329229000000002</v>
      </c>
      <c r="Q59" s="71">
        <f t="shared" si="5"/>
        <v>0</v>
      </c>
      <c r="R59" s="76" t="str">
        <f t="shared" si="16"/>
        <v>A+J=</v>
      </c>
      <c r="S59" s="92">
        <f t="shared" si="17"/>
        <v>45035</v>
      </c>
      <c r="T59" s="4"/>
      <c r="U59" s="82"/>
      <c r="V59" s="83"/>
      <c r="W59" s="84"/>
      <c r="X59" s="86"/>
      <c r="Y59" s="89"/>
      <c r="Z59" s="89"/>
      <c r="AA59" s="87"/>
      <c r="AB59" s="89"/>
      <c r="AC59" s="82"/>
      <c r="AD59" s="88"/>
      <c r="AE59" s="8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7"/>
        <v>44912</v>
      </c>
      <c r="B60" s="77">
        <f t="shared" ca="1" si="8"/>
        <v>1017.912007</v>
      </c>
      <c r="C60" s="71">
        <f t="shared" si="9"/>
        <v>1000</v>
      </c>
      <c r="D60" s="10">
        <f ca="1">IF(A60&lt;$B$1,VLOOKUP(A60,[1]DI!$A$4:$B$15000,2,FALSE),0)</f>
        <v>0</v>
      </c>
      <c r="E60" s="71">
        <f t="shared" ca="1" si="0"/>
        <v>1</v>
      </c>
      <c r="F60" s="71">
        <f ca="1">(TRUNC(PRODUCT($E$16:$E59),16))</f>
        <v>1.0158648140344699</v>
      </c>
      <c r="G60" s="71">
        <f t="shared" si="23"/>
        <v>1</v>
      </c>
      <c r="H60" s="71">
        <f t="shared" ca="1" si="1"/>
        <v>1.0158648100000001</v>
      </c>
      <c r="I60" s="72">
        <f t="shared" si="11"/>
        <v>1.6500000000000001E-2</v>
      </c>
      <c r="J60" s="92">
        <f t="shared" si="12"/>
        <v>44868</v>
      </c>
      <c r="K60" s="73">
        <f t="shared" si="13"/>
        <v>30</v>
      </c>
      <c r="L60" s="74">
        <f t="shared" si="14"/>
        <v>31</v>
      </c>
      <c r="M60" s="75">
        <f t="shared" si="2"/>
        <v>1.0020152259999999</v>
      </c>
      <c r="N60" s="75">
        <f t="shared" ca="1" si="3"/>
        <v>1.0179120070000001</v>
      </c>
      <c r="O60" s="74">
        <f t="shared" si="15"/>
        <v>0</v>
      </c>
      <c r="P60" s="71">
        <f t="shared" ca="1" si="4"/>
        <v>17.912006999999999</v>
      </c>
      <c r="Q60" s="71">
        <f t="shared" si="5"/>
        <v>0</v>
      </c>
      <c r="R60" s="76" t="str">
        <f t="shared" si="16"/>
        <v>A+J=</v>
      </c>
      <c r="S60" s="92">
        <f t="shared" si="17"/>
        <v>45035</v>
      </c>
      <c r="T60" s="4"/>
      <c r="U60" s="82"/>
      <c r="V60" s="83"/>
      <c r="W60" s="84"/>
      <c r="X60" s="86"/>
      <c r="Y60" s="89"/>
      <c r="Z60" s="89"/>
      <c r="AA60" s="87"/>
      <c r="AB60" s="89"/>
      <c r="AC60" s="82"/>
      <c r="AD60" s="88"/>
      <c r="AE60" s="8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7"/>
        <v>44913</v>
      </c>
      <c r="B61" s="77">
        <f t="shared" ca="1" si="8"/>
        <v>1017.912007</v>
      </c>
      <c r="C61" s="71">
        <f t="shared" si="9"/>
        <v>1000</v>
      </c>
      <c r="D61" s="10">
        <f ca="1">IF(A61&lt;$B$1,VLOOKUP(A61,[1]DI!$A$4:$B$15000,2,FALSE),0)</f>
        <v>0</v>
      </c>
      <c r="E61" s="71">
        <f t="shared" ca="1" si="0"/>
        <v>1</v>
      </c>
      <c r="F61" s="71">
        <f ca="1">(TRUNC(PRODUCT($E$16:$E60),16))</f>
        <v>1.0158648140344699</v>
      </c>
      <c r="G61" s="71">
        <f t="shared" si="23"/>
        <v>1</v>
      </c>
      <c r="H61" s="71">
        <f t="shared" ca="1" si="1"/>
        <v>1.0158648100000001</v>
      </c>
      <c r="I61" s="72">
        <f t="shared" si="11"/>
        <v>1.6500000000000001E-2</v>
      </c>
      <c r="J61" s="92">
        <f t="shared" si="12"/>
        <v>44868</v>
      </c>
      <c r="K61" s="73">
        <f t="shared" si="13"/>
        <v>30</v>
      </c>
      <c r="L61" s="74">
        <f t="shared" si="14"/>
        <v>31</v>
      </c>
      <c r="M61" s="75">
        <f t="shared" si="2"/>
        <v>1.0020152259999999</v>
      </c>
      <c r="N61" s="75">
        <f t="shared" ca="1" si="3"/>
        <v>1.0179120070000001</v>
      </c>
      <c r="O61" s="74">
        <f t="shared" si="15"/>
        <v>0</v>
      </c>
      <c r="P61" s="71">
        <f t="shared" ca="1" si="4"/>
        <v>17.912006999999999</v>
      </c>
      <c r="Q61" s="71">
        <f t="shared" si="5"/>
        <v>0</v>
      </c>
      <c r="R61" s="76" t="str">
        <f t="shared" si="16"/>
        <v>A+J=</v>
      </c>
      <c r="S61" s="92">
        <f t="shared" si="17"/>
        <v>45035</v>
      </c>
      <c r="T61" s="4"/>
      <c r="U61" s="82"/>
      <c r="V61" s="83"/>
      <c r="W61" s="84"/>
      <c r="X61" s="86"/>
      <c r="Y61" s="89"/>
      <c r="Z61" s="89"/>
      <c r="AA61" s="87"/>
      <c r="AB61" s="89"/>
      <c r="AC61" s="82"/>
      <c r="AD61" s="88"/>
      <c r="AE61" s="8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7"/>
        <v>44914</v>
      </c>
      <c r="B62" s="77">
        <f t="shared" ca="1" si="8"/>
        <v>1017.912007</v>
      </c>
      <c r="C62" s="71">
        <f t="shared" si="9"/>
        <v>1000</v>
      </c>
      <c r="D62" s="10">
        <f ca="1">IF(A62&lt;$B$1,VLOOKUP(A62,[1]DI!$A$4:$B$15000,2,FALSE),0)</f>
        <v>0.13650000000000001</v>
      </c>
      <c r="E62" s="71">
        <f t="shared" ca="1" si="0"/>
        <v>1.00050788</v>
      </c>
      <c r="F62" s="71">
        <f ca="1">(TRUNC(PRODUCT($E$16:$E61),16))</f>
        <v>1.0158648140344699</v>
      </c>
      <c r="G62" s="71">
        <f t="shared" si="23"/>
        <v>1</v>
      </c>
      <c r="H62" s="71">
        <f t="shared" ca="1" si="1"/>
        <v>1.0158648100000001</v>
      </c>
      <c r="I62" s="72">
        <f t="shared" si="11"/>
        <v>1.6500000000000001E-2</v>
      </c>
      <c r="J62" s="92">
        <f t="shared" si="12"/>
        <v>44868</v>
      </c>
      <c r="K62" s="73">
        <f t="shared" si="13"/>
        <v>31</v>
      </c>
      <c r="L62" s="74">
        <f t="shared" si="14"/>
        <v>31</v>
      </c>
      <c r="M62" s="75">
        <f t="shared" si="2"/>
        <v>1.0020152259999999</v>
      </c>
      <c r="N62" s="75">
        <f t="shared" ca="1" si="3"/>
        <v>1.0179120070000001</v>
      </c>
      <c r="O62" s="74">
        <f t="shared" si="15"/>
        <v>0</v>
      </c>
      <c r="P62" s="71">
        <f t="shared" ca="1" si="4"/>
        <v>17.912006999999999</v>
      </c>
      <c r="Q62" s="71">
        <f t="shared" si="5"/>
        <v>0</v>
      </c>
      <c r="R62" s="76" t="str">
        <f t="shared" si="16"/>
        <v>A+J=</v>
      </c>
      <c r="S62" s="92">
        <f t="shared" si="17"/>
        <v>45035</v>
      </c>
      <c r="T62" s="4"/>
      <c r="U62" s="82"/>
      <c r="V62" s="83"/>
      <c r="W62" s="84"/>
      <c r="X62" s="86"/>
      <c r="Y62" s="89"/>
      <c r="Z62" s="89"/>
      <c r="AA62" s="87"/>
      <c r="AB62" s="89"/>
      <c r="AC62" s="82"/>
      <c r="AD62" s="88"/>
      <c r="AE62" s="8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7"/>
        <v>44915</v>
      </c>
      <c r="B63" s="77">
        <f t="shared" ca="1" si="8"/>
        <v>1018.495128</v>
      </c>
      <c r="C63" s="71">
        <f t="shared" si="9"/>
        <v>1000</v>
      </c>
      <c r="D63" s="10">
        <f ca="1">IF(A63&lt;$B$1,VLOOKUP(A63,[1]DI!$A$4:$B$15000,2,FALSE),0)</f>
        <v>0.13650000000000001</v>
      </c>
      <c r="E63" s="71">
        <f t="shared" ca="1" si="0"/>
        <v>1.00050788</v>
      </c>
      <c r="F63" s="71">
        <f ca="1">(TRUNC(PRODUCT($E$16:$E62),16))</f>
        <v>1.01638075145622</v>
      </c>
      <c r="G63" s="71">
        <f t="shared" si="23"/>
        <v>1</v>
      </c>
      <c r="H63" s="71">
        <f t="shared" ca="1" si="1"/>
        <v>1.0163807499999999</v>
      </c>
      <c r="I63" s="72">
        <f t="shared" si="11"/>
        <v>1.6500000000000001E-2</v>
      </c>
      <c r="J63" s="92">
        <f t="shared" si="12"/>
        <v>44868</v>
      </c>
      <c r="K63" s="73">
        <f t="shared" si="13"/>
        <v>32</v>
      </c>
      <c r="L63" s="74">
        <f t="shared" si="14"/>
        <v>32</v>
      </c>
      <c r="M63" s="75">
        <f t="shared" si="2"/>
        <v>1.0020803009999999</v>
      </c>
      <c r="N63" s="75">
        <f t="shared" ca="1" si="3"/>
        <v>1.0184951280000001</v>
      </c>
      <c r="O63" s="74">
        <f t="shared" si="15"/>
        <v>0</v>
      </c>
      <c r="P63" s="71">
        <f t="shared" ca="1" si="4"/>
        <v>18.495128000000001</v>
      </c>
      <c r="Q63" s="71">
        <f t="shared" si="5"/>
        <v>0</v>
      </c>
      <c r="R63" s="76" t="str">
        <f t="shared" si="16"/>
        <v>A+J=</v>
      </c>
      <c r="S63" s="92">
        <f t="shared" si="17"/>
        <v>45035</v>
      </c>
      <c r="T63" s="4"/>
      <c r="U63" s="82"/>
      <c r="V63" s="83"/>
      <c r="W63" s="84"/>
      <c r="X63" s="86"/>
      <c r="Y63" s="89"/>
      <c r="Z63" s="89"/>
      <c r="AA63" s="87"/>
      <c r="AB63" s="89"/>
      <c r="AC63" s="82"/>
      <c r="AD63" s="88"/>
      <c r="AE63" s="8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7"/>
        <v>44916</v>
      </c>
      <c r="B64" s="77">
        <f t="shared" ca="1" si="8"/>
        <v>1019.07858</v>
      </c>
      <c r="C64" s="71">
        <f t="shared" si="9"/>
        <v>1000</v>
      </c>
      <c r="D64" s="10">
        <f ca="1">IF(A64&lt;$B$1,VLOOKUP(A64,[1]DI!$A$4:$B$15000,2,FALSE),0)</f>
        <v>0.13650000000000001</v>
      </c>
      <c r="E64" s="71">
        <f t="shared" ca="1" si="0"/>
        <v>1.00050788</v>
      </c>
      <c r="F64" s="71">
        <f ca="1">(TRUNC(PRODUCT($E$16:$E63),16))</f>
        <v>1.0168969509122701</v>
      </c>
      <c r="G64" s="71">
        <f t="shared" si="23"/>
        <v>1</v>
      </c>
      <c r="H64" s="71">
        <f t="shared" ca="1" si="1"/>
        <v>1.01689695</v>
      </c>
      <c r="I64" s="72">
        <f t="shared" si="11"/>
        <v>1.6500000000000001E-2</v>
      </c>
      <c r="J64" s="92">
        <f t="shared" si="12"/>
        <v>44868</v>
      </c>
      <c r="K64" s="73">
        <f t="shared" si="13"/>
        <v>33</v>
      </c>
      <c r="L64" s="74">
        <f t="shared" si="14"/>
        <v>33</v>
      </c>
      <c r="M64" s="75">
        <f t="shared" si="2"/>
        <v>1.00214538</v>
      </c>
      <c r="N64" s="75">
        <f t="shared" ca="1" si="3"/>
        <v>1.01907858</v>
      </c>
      <c r="O64" s="74">
        <f t="shared" si="15"/>
        <v>0</v>
      </c>
      <c r="P64" s="71">
        <f t="shared" ca="1" si="4"/>
        <v>19.078579999999999</v>
      </c>
      <c r="Q64" s="71">
        <f t="shared" si="5"/>
        <v>0</v>
      </c>
      <c r="R64" s="76" t="str">
        <f t="shared" si="16"/>
        <v>A+J=</v>
      </c>
      <c r="S64" s="92">
        <f t="shared" si="17"/>
        <v>45035</v>
      </c>
      <c r="T64" s="4"/>
      <c r="U64" s="82"/>
      <c r="V64" s="83"/>
      <c r="W64" s="84"/>
      <c r="X64" s="86"/>
      <c r="Y64" s="89"/>
      <c r="Z64" s="89"/>
      <c r="AA64" s="87"/>
      <c r="AB64" s="89"/>
      <c r="AC64" s="82"/>
      <c r="AD64" s="88"/>
      <c r="AE64" s="8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7"/>
        <v>44917</v>
      </c>
      <c r="B65" s="77">
        <f t="shared" ca="1" si="8"/>
        <v>1019.662365</v>
      </c>
      <c r="C65" s="71">
        <f t="shared" si="9"/>
        <v>1000</v>
      </c>
      <c r="D65" s="10">
        <f ca="1">IF(A65&lt;$B$1,VLOOKUP(A65,[1]DI!$A$4:$B$15000,2,FALSE),0)</f>
        <v>0.13650000000000001</v>
      </c>
      <c r="E65" s="71">
        <f t="shared" ca="1" si="0"/>
        <v>1.00050788</v>
      </c>
      <c r="F65" s="71">
        <f ca="1">(TRUNC(PRODUCT($E$16:$E64),16))</f>
        <v>1.0174134125356999</v>
      </c>
      <c r="G65" s="71">
        <f t="shared" si="23"/>
        <v>1</v>
      </c>
      <c r="H65" s="71">
        <f t="shared" ca="1" si="1"/>
        <v>1.0174134100000001</v>
      </c>
      <c r="I65" s="72">
        <f t="shared" si="11"/>
        <v>1.6500000000000001E-2</v>
      </c>
      <c r="J65" s="92">
        <f t="shared" si="12"/>
        <v>44868</v>
      </c>
      <c r="K65" s="73">
        <f t="shared" si="13"/>
        <v>34</v>
      </c>
      <c r="L65" s="74">
        <f t="shared" si="14"/>
        <v>34</v>
      </c>
      <c r="M65" s="75">
        <f t="shared" si="2"/>
        <v>1.0022104629999999</v>
      </c>
      <c r="N65" s="75">
        <f t="shared" ca="1" si="3"/>
        <v>1.0196623650000001</v>
      </c>
      <c r="O65" s="74">
        <f t="shared" si="15"/>
        <v>0</v>
      </c>
      <c r="P65" s="71">
        <f t="shared" ca="1" si="4"/>
        <v>19.662365000000001</v>
      </c>
      <c r="Q65" s="71">
        <f t="shared" si="5"/>
        <v>0</v>
      </c>
      <c r="R65" s="76" t="str">
        <f t="shared" si="16"/>
        <v>A+J=</v>
      </c>
      <c r="S65" s="92">
        <f t="shared" si="17"/>
        <v>45035</v>
      </c>
      <c r="T65" s="4"/>
      <c r="U65" s="82"/>
      <c r="V65" s="83"/>
      <c r="W65" s="84"/>
      <c r="X65" s="86"/>
      <c r="Y65" s="89"/>
      <c r="Z65" s="89"/>
      <c r="AA65" s="87"/>
      <c r="AB65" s="89"/>
      <c r="AC65" s="82"/>
      <c r="AD65" s="88"/>
      <c r="AE65" s="8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7"/>
        <v>44918</v>
      </c>
      <c r="B66" s="77">
        <f t="shared" ca="1" si="8"/>
        <v>1020.246492</v>
      </c>
      <c r="C66" s="71">
        <f t="shared" si="9"/>
        <v>1000</v>
      </c>
      <c r="D66" s="10">
        <f ca="1">IF(A66&lt;$B$1,VLOOKUP(A66,[1]DI!$A$4:$B$15000,2,FALSE),0)</f>
        <v>0.13650000000000001</v>
      </c>
      <c r="E66" s="71">
        <f t="shared" ca="1" si="0"/>
        <v>1.00050788</v>
      </c>
      <c r="F66" s="71">
        <f ca="1">(TRUNC(PRODUCT($E$16:$E65),16))</f>
        <v>1.01793013645966</v>
      </c>
      <c r="G66" s="71">
        <f t="shared" si="23"/>
        <v>1</v>
      </c>
      <c r="H66" s="71">
        <f t="shared" ca="1" si="1"/>
        <v>1.01793014</v>
      </c>
      <c r="I66" s="72">
        <f t="shared" si="11"/>
        <v>1.6500000000000001E-2</v>
      </c>
      <c r="J66" s="92">
        <f t="shared" si="12"/>
        <v>44868</v>
      </c>
      <c r="K66" s="73">
        <f t="shared" si="13"/>
        <v>35</v>
      </c>
      <c r="L66" s="74">
        <f t="shared" si="14"/>
        <v>35</v>
      </c>
      <c r="M66" s="75">
        <f t="shared" si="2"/>
        <v>1.0022755510000001</v>
      </c>
      <c r="N66" s="75">
        <f t="shared" ca="1" si="3"/>
        <v>1.0202464920000001</v>
      </c>
      <c r="O66" s="74">
        <f t="shared" si="15"/>
        <v>0</v>
      </c>
      <c r="P66" s="71">
        <f t="shared" ca="1" si="4"/>
        <v>20.246492</v>
      </c>
      <c r="Q66" s="71">
        <f t="shared" si="5"/>
        <v>0</v>
      </c>
      <c r="R66" s="76" t="str">
        <f t="shared" si="16"/>
        <v>A+J=</v>
      </c>
      <c r="S66" s="92">
        <f t="shared" si="17"/>
        <v>45035</v>
      </c>
      <c r="T66" s="4"/>
      <c r="U66" s="82"/>
      <c r="V66" s="83"/>
      <c r="W66" s="84"/>
      <c r="X66" s="86"/>
      <c r="Y66" s="89"/>
      <c r="Z66" s="89"/>
      <c r="AA66" s="87"/>
      <c r="AB66" s="89"/>
      <c r="AC66" s="82"/>
      <c r="AD66" s="88"/>
      <c r="AE66" s="8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7"/>
        <v>44919</v>
      </c>
      <c r="B67" s="77">
        <f t="shared" ca="1" si="8"/>
        <v>1020.8309410000001</v>
      </c>
      <c r="C67" s="71">
        <f t="shared" si="9"/>
        <v>1000</v>
      </c>
      <c r="D67" s="10">
        <f ca="1">IF(A67&lt;$B$1,VLOOKUP(A67,[1]DI!$A$4:$B$15000,2,FALSE),0)</f>
        <v>0</v>
      </c>
      <c r="E67" s="71">
        <f t="shared" ca="1" si="0"/>
        <v>1</v>
      </c>
      <c r="F67" s="71">
        <f ca="1">(TRUNC(PRODUCT($E$16:$E66),16))</f>
        <v>1.0184471228173599</v>
      </c>
      <c r="G67" s="71">
        <f t="shared" si="23"/>
        <v>1</v>
      </c>
      <c r="H67" s="71">
        <f t="shared" ca="1" si="1"/>
        <v>1.01844712</v>
      </c>
      <c r="I67" s="72">
        <f t="shared" si="11"/>
        <v>1.6500000000000001E-2</v>
      </c>
      <c r="J67" s="92">
        <f t="shared" si="12"/>
        <v>44868</v>
      </c>
      <c r="K67" s="73">
        <f t="shared" si="13"/>
        <v>35</v>
      </c>
      <c r="L67" s="74">
        <f t="shared" si="14"/>
        <v>36</v>
      </c>
      <c r="M67" s="75">
        <f t="shared" si="2"/>
        <v>1.0023406429999999</v>
      </c>
      <c r="N67" s="75">
        <f t="shared" ca="1" si="3"/>
        <v>1.020830941</v>
      </c>
      <c r="O67" s="74">
        <f t="shared" si="15"/>
        <v>0</v>
      </c>
      <c r="P67" s="71">
        <f t="shared" ca="1" si="4"/>
        <v>20.830940999999999</v>
      </c>
      <c r="Q67" s="71">
        <f t="shared" si="5"/>
        <v>0</v>
      </c>
      <c r="R67" s="76" t="str">
        <f t="shared" si="16"/>
        <v>A+J=</v>
      </c>
      <c r="S67" s="92">
        <f t="shared" si="17"/>
        <v>45035</v>
      </c>
      <c r="T67" s="4"/>
      <c r="U67" s="82"/>
      <c r="V67" s="83"/>
      <c r="W67" s="84"/>
      <c r="X67" s="86"/>
      <c r="Y67" s="89"/>
      <c r="Z67" s="89"/>
      <c r="AA67" s="87"/>
      <c r="AB67" s="89"/>
      <c r="AC67" s="82"/>
      <c r="AD67" s="88"/>
      <c r="AE67" s="8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7"/>
        <v>44920</v>
      </c>
      <c r="B68" s="77">
        <f t="shared" ca="1" si="8"/>
        <v>1020.8309410000001</v>
      </c>
      <c r="C68" s="71">
        <f t="shared" si="9"/>
        <v>1000</v>
      </c>
      <c r="D68" s="10">
        <f ca="1">IF(A68&lt;$B$1,VLOOKUP(A68,[1]DI!$A$4:$B$15000,2,FALSE),0)</f>
        <v>0</v>
      </c>
      <c r="E68" s="71">
        <f t="shared" ca="1" si="0"/>
        <v>1</v>
      </c>
      <c r="F68" s="71">
        <f ca="1">(TRUNC(PRODUCT($E$16:$E67),16))</f>
        <v>1.0184471228173599</v>
      </c>
      <c r="G68" s="71">
        <f t="shared" si="23"/>
        <v>1</v>
      </c>
      <c r="H68" s="71">
        <f t="shared" ca="1" si="1"/>
        <v>1.01844712</v>
      </c>
      <c r="I68" s="72">
        <f t="shared" si="11"/>
        <v>1.6500000000000001E-2</v>
      </c>
      <c r="J68" s="92">
        <f t="shared" si="12"/>
        <v>44868</v>
      </c>
      <c r="K68" s="73">
        <f t="shared" si="13"/>
        <v>35</v>
      </c>
      <c r="L68" s="74">
        <f t="shared" si="14"/>
        <v>36</v>
      </c>
      <c r="M68" s="75">
        <f t="shared" si="2"/>
        <v>1.0023406429999999</v>
      </c>
      <c r="N68" s="75">
        <f t="shared" ca="1" si="3"/>
        <v>1.020830941</v>
      </c>
      <c r="O68" s="74">
        <f t="shared" si="15"/>
        <v>0</v>
      </c>
      <c r="P68" s="71">
        <f t="shared" ca="1" si="4"/>
        <v>20.830940999999999</v>
      </c>
      <c r="Q68" s="71">
        <f t="shared" si="5"/>
        <v>0</v>
      </c>
      <c r="R68" s="76" t="str">
        <f t="shared" si="16"/>
        <v>A+J=</v>
      </c>
      <c r="S68" s="92">
        <f t="shared" si="17"/>
        <v>45035</v>
      </c>
      <c r="T68" s="4"/>
      <c r="U68" s="82"/>
      <c r="V68" s="83"/>
      <c r="W68" s="84"/>
      <c r="X68" s="86"/>
      <c r="Y68" s="89"/>
      <c r="Z68" s="89"/>
      <c r="AA68" s="87"/>
      <c r="AB68" s="89"/>
      <c r="AC68" s="82"/>
      <c r="AD68" s="88"/>
      <c r="AE68" s="8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7"/>
        <v>44921</v>
      </c>
      <c r="B69" s="77">
        <f t="shared" ca="1" si="8"/>
        <v>1020.8309410000001</v>
      </c>
      <c r="C69" s="71">
        <f t="shared" si="9"/>
        <v>1000</v>
      </c>
      <c r="D69" s="10">
        <f ca="1">IF(A69&lt;$B$1,VLOOKUP(A69,[1]DI!$A$4:$B$15000,2,FALSE),0)</f>
        <v>0.13650000000000001</v>
      </c>
      <c r="E69" s="71">
        <f t="shared" ca="1" si="0"/>
        <v>1.00050788</v>
      </c>
      <c r="F69" s="71">
        <f ca="1">(TRUNC(PRODUCT($E$16:$E68),16))</f>
        <v>1.0184471228173599</v>
      </c>
      <c r="G69" s="71">
        <f t="shared" si="23"/>
        <v>1</v>
      </c>
      <c r="H69" s="71">
        <f t="shared" ca="1" si="1"/>
        <v>1.01844712</v>
      </c>
      <c r="I69" s="72">
        <f t="shared" si="11"/>
        <v>1.6500000000000001E-2</v>
      </c>
      <c r="J69" s="92">
        <f t="shared" si="12"/>
        <v>44868</v>
      </c>
      <c r="K69" s="73">
        <f t="shared" si="13"/>
        <v>36</v>
      </c>
      <c r="L69" s="74">
        <f t="shared" si="14"/>
        <v>36</v>
      </c>
      <c r="M69" s="75">
        <f t="shared" si="2"/>
        <v>1.0023406429999999</v>
      </c>
      <c r="N69" s="75">
        <f t="shared" ca="1" si="3"/>
        <v>1.020830941</v>
      </c>
      <c r="O69" s="74">
        <f t="shared" si="15"/>
        <v>0</v>
      </c>
      <c r="P69" s="71">
        <f t="shared" ca="1" si="4"/>
        <v>20.830940999999999</v>
      </c>
      <c r="Q69" s="71">
        <f t="shared" si="5"/>
        <v>0</v>
      </c>
      <c r="R69" s="76" t="str">
        <f t="shared" si="16"/>
        <v>A+J=</v>
      </c>
      <c r="S69" s="92">
        <f t="shared" si="17"/>
        <v>45035</v>
      </c>
      <c r="T69" s="4"/>
      <c r="U69" s="82"/>
      <c r="V69" s="83"/>
      <c r="W69" s="84"/>
      <c r="X69" s="86"/>
      <c r="Y69" s="89"/>
      <c r="Z69" s="89"/>
      <c r="AA69" s="87"/>
      <c r="AB69" s="89"/>
      <c r="AC69" s="82"/>
      <c r="AD69" s="88"/>
      <c r="AE69" s="8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7"/>
        <v>44922</v>
      </c>
      <c r="B70" s="77">
        <f t="shared" ca="1" si="8"/>
        <v>1021.41573199</v>
      </c>
      <c r="C70" s="71">
        <f t="shared" si="9"/>
        <v>1000</v>
      </c>
      <c r="D70" s="10">
        <f ca="1">IF(A70&lt;$B$1,VLOOKUP(A70,[1]DI!$A$4:$B$15000,2,FALSE),0)</f>
        <v>0.13650000000000001</v>
      </c>
      <c r="E70" s="71">
        <f t="shared" ca="1" si="0"/>
        <v>1.00050788</v>
      </c>
      <c r="F70" s="71">
        <f ca="1">(TRUNC(PRODUCT($E$16:$E69),16))</f>
        <v>1.0189643717421</v>
      </c>
      <c r="G70" s="71">
        <f t="shared" si="23"/>
        <v>1</v>
      </c>
      <c r="H70" s="71">
        <f t="shared" ca="1" si="1"/>
        <v>1.01896437</v>
      </c>
      <c r="I70" s="72">
        <f t="shared" si="11"/>
        <v>1.6500000000000001E-2</v>
      </c>
      <c r="J70" s="92">
        <f t="shared" si="12"/>
        <v>44868</v>
      </c>
      <c r="K70" s="73">
        <f t="shared" si="13"/>
        <v>37</v>
      </c>
      <c r="L70" s="74">
        <f t="shared" si="14"/>
        <v>37</v>
      </c>
      <c r="M70" s="75">
        <f t="shared" si="2"/>
        <v>1.0024057390000001</v>
      </c>
      <c r="N70" s="75">
        <f t="shared" ca="1" si="3"/>
        <v>1.0214157319999999</v>
      </c>
      <c r="O70" s="74">
        <f t="shared" si="15"/>
        <v>0</v>
      </c>
      <c r="P70" s="71">
        <f t="shared" ca="1" si="4"/>
        <v>21.415731990000001</v>
      </c>
      <c r="Q70" s="71">
        <f t="shared" si="5"/>
        <v>0</v>
      </c>
      <c r="R70" s="76" t="str">
        <f t="shared" si="16"/>
        <v>A+J=</v>
      </c>
      <c r="S70" s="92">
        <f t="shared" si="17"/>
        <v>45035</v>
      </c>
      <c r="T70" s="4"/>
      <c r="U70" s="82"/>
      <c r="V70" s="83"/>
      <c r="W70" s="84"/>
      <c r="X70" s="86"/>
      <c r="Y70" s="89"/>
      <c r="Z70" s="89"/>
      <c r="AA70" s="87"/>
      <c r="AB70" s="89"/>
      <c r="AC70" s="82"/>
      <c r="AD70" s="88"/>
      <c r="AE70" s="8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7"/>
        <v>44923</v>
      </c>
      <c r="B71" s="77">
        <f t="shared" ca="1" si="8"/>
        <v>1022.000856</v>
      </c>
      <c r="C71" s="71">
        <f t="shared" si="9"/>
        <v>1000</v>
      </c>
      <c r="D71" s="10">
        <f ca="1">IF(A71&lt;$B$1,VLOOKUP(A71,[1]DI!$A$4:$B$15000,2,FALSE),0)</f>
        <v>0.13650000000000001</v>
      </c>
      <c r="E71" s="71">
        <f t="shared" ca="1" si="0"/>
        <v>1.00050788</v>
      </c>
      <c r="F71" s="71">
        <f ca="1">(TRUNC(PRODUCT($E$16:$E70),16))</f>
        <v>1.0194818833672199</v>
      </c>
      <c r="G71" s="71">
        <f t="shared" si="23"/>
        <v>1</v>
      </c>
      <c r="H71" s="71">
        <f t="shared" ca="1" si="1"/>
        <v>1.0194818800000001</v>
      </c>
      <c r="I71" s="72">
        <f t="shared" si="11"/>
        <v>1.6500000000000001E-2</v>
      </c>
      <c r="J71" s="92">
        <f t="shared" si="12"/>
        <v>44868</v>
      </c>
      <c r="K71" s="73">
        <f t="shared" si="13"/>
        <v>38</v>
      </c>
      <c r="L71" s="74">
        <f t="shared" si="14"/>
        <v>38</v>
      </c>
      <c r="M71" s="75">
        <f t="shared" si="2"/>
        <v>1.0024708389999999</v>
      </c>
      <c r="N71" s="75">
        <f t="shared" ca="1" si="3"/>
        <v>1.022000856</v>
      </c>
      <c r="O71" s="74">
        <f t="shared" si="15"/>
        <v>0</v>
      </c>
      <c r="P71" s="71">
        <f t="shared" ca="1" si="4"/>
        <v>22.000855999999999</v>
      </c>
      <c r="Q71" s="71">
        <f t="shared" si="5"/>
        <v>0</v>
      </c>
      <c r="R71" s="76" t="str">
        <f t="shared" si="16"/>
        <v>A+J=</v>
      </c>
      <c r="S71" s="92">
        <f t="shared" si="17"/>
        <v>45035</v>
      </c>
      <c r="T71" s="4"/>
      <c r="U71" s="82"/>
      <c r="V71" s="83"/>
      <c r="W71" s="84"/>
      <c r="X71" s="86"/>
      <c r="Y71" s="89"/>
      <c r="Z71" s="89"/>
      <c r="AA71" s="87"/>
      <c r="AB71" s="89"/>
      <c r="AC71" s="82"/>
      <c r="AD71" s="88"/>
      <c r="AE71" s="8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7"/>
        <v>44924</v>
      </c>
      <c r="B72" s="77">
        <f t="shared" ca="1" si="8"/>
        <v>1022.58632099</v>
      </c>
      <c r="C72" s="71">
        <f t="shared" si="9"/>
        <v>1000</v>
      </c>
      <c r="D72" s="10">
        <f ca="1">IF(A72&lt;$B$1,VLOOKUP(A72,[1]DI!$A$4:$B$15000,2,FALSE),0)</f>
        <v>0.13650000000000001</v>
      </c>
      <c r="E72" s="71">
        <f t="shared" ca="1" si="0"/>
        <v>1.00050788</v>
      </c>
      <c r="F72" s="71">
        <f ca="1">(TRUNC(PRODUCT($E$16:$E71),16))</f>
        <v>1.0199996578261401</v>
      </c>
      <c r="G72" s="71">
        <f t="shared" si="23"/>
        <v>1</v>
      </c>
      <c r="H72" s="71">
        <f t="shared" ca="1" si="1"/>
        <v>1.0199996600000001</v>
      </c>
      <c r="I72" s="72">
        <f t="shared" si="11"/>
        <v>1.6500000000000001E-2</v>
      </c>
      <c r="J72" s="92">
        <f t="shared" si="12"/>
        <v>44868</v>
      </c>
      <c r="K72" s="73">
        <f t="shared" si="13"/>
        <v>39</v>
      </c>
      <c r="L72" s="74">
        <f t="shared" si="14"/>
        <v>39</v>
      </c>
      <c r="M72" s="75">
        <f t="shared" si="2"/>
        <v>1.002535943</v>
      </c>
      <c r="N72" s="75">
        <f t="shared" ca="1" si="3"/>
        <v>1.0225863209999999</v>
      </c>
      <c r="O72" s="74">
        <f t="shared" si="15"/>
        <v>0</v>
      </c>
      <c r="P72" s="71">
        <f t="shared" ca="1" si="4"/>
        <v>22.586320990000001</v>
      </c>
      <c r="Q72" s="71">
        <f t="shared" si="5"/>
        <v>0</v>
      </c>
      <c r="R72" s="76" t="str">
        <f t="shared" si="16"/>
        <v>A+J=</v>
      </c>
      <c r="S72" s="92">
        <f t="shared" si="17"/>
        <v>45035</v>
      </c>
      <c r="T72" s="4"/>
      <c r="U72" s="82"/>
      <c r="V72" s="83"/>
      <c r="W72" s="84"/>
      <c r="X72" s="86"/>
      <c r="Y72" s="89"/>
      <c r="Z72" s="89"/>
      <c r="AA72" s="87"/>
      <c r="AB72" s="89"/>
      <c r="AC72" s="82"/>
      <c r="AD72" s="88"/>
      <c r="AE72" s="8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7"/>
        <v>44925</v>
      </c>
      <c r="B73" s="77">
        <f t="shared" ca="1" si="8"/>
        <v>1023.1721199900001</v>
      </c>
      <c r="C73" s="71">
        <f t="shared" si="9"/>
        <v>1000</v>
      </c>
      <c r="D73" s="10">
        <f ca="1">IF(A73&lt;$B$1,VLOOKUP(A73,[1]DI!$A$4:$B$15000,2,FALSE),0)</f>
        <v>0.13650000000000001</v>
      </c>
      <c r="E73" s="71">
        <f t="shared" ca="1" si="0"/>
        <v>1.00050788</v>
      </c>
      <c r="F73" s="71">
        <f ca="1">(TRUNC(PRODUCT($E$16:$E72),16))</f>
        <v>1.02051769525236</v>
      </c>
      <c r="G73" s="71">
        <f t="shared" si="23"/>
        <v>1</v>
      </c>
      <c r="H73" s="71">
        <f t="shared" ca="1" si="1"/>
        <v>1.0205177000000001</v>
      </c>
      <c r="I73" s="72">
        <f t="shared" si="11"/>
        <v>1.6500000000000001E-2</v>
      </c>
      <c r="J73" s="92">
        <f t="shared" si="12"/>
        <v>44868</v>
      </c>
      <c r="K73" s="73">
        <f t="shared" si="13"/>
        <v>40</v>
      </c>
      <c r="L73" s="74">
        <f t="shared" si="14"/>
        <v>40</v>
      </c>
      <c r="M73" s="75">
        <f t="shared" si="2"/>
        <v>1.0026010519999999</v>
      </c>
      <c r="N73" s="75">
        <f t="shared" ca="1" si="3"/>
        <v>1.0231721199999999</v>
      </c>
      <c r="O73" s="74">
        <f t="shared" si="15"/>
        <v>0</v>
      </c>
      <c r="P73" s="71">
        <f t="shared" ca="1" si="4"/>
        <v>23.172119989999999</v>
      </c>
      <c r="Q73" s="71">
        <f t="shared" si="5"/>
        <v>0</v>
      </c>
      <c r="R73" s="76" t="str">
        <f t="shared" si="16"/>
        <v>A+J=</v>
      </c>
      <c r="S73" s="92">
        <f t="shared" si="17"/>
        <v>45035</v>
      </c>
      <c r="T73" s="4"/>
      <c r="U73" s="82"/>
      <c r="V73" s="83"/>
      <c r="W73" s="84"/>
      <c r="X73" s="86"/>
      <c r="Y73" s="89"/>
      <c r="Z73" s="89"/>
      <c r="AA73" s="87"/>
      <c r="AB73" s="89"/>
      <c r="AC73" s="82"/>
      <c r="AD73" s="88"/>
      <c r="AE73" s="8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7"/>
        <v>44926</v>
      </c>
      <c r="B74" s="77">
        <f t="shared" ca="1" si="8"/>
        <v>1023.75825</v>
      </c>
      <c r="C74" s="71">
        <f t="shared" si="9"/>
        <v>1000</v>
      </c>
      <c r="D74" s="10">
        <f ca="1">IF(A74&lt;$B$1,VLOOKUP(A74,[1]DI!$A$4:$B$15000,2,FALSE),0)</f>
        <v>0</v>
      </c>
      <c r="E74" s="71">
        <f t="shared" ca="1" si="0"/>
        <v>1</v>
      </c>
      <c r="F74" s="71">
        <f ca="1">(TRUNC(PRODUCT($E$16:$E73),16))</f>
        <v>1.0210359957794299</v>
      </c>
      <c r="G74" s="71">
        <f t="shared" si="23"/>
        <v>1</v>
      </c>
      <c r="H74" s="71">
        <f t="shared" ca="1" si="1"/>
        <v>1.0210360000000001</v>
      </c>
      <c r="I74" s="72">
        <f t="shared" si="11"/>
        <v>1.6500000000000001E-2</v>
      </c>
      <c r="J74" s="92">
        <f t="shared" si="12"/>
        <v>44868</v>
      </c>
      <c r="K74" s="73">
        <f t="shared" si="13"/>
        <v>40</v>
      </c>
      <c r="L74" s="74">
        <f t="shared" si="14"/>
        <v>41</v>
      </c>
      <c r="M74" s="75">
        <f t="shared" si="2"/>
        <v>1.0026661649999999</v>
      </c>
      <c r="N74" s="75">
        <f t="shared" ca="1" si="3"/>
        <v>1.02375825</v>
      </c>
      <c r="O74" s="74">
        <f t="shared" si="15"/>
        <v>0</v>
      </c>
      <c r="P74" s="71">
        <f t="shared" ca="1" si="4"/>
        <v>23.75825</v>
      </c>
      <c r="Q74" s="71">
        <f t="shared" si="5"/>
        <v>0</v>
      </c>
      <c r="R74" s="76" t="str">
        <f t="shared" si="16"/>
        <v>A+J=</v>
      </c>
      <c r="S74" s="92">
        <f t="shared" si="17"/>
        <v>45035</v>
      </c>
      <c r="T74" s="4"/>
      <c r="U74" s="82"/>
      <c r="V74" s="83"/>
      <c r="W74" s="84"/>
      <c r="X74" s="86"/>
      <c r="Y74" s="89"/>
      <c r="Z74" s="89"/>
      <c r="AA74" s="87"/>
      <c r="AB74" s="89"/>
      <c r="AC74" s="82"/>
      <c r="AD74" s="88"/>
      <c r="AE74" s="8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7"/>
        <v>44927</v>
      </c>
      <c r="B75" s="77">
        <f t="shared" ca="1" si="8"/>
        <v>1023.75825</v>
      </c>
      <c r="C75" s="71">
        <f t="shared" si="9"/>
        <v>1000</v>
      </c>
      <c r="D75" s="10">
        <f ca="1">IF(A75&lt;$B$1,VLOOKUP(A75,[1]DI!$A$4:$B$15000,2,FALSE),0)</f>
        <v>0</v>
      </c>
      <c r="E75" s="71">
        <f t="shared" ca="1" si="0"/>
        <v>1</v>
      </c>
      <c r="F75" s="71">
        <f ca="1">(TRUNC(PRODUCT($E$16:$E74),16))</f>
        <v>1.0210359957794299</v>
      </c>
      <c r="G75" s="71">
        <f t="shared" si="23"/>
        <v>1</v>
      </c>
      <c r="H75" s="71">
        <f t="shared" ca="1" si="1"/>
        <v>1.0210360000000001</v>
      </c>
      <c r="I75" s="72">
        <f t="shared" si="11"/>
        <v>1.6500000000000001E-2</v>
      </c>
      <c r="J75" s="92">
        <f t="shared" si="12"/>
        <v>44868</v>
      </c>
      <c r="K75" s="73">
        <f t="shared" si="13"/>
        <v>40</v>
      </c>
      <c r="L75" s="74">
        <f t="shared" si="14"/>
        <v>41</v>
      </c>
      <c r="M75" s="75">
        <f t="shared" si="2"/>
        <v>1.0026661649999999</v>
      </c>
      <c r="N75" s="75">
        <f t="shared" ca="1" si="3"/>
        <v>1.02375825</v>
      </c>
      <c r="O75" s="74">
        <f t="shared" si="15"/>
        <v>0</v>
      </c>
      <c r="P75" s="71">
        <f t="shared" ca="1" si="4"/>
        <v>23.75825</v>
      </c>
      <c r="Q75" s="71">
        <f t="shared" si="5"/>
        <v>0</v>
      </c>
      <c r="R75" s="76" t="str">
        <f t="shared" si="16"/>
        <v>A+J=</v>
      </c>
      <c r="S75" s="92">
        <f t="shared" si="17"/>
        <v>45035</v>
      </c>
      <c r="T75" s="4"/>
      <c r="U75" s="82"/>
      <c r="V75" s="83"/>
      <c r="W75" s="84"/>
      <c r="X75" s="86"/>
      <c r="Y75" s="89"/>
      <c r="Z75" s="89"/>
      <c r="AA75" s="87"/>
      <c r="AB75" s="89"/>
      <c r="AC75" s="82"/>
      <c r="AD75" s="88"/>
      <c r="AE75" s="8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7"/>
        <v>44928</v>
      </c>
      <c r="B76" s="77">
        <f t="shared" ca="1" si="8"/>
        <v>1023.75825</v>
      </c>
      <c r="C76" s="71">
        <f t="shared" si="9"/>
        <v>1000</v>
      </c>
      <c r="D76" s="10">
        <f ca="1">IF(A76&lt;$B$1,VLOOKUP(A76,[1]DI!$A$4:$B$15000,2,FALSE),0)</f>
        <v>0.13650000000000001</v>
      </c>
      <c r="E76" s="71">
        <f t="shared" ca="1" si="0"/>
        <v>1.00050788</v>
      </c>
      <c r="F76" s="71">
        <f ca="1">(TRUNC(PRODUCT($E$16:$E75),16))</f>
        <v>1.0210359957794299</v>
      </c>
      <c r="G76" s="71">
        <f t="shared" si="23"/>
        <v>1</v>
      </c>
      <c r="H76" s="71">
        <f t="shared" ca="1" si="1"/>
        <v>1.0210360000000001</v>
      </c>
      <c r="I76" s="72">
        <f t="shared" si="11"/>
        <v>1.6500000000000001E-2</v>
      </c>
      <c r="J76" s="92">
        <f t="shared" si="12"/>
        <v>44868</v>
      </c>
      <c r="K76" s="73">
        <f t="shared" si="13"/>
        <v>41</v>
      </c>
      <c r="L76" s="74">
        <f t="shared" si="14"/>
        <v>41</v>
      </c>
      <c r="M76" s="75">
        <f t="shared" si="2"/>
        <v>1.0026661649999999</v>
      </c>
      <c r="N76" s="75">
        <f t="shared" ca="1" si="3"/>
        <v>1.02375825</v>
      </c>
      <c r="O76" s="74">
        <f t="shared" si="15"/>
        <v>0</v>
      </c>
      <c r="P76" s="71">
        <f t="shared" ca="1" si="4"/>
        <v>23.75825</v>
      </c>
      <c r="Q76" s="71">
        <f t="shared" si="5"/>
        <v>0</v>
      </c>
      <c r="R76" s="76" t="str">
        <f t="shared" si="16"/>
        <v>A+J=</v>
      </c>
      <c r="S76" s="92">
        <f t="shared" si="17"/>
        <v>45035</v>
      </c>
      <c r="T76" s="4"/>
      <c r="U76" s="82"/>
      <c r="V76" s="83"/>
      <c r="W76" s="84"/>
      <c r="X76" s="86"/>
      <c r="Y76" s="89"/>
      <c r="Z76" s="89"/>
      <c r="AA76" s="87"/>
      <c r="AB76" s="89"/>
      <c r="AC76" s="82"/>
      <c r="AD76" s="88"/>
      <c r="AE76" s="8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7"/>
        <v>44929</v>
      </c>
      <c r="B77" s="77">
        <f t="shared" ca="1" si="8"/>
        <v>1024.3447139899999</v>
      </c>
      <c r="C77" s="71">
        <f t="shared" si="9"/>
        <v>1000</v>
      </c>
      <c r="D77" s="10">
        <f ca="1">IF(A77&lt;$B$1,VLOOKUP(A77,[1]DI!$A$4:$B$15000,2,FALSE),0)</f>
        <v>0.13650000000000001</v>
      </c>
      <c r="E77" s="71">
        <f t="shared" ca="1" si="0"/>
        <v>1.00050788</v>
      </c>
      <c r="F77" s="71">
        <f ca="1">(TRUNC(PRODUCT($E$16:$E76),16))</f>
        <v>1.0215545595409601</v>
      </c>
      <c r="G77" s="71">
        <f t="shared" si="23"/>
        <v>1</v>
      </c>
      <c r="H77" s="71">
        <f t="shared" ca="1" si="1"/>
        <v>1.02155456</v>
      </c>
      <c r="I77" s="72">
        <f t="shared" si="11"/>
        <v>1.6500000000000001E-2</v>
      </c>
      <c r="J77" s="92">
        <f t="shared" si="12"/>
        <v>44868</v>
      </c>
      <c r="K77" s="73">
        <f t="shared" si="13"/>
        <v>42</v>
      </c>
      <c r="L77" s="74">
        <f t="shared" si="14"/>
        <v>42</v>
      </c>
      <c r="M77" s="75">
        <f t="shared" si="2"/>
        <v>1.0027312820000001</v>
      </c>
      <c r="N77" s="75">
        <f t="shared" ca="1" si="3"/>
        <v>1.0243447139999999</v>
      </c>
      <c r="O77" s="74">
        <f t="shared" si="15"/>
        <v>0</v>
      </c>
      <c r="P77" s="71">
        <f t="shared" ca="1" si="4"/>
        <v>24.344713989999999</v>
      </c>
      <c r="Q77" s="71">
        <f t="shared" si="5"/>
        <v>0</v>
      </c>
      <c r="R77" s="76" t="str">
        <f t="shared" si="16"/>
        <v>A+J=</v>
      </c>
      <c r="S77" s="92">
        <f t="shared" si="17"/>
        <v>45035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7"/>
        <v>44930</v>
      </c>
      <c r="B78" s="77">
        <f t="shared" ca="1" si="8"/>
        <v>1024.9315200000001</v>
      </c>
      <c r="C78" s="71">
        <f t="shared" si="9"/>
        <v>1000</v>
      </c>
      <c r="D78" s="10">
        <f ca="1">IF(A78&lt;$B$1,VLOOKUP(A78,[1]DI!$A$4:$B$15000,2,FALSE),0)</f>
        <v>0.13650000000000001</v>
      </c>
      <c r="E78" s="71">
        <f t="shared" ca="1" si="0"/>
        <v>1.00050788</v>
      </c>
      <c r="F78" s="71">
        <f ca="1">(TRUNC(PRODUCT($E$16:$E77),16))</f>
        <v>1.0220733866706599</v>
      </c>
      <c r="G78" s="71">
        <f t="shared" si="23"/>
        <v>1</v>
      </c>
      <c r="H78" s="71">
        <f t="shared" ca="1" si="1"/>
        <v>1.0220733900000001</v>
      </c>
      <c r="I78" s="72">
        <f t="shared" si="11"/>
        <v>1.6500000000000001E-2</v>
      </c>
      <c r="J78" s="92">
        <f t="shared" si="12"/>
        <v>44868</v>
      </c>
      <c r="K78" s="73">
        <f t="shared" si="13"/>
        <v>43</v>
      </c>
      <c r="L78" s="74">
        <f t="shared" si="14"/>
        <v>43</v>
      </c>
      <c r="M78" s="75">
        <f t="shared" si="2"/>
        <v>1.0027964039999999</v>
      </c>
      <c r="N78" s="75">
        <f t="shared" ca="1" si="3"/>
        <v>1.02493152</v>
      </c>
      <c r="O78" s="74">
        <f t="shared" si="15"/>
        <v>0</v>
      </c>
      <c r="P78" s="71">
        <f t="shared" ca="1" si="4"/>
        <v>24.931519999999999</v>
      </c>
      <c r="Q78" s="71">
        <f t="shared" si="5"/>
        <v>0</v>
      </c>
      <c r="R78" s="76" t="str">
        <f t="shared" si="16"/>
        <v>A+J=</v>
      </c>
      <c r="S78" s="92">
        <f t="shared" si="17"/>
        <v>45035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7"/>
        <v>44931</v>
      </c>
      <c r="B79" s="77">
        <f t="shared" ca="1" si="8"/>
        <v>1025.518658</v>
      </c>
      <c r="C79" s="71">
        <f t="shared" si="9"/>
        <v>1000</v>
      </c>
      <c r="D79" s="10">
        <f ca="1">IF(A79&lt;$B$1,VLOOKUP(A79,[1]DI!$A$4:$B$15000,2,FALSE),0)</f>
        <v>0.13650000000000001</v>
      </c>
      <c r="E79" s="71">
        <f t="shared" ca="1" si="0"/>
        <v>1.00050788</v>
      </c>
      <c r="F79" s="71">
        <f ca="1">(TRUNC(PRODUCT($E$16:$E78),16))</f>
        <v>1.0225924773022801</v>
      </c>
      <c r="G79" s="71">
        <f t="shared" si="23"/>
        <v>1</v>
      </c>
      <c r="H79" s="71">
        <f t="shared" ca="1" si="1"/>
        <v>1.0225924799999999</v>
      </c>
      <c r="I79" s="72">
        <f t="shared" si="11"/>
        <v>1.6500000000000001E-2</v>
      </c>
      <c r="J79" s="92">
        <f t="shared" si="12"/>
        <v>44868</v>
      </c>
      <c r="K79" s="73">
        <f t="shared" si="13"/>
        <v>44</v>
      </c>
      <c r="L79" s="74">
        <f t="shared" si="14"/>
        <v>44</v>
      </c>
      <c r="M79" s="75">
        <f t="shared" si="2"/>
        <v>1.002861529</v>
      </c>
      <c r="N79" s="75">
        <f t="shared" ca="1" si="3"/>
        <v>1.025518658</v>
      </c>
      <c r="O79" s="74">
        <f t="shared" si="15"/>
        <v>0</v>
      </c>
      <c r="P79" s="71">
        <f t="shared" ca="1" si="4"/>
        <v>25.518657999999999</v>
      </c>
      <c r="Q79" s="71">
        <f t="shared" si="5"/>
        <v>0</v>
      </c>
      <c r="R79" s="76" t="str">
        <f t="shared" si="16"/>
        <v>A+J=</v>
      </c>
      <c r="S79" s="92">
        <f t="shared" si="17"/>
        <v>45035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7"/>
        <v>44932</v>
      </c>
      <c r="B80" s="77">
        <f t="shared" ca="1" si="8"/>
        <v>1026.106129</v>
      </c>
      <c r="C80" s="71">
        <f t="shared" si="9"/>
        <v>1000</v>
      </c>
      <c r="D80" s="10">
        <f ca="1">IF(A80&lt;$B$1,VLOOKUP(A80,[1]DI!$A$4:$B$15000,2,FALSE),0)</f>
        <v>0.13650000000000001</v>
      </c>
      <c r="E80" s="71">
        <f t="shared" ref="E80:E143" ca="1" si="24">IF(A80&lt;A$13,1,ROUND(((1+D80)^(1/252)),8))</f>
        <v>1.00050788</v>
      </c>
      <c r="F80" s="71">
        <f ca="1">(TRUNC(PRODUCT($E$16:$E79),16))</f>
        <v>1.0231118315696599</v>
      </c>
      <c r="G80" s="71">
        <f t="shared" si="23"/>
        <v>1</v>
      </c>
      <c r="H80" s="71">
        <f t="shared" ref="H80:H143" ca="1" si="25">ROUND(F80/G80,8)</f>
        <v>1.0231118299999999</v>
      </c>
      <c r="I80" s="72">
        <f t="shared" si="11"/>
        <v>1.6500000000000001E-2</v>
      </c>
      <c r="J80" s="92">
        <f t="shared" si="12"/>
        <v>44868</v>
      </c>
      <c r="K80" s="73">
        <f t="shared" si="13"/>
        <v>45</v>
      </c>
      <c r="L80" s="74">
        <f t="shared" si="14"/>
        <v>45</v>
      </c>
      <c r="M80" s="75">
        <f t="shared" ref="M80:M143" si="26">ROUND((I80+1)^(L80/252),9)</f>
        <v>1.0029266590000001</v>
      </c>
      <c r="N80" s="75">
        <f t="shared" ref="N80:N143" ca="1" si="27">ROUND(H80*M80,9)</f>
        <v>1.026106129</v>
      </c>
      <c r="O80" s="74">
        <f t="shared" si="15"/>
        <v>0</v>
      </c>
      <c r="P80" s="71">
        <f t="shared" ref="P80:P143" ca="1" si="28">TRUNC(((N80-1)*C80),8)</f>
        <v>26.106128999999999</v>
      </c>
      <c r="Q80" s="71">
        <f t="shared" ref="Q80:Q143" si="29">IF(O80&gt;0,VLOOKUP(O80,$U$16:$Z$112,6),0)</f>
        <v>0</v>
      </c>
      <c r="R80" s="76" t="str">
        <f t="shared" si="16"/>
        <v>A+J=</v>
      </c>
      <c r="S80" s="92">
        <f t="shared" si="17"/>
        <v>45035</v>
      </c>
      <c r="T80" s="4"/>
      <c r="U80" s="19" t="s">
        <v>53</v>
      </c>
      <c r="V80" s="12"/>
      <c r="W80" s="20"/>
      <c r="X80" s="1"/>
      <c r="Y80" s="21" t="s">
        <v>77</v>
      </c>
      <c r="Z80" s="22" t="s">
        <v>54</v>
      </c>
      <c r="AA80" s="22" t="s">
        <v>55</v>
      </c>
      <c r="AB80" s="22" t="s">
        <v>56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30">(A80+1)</f>
        <v>44933</v>
      </c>
      <c r="B81" s="77">
        <f t="shared" ref="B81:B144" ca="1" si="31">IF(A81&lt;=TODAY(),C81+P81,IF(AND(A81&gt;TODAY(),A81&lt;=$B$1),IF(VLOOKUP(TODAY(),$A$14:$D$10004,4,FALSE)=0,"n.d",C81+P81),"n.d"))</f>
        <v>1026.6939429900001</v>
      </c>
      <c r="C81" s="71">
        <f t="shared" ref="C81:C144" si="32">(C80-Q80)</f>
        <v>1000</v>
      </c>
      <c r="D81" s="10">
        <f ca="1">IF(A81&lt;$B$1,VLOOKUP(A81,[1]DI!$A$4:$B$15000,2,FALSE),0)</f>
        <v>0</v>
      </c>
      <c r="E81" s="71">
        <f t="shared" ca="1" si="24"/>
        <v>1</v>
      </c>
      <c r="F81" s="71">
        <f ca="1">(TRUNC(PRODUCT($E$16:$E80),16))</f>
        <v>1.0236314496066701</v>
      </c>
      <c r="G81" s="71">
        <f t="shared" si="23"/>
        <v>1</v>
      </c>
      <c r="H81" s="71">
        <f t="shared" ca="1" si="25"/>
        <v>1.0236314500000001</v>
      </c>
      <c r="I81" s="72">
        <f t="shared" ref="I81:I144" si="33">I80</f>
        <v>1.6500000000000001E-2</v>
      </c>
      <c r="J81" s="92">
        <f t="shared" ref="J81:J144" si="34">IF(O80&gt;0,VLOOKUP(O80,U$16:AE$76,2),J80)</f>
        <v>44868</v>
      </c>
      <c r="K81" s="73">
        <f t="shared" ref="K81:K144" si="35">IF(A81&gt;J81,IF(NETWORKDAYS(J81,A81,$U$81:$U$469)-1=0,1,NETWORKDAYS(J81,A81,$U$81:$U$469)-1),0)</f>
        <v>45</v>
      </c>
      <c r="L81" s="74">
        <f t="shared" ref="L81:L144" si="36">IF(AND(K81=1,K80=1),1,IF(K81&gt;0,IF(K81=K80,K81+1,K81),0))</f>
        <v>46</v>
      </c>
      <c r="M81" s="75">
        <f t="shared" si="26"/>
        <v>1.0029917930000001</v>
      </c>
      <c r="N81" s="75">
        <f t="shared" ca="1" si="27"/>
        <v>1.0266939429999999</v>
      </c>
      <c r="O81" s="74">
        <f t="shared" ref="O81:O144" si="37">IF(VLOOKUP(A81,V$16:AC$76,8)=VLOOKUP(A80,V$16:AC$76,8),0,VLOOKUP(A81,V$16:AC$76,8))</f>
        <v>0</v>
      </c>
      <c r="P81" s="71">
        <f t="shared" ca="1" si="28"/>
        <v>26.69394299</v>
      </c>
      <c r="Q81" s="71">
        <f t="shared" si="29"/>
        <v>0</v>
      </c>
      <c r="R81" s="76" t="str">
        <f t="shared" ref="R81:R144" si="38">IF(O80&gt;0,VLOOKUP(O80,U$16:AE$76,10),R80)</f>
        <v>A+J=</v>
      </c>
      <c r="S81" s="92">
        <f t="shared" ref="S81:S144" si="39">IF(O80&gt;0,VLOOKUP(O80,U$16:AE$76,11),S80)</f>
        <v>45035</v>
      </c>
      <c r="T81" s="4"/>
      <c r="U81" s="93">
        <f>[2]Plan1!$A242</f>
        <v>44197</v>
      </c>
      <c r="V81" s="90" t="str">
        <f>[2]Plan1!$C242</f>
        <v>Confraternização Universal</v>
      </c>
      <c r="W81" s="85"/>
      <c r="X81" s="1"/>
      <c r="Y81" s="82"/>
      <c r="Z81" s="83">
        <f t="shared" ref="Z81:Z82" si="40">WORKDAY(AA81,-1,U$81:U$469)</f>
        <v>44866</v>
      </c>
      <c r="AA81" s="83">
        <f>A13</f>
        <v>44868</v>
      </c>
      <c r="AB81" s="83">
        <f t="shared" ref="AB81:AB82" si="41">WORKDAY(Z81,1,U$81:U$469)</f>
        <v>44868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30"/>
        <v>44934</v>
      </c>
      <c r="B82" s="77">
        <f t="shared" ca="1" si="31"/>
        <v>1026.6939429900001</v>
      </c>
      <c r="C82" s="71">
        <f t="shared" si="32"/>
        <v>1000</v>
      </c>
      <c r="D82" s="10">
        <f ca="1">IF(A82&lt;$B$1,VLOOKUP(A82,[1]DI!$A$4:$B$15000,2,FALSE),0)</f>
        <v>0</v>
      </c>
      <c r="E82" s="71">
        <f t="shared" ca="1" si="24"/>
        <v>1</v>
      </c>
      <c r="F82" s="71">
        <f ca="1">(TRUNC(PRODUCT($E$16:$E81),16))</f>
        <v>1.0236314496066701</v>
      </c>
      <c r="G82" s="71">
        <f t="shared" si="23"/>
        <v>1</v>
      </c>
      <c r="H82" s="71">
        <f t="shared" ca="1" si="25"/>
        <v>1.0236314500000001</v>
      </c>
      <c r="I82" s="72">
        <f t="shared" si="33"/>
        <v>1.6500000000000001E-2</v>
      </c>
      <c r="J82" s="92">
        <f t="shared" si="34"/>
        <v>44868</v>
      </c>
      <c r="K82" s="73">
        <f t="shared" si="35"/>
        <v>45</v>
      </c>
      <c r="L82" s="74">
        <f t="shared" si="36"/>
        <v>46</v>
      </c>
      <c r="M82" s="75">
        <f t="shared" si="26"/>
        <v>1.0029917930000001</v>
      </c>
      <c r="N82" s="75">
        <f t="shared" ca="1" si="27"/>
        <v>1.0266939429999999</v>
      </c>
      <c r="O82" s="74">
        <f t="shared" si="37"/>
        <v>0</v>
      </c>
      <c r="P82" s="71">
        <f t="shared" ca="1" si="28"/>
        <v>26.69394299</v>
      </c>
      <c r="Q82" s="71">
        <f t="shared" si="29"/>
        <v>0</v>
      </c>
      <c r="R82" s="76" t="str">
        <f t="shared" si="38"/>
        <v>A+J=</v>
      </c>
      <c r="S82" s="92">
        <f t="shared" si="39"/>
        <v>45035</v>
      </c>
      <c r="T82" s="4"/>
      <c r="U82" s="93">
        <f>[2]Plan1!$A243</f>
        <v>44242</v>
      </c>
      <c r="V82" s="90" t="str">
        <f>[2]Plan1!$C243</f>
        <v>Carnaval</v>
      </c>
      <c r="W82" s="85"/>
      <c r="X82" s="1"/>
      <c r="Y82" s="82"/>
      <c r="Z82" s="83">
        <f t="shared" si="40"/>
        <v>45226</v>
      </c>
      <c r="AA82" s="83">
        <v>45227</v>
      </c>
      <c r="AB82" s="83">
        <f t="shared" si="41"/>
        <v>45229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30"/>
        <v>44935</v>
      </c>
      <c r="B83" s="77">
        <f t="shared" ca="1" si="31"/>
        <v>1026.6939429900001</v>
      </c>
      <c r="C83" s="71">
        <f t="shared" si="32"/>
        <v>1000</v>
      </c>
      <c r="D83" s="10">
        <f ca="1">IF(A83&lt;$B$1,VLOOKUP(A83,[1]DI!$A$4:$B$15000,2,FALSE),0)</f>
        <v>0.13650000000000001</v>
      </c>
      <c r="E83" s="71">
        <f t="shared" ca="1" si="24"/>
        <v>1.00050788</v>
      </c>
      <c r="F83" s="71">
        <f ca="1">(TRUNC(PRODUCT($E$16:$E82),16))</f>
        <v>1.0236314496066701</v>
      </c>
      <c r="G83" s="71">
        <f t="shared" si="23"/>
        <v>1</v>
      </c>
      <c r="H83" s="71">
        <f t="shared" ca="1" si="25"/>
        <v>1.0236314500000001</v>
      </c>
      <c r="I83" s="72">
        <f t="shared" si="33"/>
        <v>1.6500000000000001E-2</v>
      </c>
      <c r="J83" s="92">
        <f t="shared" si="34"/>
        <v>44868</v>
      </c>
      <c r="K83" s="73">
        <f t="shared" si="35"/>
        <v>46</v>
      </c>
      <c r="L83" s="74">
        <f t="shared" si="36"/>
        <v>46</v>
      </c>
      <c r="M83" s="75">
        <f t="shared" si="26"/>
        <v>1.0029917930000001</v>
      </c>
      <c r="N83" s="75">
        <f t="shared" ca="1" si="27"/>
        <v>1.0266939429999999</v>
      </c>
      <c r="O83" s="74">
        <f t="shared" si="37"/>
        <v>0</v>
      </c>
      <c r="P83" s="71">
        <f t="shared" ca="1" si="28"/>
        <v>26.69394299</v>
      </c>
      <c r="Q83" s="71">
        <f t="shared" si="29"/>
        <v>0</v>
      </c>
      <c r="R83" s="76" t="str">
        <f t="shared" si="38"/>
        <v>A+J=</v>
      </c>
      <c r="S83" s="92">
        <f t="shared" si="39"/>
        <v>45035</v>
      </c>
      <c r="T83" s="4"/>
      <c r="U83" s="93">
        <f>[2]Plan1!$A244</f>
        <v>44243</v>
      </c>
      <c r="V83" s="90" t="str">
        <f>[2]Plan1!$C244</f>
        <v>Carnaval</v>
      </c>
      <c r="W83" s="85"/>
      <c r="X83" s="1"/>
      <c r="Y83" s="82"/>
      <c r="Z83" s="83"/>
      <c r="AA83" s="83"/>
      <c r="AB83" s="83"/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30"/>
        <v>44936</v>
      </c>
      <c r="B84" s="77">
        <f t="shared" ca="1" si="31"/>
        <v>1027.28208999</v>
      </c>
      <c r="C84" s="71">
        <f t="shared" si="32"/>
        <v>1000</v>
      </c>
      <c r="D84" s="10">
        <f ca="1">IF(A84&lt;$B$1,VLOOKUP(A84,[1]DI!$A$4:$B$15000,2,FALSE),0)</f>
        <v>0.13650000000000001</v>
      </c>
      <c r="E84" s="71">
        <f t="shared" ca="1" si="24"/>
        <v>1.00050788</v>
      </c>
      <c r="F84" s="71">
        <f ca="1">(TRUNC(PRODUCT($E$16:$E83),16))</f>
        <v>1.0241513315473001</v>
      </c>
      <c r="G84" s="71">
        <f t="shared" si="23"/>
        <v>1</v>
      </c>
      <c r="H84" s="71">
        <f t="shared" ca="1" si="25"/>
        <v>1.02415133</v>
      </c>
      <c r="I84" s="72">
        <f t="shared" si="33"/>
        <v>1.6500000000000001E-2</v>
      </c>
      <c r="J84" s="92">
        <f t="shared" si="34"/>
        <v>44868</v>
      </c>
      <c r="K84" s="73">
        <f t="shared" si="35"/>
        <v>47</v>
      </c>
      <c r="L84" s="74">
        <f t="shared" si="36"/>
        <v>47</v>
      </c>
      <c r="M84" s="75">
        <f t="shared" si="26"/>
        <v>1.0030569309999999</v>
      </c>
      <c r="N84" s="75">
        <f t="shared" ca="1" si="27"/>
        <v>1.0272820899999999</v>
      </c>
      <c r="O84" s="74">
        <f t="shared" si="37"/>
        <v>0</v>
      </c>
      <c r="P84" s="71">
        <f t="shared" ca="1" si="28"/>
        <v>27.282089989999999</v>
      </c>
      <c r="Q84" s="71">
        <f t="shared" si="29"/>
        <v>0</v>
      </c>
      <c r="R84" s="76" t="str">
        <f t="shared" si="38"/>
        <v>A+J=</v>
      </c>
      <c r="S84" s="92">
        <f t="shared" si="39"/>
        <v>45035</v>
      </c>
      <c r="T84" s="4"/>
      <c r="U84" s="93">
        <f>[2]Plan1!$A245</f>
        <v>44288</v>
      </c>
      <c r="V84" s="90" t="str">
        <f>[2]Plan1!$C245</f>
        <v>Paixão de Cristo</v>
      </c>
      <c r="W84" s="85"/>
      <c r="X84" s="1"/>
      <c r="Y84" s="82"/>
      <c r="Z84" s="83"/>
      <c r="AA84" s="83"/>
      <c r="AB84" s="83"/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30"/>
        <v>44937</v>
      </c>
      <c r="B85" s="77">
        <f t="shared" ca="1" si="31"/>
        <v>1027.87058</v>
      </c>
      <c r="C85" s="71">
        <f t="shared" si="32"/>
        <v>1000</v>
      </c>
      <c r="D85" s="10">
        <f ca="1">IF(A85&lt;$B$1,VLOOKUP(A85,[1]DI!$A$4:$B$15000,2,FALSE),0)</f>
        <v>0.13650000000000001</v>
      </c>
      <c r="E85" s="71">
        <f t="shared" ca="1" si="24"/>
        <v>1.00050788</v>
      </c>
      <c r="F85" s="71">
        <f ca="1">(TRUNC(PRODUCT($E$16:$E84),16))</f>
        <v>1.0246714775255701</v>
      </c>
      <c r="G85" s="71">
        <f t="shared" si="23"/>
        <v>1</v>
      </c>
      <c r="H85" s="71">
        <f t="shared" ca="1" si="25"/>
        <v>1.0246714800000001</v>
      </c>
      <c r="I85" s="72">
        <f t="shared" si="33"/>
        <v>1.6500000000000001E-2</v>
      </c>
      <c r="J85" s="92">
        <f t="shared" si="34"/>
        <v>44868</v>
      </c>
      <c r="K85" s="73">
        <f t="shared" si="35"/>
        <v>48</v>
      </c>
      <c r="L85" s="74">
        <f t="shared" si="36"/>
        <v>48</v>
      </c>
      <c r="M85" s="75">
        <f t="shared" si="26"/>
        <v>1.003122074</v>
      </c>
      <c r="N85" s="75">
        <f t="shared" ca="1" si="27"/>
        <v>1.0278705800000001</v>
      </c>
      <c r="O85" s="74">
        <f t="shared" si="37"/>
        <v>0</v>
      </c>
      <c r="P85" s="71">
        <f t="shared" ca="1" si="28"/>
        <v>27.87058</v>
      </c>
      <c r="Q85" s="71">
        <f t="shared" si="29"/>
        <v>0</v>
      </c>
      <c r="R85" s="76" t="str">
        <f t="shared" si="38"/>
        <v>A+J=</v>
      </c>
      <c r="S85" s="92">
        <f t="shared" si="39"/>
        <v>45035</v>
      </c>
      <c r="T85" s="4"/>
      <c r="U85" s="93">
        <f>[2]Plan1!$A246</f>
        <v>44307</v>
      </c>
      <c r="V85" s="90" t="str">
        <f>[2]Plan1!$C246</f>
        <v>Tiradentes</v>
      </c>
      <c r="W85" s="85"/>
      <c r="X85" s="1"/>
      <c r="Y85" s="82"/>
      <c r="Z85" s="83"/>
      <c r="AA85" s="83"/>
      <c r="AB85" s="83"/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30"/>
        <v>44938</v>
      </c>
      <c r="B86" s="77">
        <f t="shared" ca="1" si="31"/>
        <v>1028.4594030000001</v>
      </c>
      <c r="C86" s="71">
        <f t="shared" si="32"/>
        <v>1000</v>
      </c>
      <c r="D86" s="10">
        <f ca="1">IF(A86&lt;$B$1,VLOOKUP(A86,[1]DI!$A$4:$B$15000,2,FALSE),0)</f>
        <v>0.13650000000000001</v>
      </c>
      <c r="E86" s="71">
        <f t="shared" ca="1" si="24"/>
        <v>1.00050788</v>
      </c>
      <c r="F86" s="71">
        <f ca="1">(TRUNC(PRODUCT($E$16:$E85),16))</f>
        <v>1.0251918876755699</v>
      </c>
      <c r="G86" s="71">
        <f t="shared" si="23"/>
        <v>1</v>
      </c>
      <c r="H86" s="71">
        <f t="shared" ca="1" si="25"/>
        <v>1.0251918900000001</v>
      </c>
      <c r="I86" s="72">
        <f t="shared" si="33"/>
        <v>1.6500000000000001E-2</v>
      </c>
      <c r="J86" s="92">
        <f t="shared" si="34"/>
        <v>44868</v>
      </c>
      <c r="K86" s="73">
        <f t="shared" si="35"/>
        <v>49</v>
      </c>
      <c r="L86" s="74">
        <f t="shared" si="36"/>
        <v>49</v>
      </c>
      <c r="M86" s="75">
        <f t="shared" si="26"/>
        <v>1.0031872209999999</v>
      </c>
      <c r="N86" s="75">
        <f t="shared" ca="1" si="27"/>
        <v>1.028459403</v>
      </c>
      <c r="O86" s="74">
        <f t="shared" si="37"/>
        <v>0</v>
      </c>
      <c r="P86" s="71">
        <f t="shared" ca="1" si="28"/>
        <v>28.459402999999998</v>
      </c>
      <c r="Q86" s="71">
        <f t="shared" si="29"/>
        <v>0</v>
      </c>
      <c r="R86" s="76" t="str">
        <f t="shared" si="38"/>
        <v>A+J=</v>
      </c>
      <c r="S86" s="92">
        <f t="shared" si="39"/>
        <v>45035</v>
      </c>
      <c r="T86" s="4"/>
      <c r="U86" s="93">
        <f>[2]Plan1!$A247</f>
        <v>44317</v>
      </c>
      <c r="V86" s="90" t="str">
        <f>[2]Plan1!$C247</f>
        <v>Dia do Trabalho</v>
      </c>
      <c r="W86" s="85"/>
      <c r="X86" s="1"/>
      <c r="Y86" s="82"/>
      <c r="Z86" s="83"/>
      <c r="AA86" s="83"/>
      <c r="AB86" s="83"/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30"/>
        <v>44939</v>
      </c>
      <c r="B87" s="77">
        <f t="shared" ca="1" si="31"/>
        <v>1029.0485590000001</v>
      </c>
      <c r="C87" s="71">
        <f t="shared" si="32"/>
        <v>1000</v>
      </c>
      <c r="D87" s="10">
        <f ca="1">IF(A87&lt;$B$1,VLOOKUP(A87,[1]DI!$A$4:$B$15000,2,FALSE),0)</f>
        <v>0.13650000000000001</v>
      </c>
      <c r="E87" s="71">
        <f t="shared" ca="1" si="24"/>
        <v>1.00050788</v>
      </c>
      <c r="F87" s="71">
        <f ca="1">(TRUNC(PRODUCT($E$16:$E86),16))</f>
        <v>1.02571256213149</v>
      </c>
      <c r="G87" s="71">
        <f t="shared" si="23"/>
        <v>1</v>
      </c>
      <c r="H87" s="71">
        <f t="shared" ca="1" si="25"/>
        <v>1.0257125600000001</v>
      </c>
      <c r="I87" s="72">
        <f t="shared" si="33"/>
        <v>1.6500000000000001E-2</v>
      </c>
      <c r="J87" s="92">
        <f t="shared" si="34"/>
        <v>44868</v>
      </c>
      <c r="K87" s="73">
        <f t="shared" si="35"/>
        <v>50</v>
      </c>
      <c r="L87" s="74">
        <f t="shared" si="36"/>
        <v>50</v>
      </c>
      <c r="M87" s="75">
        <f t="shared" si="26"/>
        <v>1.0032523719999999</v>
      </c>
      <c r="N87" s="75">
        <f t="shared" ca="1" si="27"/>
        <v>1.029048559</v>
      </c>
      <c r="O87" s="74">
        <f t="shared" si="37"/>
        <v>0</v>
      </c>
      <c r="P87" s="71">
        <f t="shared" ca="1" si="28"/>
        <v>29.048559000000001</v>
      </c>
      <c r="Q87" s="71">
        <f t="shared" si="29"/>
        <v>0</v>
      </c>
      <c r="R87" s="76" t="str">
        <f t="shared" si="38"/>
        <v>A+J=</v>
      </c>
      <c r="S87" s="92">
        <f t="shared" si="39"/>
        <v>45035</v>
      </c>
      <c r="T87" s="4"/>
      <c r="U87" s="93">
        <f>[2]Plan1!$A248</f>
        <v>44350</v>
      </c>
      <c r="V87" s="90" t="str">
        <f>[2]Plan1!$C248</f>
        <v>Corpus Christi</v>
      </c>
      <c r="W87" s="85"/>
      <c r="X87" s="1"/>
      <c r="Y87" s="82"/>
      <c r="Z87" s="83"/>
      <c r="AA87" s="83"/>
      <c r="AB87" s="83"/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30"/>
        <v>44940</v>
      </c>
      <c r="B88" s="77">
        <f t="shared" ca="1" si="31"/>
        <v>1029.6380569999999</v>
      </c>
      <c r="C88" s="71">
        <f t="shared" si="32"/>
        <v>1000</v>
      </c>
      <c r="D88" s="10">
        <f ca="1">IF(A88&lt;$B$1,VLOOKUP(A88,[1]DI!$A$4:$B$15000,2,FALSE),0)</f>
        <v>0</v>
      </c>
      <c r="E88" s="71">
        <f t="shared" ca="1" si="24"/>
        <v>1</v>
      </c>
      <c r="F88" s="71">
        <f ca="1">(TRUNC(PRODUCT($E$16:$E87),16))</f>
        <v>1.0262335010275401</v>
      </c>
      <c r="G88" s="71">
        <f t="shared" si="23"/>
        <v>1</v>
      </c>
      <c r="H88" s="71">
        <f t="shared" ca="1" si="25"/>
        <v>1.0262335</v>
      </c>
      <c r="I88" s="72">
        <f t="shared" si="33"/>
        <v>1.6500000000000001E-2</v>
      </c>
      <c r="J88" s="92">
        <f t="shared" si="34"/>
        <v>44868</v>
      </c>
      <c r="K88" s="73">
        <f t="shared" si="35"/>
        <v>50</v>
      </c>
      <c r="L88" s="74">
        <f t="shared" si="36"/>
        <v>51</v>
      </c>
      <c r="M88" s="75">
        <f t="shared" si="26"/>
        <v>1.0033175270000001</v>
      </c>
      <c r="N88" s="75">
        <f t="shared" ca="1" si="27"/>
        <v>1.0296380570000001</v>
      </c>
      <c r="O88" s="74">
        <f t="shared" si="37"/>
        <v>0</v>
      </c>
      <c r="P88" s="71">
        <f t="shared" ca="1" si="28"/>
        <v>29.638057</v>
      </c>
      <c r="Q88" s="71">
        <f t="shared" si="29"/>
        <v>0</v>
      </c>
      <c r="R88" s="76" t="str">
        <f t="shared" si="38"/>
        <v>A+J=</v>
      </c>
      <c r="S88" s="92">
        <f t="shared" si="39"/>
        <v>45035</v>
      </c>
      <c r="T88" s="4"/>
      <c r="U88" s="93">
        <f>[2]Plan1!$A249</f>
        <v>44446</v>
      </c>
      <c r="V88" s="90" t="str">
        <f>[2]Plan1!$C249</f>
        <v>Independência do Brasil</v>
      </c>
      <c r="W88" s="85"/>
      <c r="X88" s="1"/>
      <c r="Y88" s="82"/>
      <c r="Z88" s="83"/>
      <c r="AA88" s="83"/>
      <c r="AB88" s="83"/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30"/>
        <v>44941</v>
      </c>
      <c r="B89" s="77">
        <f t="shared" ca="1" si="31"/>
        <v>1029.6380569999999</v>
      </c>
      <c r="C89" s="71">
        <f t="shared" si="32"/>
        <v>1000</v>
      </c>
      <c r="D89" s="10">
        <f ca="1">IF(A89&lt;$B$1,VLOOKUP(A89,[1]DI!$A$4:$B$15000,2,FALSE),0)</f>
        <v>0</v>
      </c>
      <c r="E89" s="71">
        <f t="shared" ca="1" si="24"/>
        <v>1</v>
      </c>
      <c r="F89" s="71">
        <f ca="1">(TRUNC(PRODUCT($E$16:$E88),16))</f>
        <v>1.0262335010275401</v>
      </c>
      <c r="G89" s="71">
        <f t="shared" si="23"/>
        <v>1</v>
      </c>
      <c r="H89" s="71">
        <f t="shared" ca="1" si="25"/>
        <v>1.0262335</v>
      </c>
      <c r="I89" s="72">
        <f t="shared" si="33"/>
        <v>1.6500000000000001E-2</v>
      </c>
      <c r="J89" s="92">
        <f t="shared" si="34"/>
        <v>44868</v>
      </c>
      <c r="K89" s="73">
        <f t="shared" si="35"/>
        <v>50</v>
      </c>
      <c r="L89" s="74">
        <f t="shared" si="36"/>
        <v>51</v>
      </c>
      <c r="M89" s="75">
        <f t="shared" si="26"/>
        <v>1.0033175270000001</v>
      </c>
      <c r="N89" s="75">
        <f t="shared" ca="1" si="27"/>
        <v>1.0296380570000001</v>
      </c>
      <c r="O89" s="74">
        <f t="shared" si="37"/>
        <v>0</v>
      </c>
      <c r="P89" s="71">
        <f t="shared" ca="1" si="28"/>
        <v>29.638057</v>
      </c>
      <c r="Q89" s="71">
        <f t="shared" si="29"/>
        <v>0</v>
      </c>
      <c r="R89" s="76" t="str">
        <f t="shared" si="38"/>
        <v>A+J=</v>
      </c>
      <c r="S89" s="92">
        <f t="shared" si="39"/>
        <v>45035</v>
      </c>
      <c r="T89" s="4"/>
      <c r="U89" s="93">
        <f>[2]Plan1!$A250</f>
        <v>44481</v>
      </c>
      <c r="V89" s="90" t="str">
        <f>[2]Plan1!$C250</f>
        <v>Nossa Sr.a Aparecida - Padroeira do Brasil</v>
      </c>
      <c r="W89" s="85"/>
      <c r="X89" s="1"/>
      <c r="Y89" s="82"/>
      <c r="Z89" s="83"/>
      <c r="AA89" s="83"/>
      <c r="AB89" s="83"/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30"/>
        <v>44942</v>
      </c>
      <c r="B90" s="77">
        <f t="shared" ca="1" si="31"/>
        <v>1029.6380569999999</v>
      </c>
      <c r="C90" s="71">
        <f t="shared" si="32"/>
        <v>1000</v>
      </c>
      <c r="D90" s="10">
        <f ca="1">IF(A90&lt;$B$1,VLOOKUP(A90,[1]DI!$A$4:$B$15000,2,FALSE),0)</f>
        <v>0.13650000000000001</v>
      </c>
      <c r="E90" s="71">
        <f t="shared" ca="1" si="24"/>
        <v>1.00050788</v>
      </c>
      <c r="F90" s="71">
        <f ca="1">(TRUNC(PRODUCT($E$16:$E89),16))</f>
        <v>1.0262335010275401</v>
      </c>
      <c r="G90" s="71">
        <f t="shared" si="23"/>
        <v>1</v>
      </c>
      <c r="H90" s="71">
        <f t="shared" ca="1" si="25"/>
        <v>1.0262335</v>
      </c>
      <c r="I90" s="72">
        <f t="shared" si="33"/>
        <v>1.6500000000000001E-2</v>
      </c>
      <c r="J90" s="92">
        <f t="shared" si="34"/>
        <v>44868</v>
      </c>
      <c r="K90" s="73">
        <f t="shared" si="35"/>
        <v>51</v>
      </c>
      <c r="L90" s="74">
        <f t="shared" si="36"/>
        <v>51</v>
      </c>
      <c r="M90" s="75">
        <f t="shared" si="26"/>
        <v>1.0033175270000001</v>
      </c>
      <c r="N90" s="75">
        <f t="shared" ca="1" si="27"/>
        <v>1.0296380570000001</v>
      </c>
      <c r="O90" s="74">
        <f t="shared" si="37"/>
        <v>0</v>
      </c>
      <c r="P90" s="71">
        <f t="shared" ca="1" si="28"/>
        <v>29.638057</v>
      </c>
      <c r="Q90" s="71">
        <f t="shared" si="29"/>
        <v>0</v>
      </c>
      <c r="R90" s="76" t="str">
        <f t="shared" si="38"/>
        <v>A+J=</v>
      </c>
      <c r="S90" s="92">
        <f t="shared" si="39"/>
        <v>45035</v>
      </c>
      <c r="T90" s="4"/>
      <c r="U90" s="93">
        <f>[2]Plan1!$A251</f>
        <v>44502</v>
      </c>
      <c r="V90" s="90" t="str">
        <f>[2]Plan1!$C251</f>
        <v>Finados</v>
      </c>
      <c r="W90" s="85"/>
      <c r="X90" s="1"/>
      <c r="Y90" s="82"/>
      <c r="Z90" s="83"/>
      <c r="AA90" s="83"/>
      <c r="AB90" s="83"/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30"/>
        <v>44943</v>
      </c>
      <c r="B91" s="77">
        <f t="shared" ca="1" si="31"/>
        <v>1030.227889</v>
      </c>
      <c r="C91" s="71">
        <f t="shared" si="32"/>
        <v>1000</v>
      </c>
      <c r="D91" s="10">
        <f ca="1">IF(A91&lt;$B$1,VLOOKUP(A91,[1]DI!$A$4:$B$15000,2,FALSE),0)</f>
        <v>0.13650000000000001</v>
      </c>
      <c r="E91" s="71">
        <f t="shared" ca="1" si="24"/>
        <v>1.00050788</v>
      </c>
      <c r="F91" s="71">
        <f ca="1">(TRUNC(PRODUCT($E$16:$E90),16))</f>
        <v>1.0267547044980401</v>
      </c>
      <c r="G91" s="71">
        <f t="shared" si="23"/>
        <v>1</v>
      </c>
      <c r="H91" s="71">
        <f t="shared" ca="1" si="25"/>
        <v>1.0267546999999999</v>
      </c>
      <c r="I91" s="72">
        <f t="shared" si="33"/>
        <v>1.6500000000000001E-2</v>
      </c>
      <c r="J91" s="92">
        <f t="shared" si="34"/>
        <v>44868</v>
      </c>
      <c r="K91" s="73">
        <f t="shared" si="35"/>
        <v>52</v>
      </c>
      <c r="L91" s="74">
        <f t="shared" si="36"/>
        <v>52</v>
      </c>
      <c r="M91" s="75">
        <f t="shared" si="26"/>
        <v>1.0033826859999999</v>
      </c>
      <c r="N91" s="75">
        <f t="shared" ca="1" si="27"/>
        <v>1.0302278890000001</v>
      </c>
      <c r="O91" s="74">
        <f t="shared" si="37"/>
        <v>0</v>
      </c>
      <c r="P91" s="71">
        <f t="shared" ca="1" si="28"/>
        <v>30.227889000000001</v>
      </c>
      <c r="Q91" s="71">
        <f t="shared" si="29"/>
        <v>0</v>
      </c>
      <c r="R91" s="76" t="str">
        <f t="shared" si="38"/>
        <v>A+J=</v>
      </c>
      <c r="S91" s="92">
        <f t="shared" si="39"/>
        <v>45035</v>
      </c>
      <c r="T91" s="4"/>
      <c r="U91" s="93">
        <f>[2]Plan1!$A252</f>
        <v>44515</v>
      </c>
      <c r="V91" s="90" t="str">
        <f>[2]Plan1!$C252</f>
        <v>Proclamação da República</v>
      </c>
      <c r="W91" s="85"/>
      <c r="X91" s="1"/>
      <c r="Y91" s="82"/>
      <c r="Z91" s="83"/>
      <c r="AA91" s="83"/>
      <c r="AB91" s="83"/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30"/>
        <v>44944</v>
      </c>
      <c r="B92" s="77">
        <f t="shared" ca="1" si="31"/>
        <v>1030.818064</v>
      </c>
      <c r="C92" s="71">
        <f t="shared" si="32"/>
        <v>1000</v>
      </c>
      <c r="D92" s="10">
        <f ca="1">IF(A92&lt;$B$1,VLOOKUP(A92,[1]DI!$A$4:$B$15000,2,FALSE),0)</f>
        <v>0.13650000000000001</v>
      </c>
      <c r="E92" s="71">
        <f t="shared" ca="1" si="24"/>
        <v>1.00050788</v>
      </c>
      <c r="F92" s="71">
        <f ca="1">(TRUNC(PRODUCT($E$16:$E91),16))</f>
        <v>1.02727617267736</v>
      </c>
      <c r="G92" s="71">
        <f t="shared" si="23"/>
        <v>1</v>
      </c>
      <c r="H92" s="71">
        <f t="shared" ca="1" si="25"/>
        <v>1.0272761699999999</v>
      </c>
      <c r="I92" s="72">
        <f t="shared" si="33"/>
        <v>1.6500000000000001E-2</v>
      </c>
      <c r="J92" s="92">
        <f t="shared" si="34"/>
        <v>44868</v>
      </c>
      <c r="K92" s="73">
        <f t="shared" si="35"/>
        <v>53</v>
      </c>
      <c r="L92" s="74">
        <f t="shared" si="36"/>
        <v>53</v>
      </c>
      <c r="M92" s="75">
        <f t="shared" si="26"/>
        <v>1.0034478499999999</v>
      </c>
      <c r="N92" s="75">
        <f t="shared" ca="1" si="27"/>
        <v>1.030818064</v>
      </c>
      <c r="O92" s="74">
        <f t="shared" si="37"/>
        <v>0</v>
      </c>
      <c r="P92" s="71">
        <f t="shared" ca="1" si="28"/>
        <v>30.818064</v>
      </c>
      <c r="Q92" s="71">
        <f t="shared" si="29"/>
        <v>0</v>
      </c>
      <c r="R92" s="76" t="str">
        <f t="shared" si="38"/>
        <v>A+J=</v>
      </c>
      <c r="S92" s="92">
        <f t="shared" si="39"/>
        <v>45035</v>
      </c>
      <c r="T92" s="4"/>
      <c r="U92" s="93">
        <f>[2]Plan1!$A253</f>
        <v>44555</v>
      </c>
      <c r="V92" s="90" t="str">
        <f>[2]Plan1!$C253</f>
        <v>Natal</v>
      </c>
      <c r="W92" s="85"/>
      <c r="X92" s="1"/>
      <c r="Y92" s="82"/>
      <c r="Z92" s="83"/>
      <c r="AA92" s="83"/>
      <c r="AB92" s="83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30"/>
        <v>44945</v>
      </c>
      <c r="B93" s="77">
        <f t="shared" ca="1" si="31"/>
        <v>1031.40858299</v>
      </c>
      <c r="C93" s="71">
        <f t="shared" si="32"/>
        <v>1000</v>
      </c>
      <c r="D93" s="10">
        <f ca="1">IF(A93&lt;$B$1,VLOOKUP(A93,[1]DI!$A$4:$B$15000,2,FALSE),0)</f>
        <v>0.13650000000000001</v>
      </c>
      <c r="E93" s="71">
        <f t="shared" ca="1" si="24"/>
        <v>1.00050788</v>
      </c>
      <c r="F93" s="71">
        <f ca="1">(TRUNC(PRODUCT($E$16:$E92),16))</f>
        <v>1.02779790569994</v>
      </c>
      <c r="G93" s="71">
        <f t="shared" si="23"/>
        <v>1</v>
      </c>
      <c r="H93" s="71">
        <f t="shared" ca="1" si="25"/>
        <v>1.0277979100000001</v>
      </c>
      <c r="I93" s="72">
        <f t="shared" si="33"/>
        <v>1.6500000000000001E-2</v>
      </c>
      <c r="J93" s="92">
        <f t="shared" si="34"/>
        <v>44868</v>
      </c>
      <c r="K93" s="73">
        <f t="shared" si="35"/>
        <v>54</v>
      </c>
      <c r="L93" s="74">
        <f t="shared" si="36"/>
        <v>54</v>
      </c>
      <c r="M93" s="75">
        <f t="shared" si="26"/>
        <v>1.003513018</v>
      </c>
      <c r="N93" s="75">
        <f t="shared" ca="1" si="27"/>
        <v>1.0314085829999999</v>
      </c>
      <c r="O93" s="74">
        <f t="shared" si="37"/>
        <v>0</v>
      </c>
      <c r="P93" s="71">
        <f t="shared" ca="1" si="28"/>
        <v>31.408582989999999</v>
      </c>
      <c r="Q93" s="71">
        <f t="shared" si="29"/>
        <v>0</v>
      </c>
      <c r="R93" s="76" t="str">
        <f t="shared" si="38"/>
        <v>A+J=</v>
      </c>
      <c r="S93" s="92">
        <f t="shared" si="39"/>
        <v>45035</v>
      </c>
      <c r="T93" s="4"/>
      <c r="U93" s="93">
        <f>[2]Plan1!$A254</f>
        <v>44562</v>
      </c>
      <c r="V93" s="90" t="str">
        <f>[2]Plan1!$C254</f>
        <v>Confraternização Universal</v>
      </c>
      <c r="W93" s="85"/>
      <c r="X93" s="1"/>
      <c r="Y93" s="82"/>
      <c r="Z93" s="83"/>
      <c r="AA93" s="83"/>
      <c r="AB93" s="83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30"/>
        <v>44946</v>
      </c>
      <c r="B94" s="77">
        <f t="shared" ca="1" si="31"/>
        <v>1031.9994240000001</v>
      </c>
      <c r="C94" s="71">
        <f t="shared" si="32"/>
        <v>1000</v>
      </c>
      <c r="D94" s="10">
        <f ca="1">IF(A94&lt;$B$1,VLOOKUP(A94,[1]DI!$A$4:$B$15000,2,FALSE),0)</f>
        <v>0.13650000000000001</v>
      </c>
      <c r="E94" s="71">
        <f t="shared" ca="1" si="24"/>
        <v>1.00050788</v>
      </c>
      <c r="F94" s="71">
        <f ca="1">(TRUNC(PRODUCT($E$16:$E93),16))</f>
        <v>1.0283199037002899</v>
      </c>
      <c r="G94" s="71">
        <f t="shared" si="23"/>
        <v>1</v>
      </c>
      <c r="H94" s="71">
        <f t="shared" ca="1" si="25"/>
        <v>1.0283199000000001</v>
      </c>
      <c r="I94" s="72">
        <f t="shared" si="33"/>
        <v>1.6500000000000001E-2</v>
      </c>
      <c r="J94" s="92">
        <f t="shared" si="34"/>
        <v>44868</v>
      </c>
      <c r="K94" s="73">
        <f t="shared" si="35"/>
        <v>55</v>
      </c>
      <c r="L94" s="74">
        <f t="shared" si="36"/>
        <v>55</v>
      </c>
      <c r="M94" s="75">
        <f t="shared" si="26"/>
        <v>1.00357819</v>
      </c>
      <c r="N94" s="75">
        <f t="shared" ca="1" si="27"/>
        <v>1.0319994240000001</v>
      </c>
      <c r="O94" s="74">
        <f t="shared" si="37"/>
        <v>0</v>
      </c>
      <c r="P94" s="71">
        <f t="shared" ca="1" si="28"/>
        <v>31.999424000000001</v>
      </c>
      <c r="Q94" s="71">
        <f t="shared" si="29"/>
        <v>0</v>
      </c>
      <c r="R94" s="76" t="str">
        <f t="shared" si="38"/>
        <v>A+J=</v>
      </c>
      <c r="S94" s="92">
        <f t="shared" si="39"/>
        <v>45035</v>
      </c>
      <c r="T94" s="4"/>
      <c r="U94" s="93">
        <f>[2]Plan1!$A255</f>
        <v>44620</v>
      </c>
      <c r="V94" s="90" t="str">
        <f>[2]Plan1!$C255</f>
        <v>Carnaval</v>
      </c>
      <c r="W94" s="85"/>
      <c r="X94" s="1"/>
      <c r="Y94" s="82"/>
      <c r="Z94" s="83"/>
      <c r="AA94" s="83"/>
      <c r="AB94" s="83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30"/>
        <v>44947</v>
      </c>
      <c r="B95" s="77">
        <f t="shared" ca="1" si="31"/>
        <v>1032.5906190000001</v>
      </c>
      <c r="C95" s="71">
        <f t="shared" si="32"/>
        <v>1000</v>
      </c>
      <c r="D95" s="10">
        <f ca="1">IF(A95&lt;$B$1,VLOOKUP(A95,[1]DI!$A$4:$B$15000,2,FALSE),0)</f>
        <v>0</v>
      </c>
      <c r="E95" s="71">
        <f t="shared" ca="1" si="24"/>
        <v>1</v>
      </c>
      <c r="F95" s="71">
        <f ca="1">(TRUNC(PRODUCT($E$16:$E94),16))</f>
        <v>1.0288421668129799</v>
      </c>
      <c r="G95" s="71">
        <f t="shared" si="23"/>
        <v>1</v>
      </c>
      <c r="H95" s="71">
        <f t="shared" ca="1" si="25"/>
        <v>1.0288421699999999</v>
      </c>
      <c r="I95" s="72">
        <f t="shared" si="33"/>
        <v>1.6500000000000001E-2</v>
      </c>
      <c r="J95" s="92">
        <f t="shared" si="34"/>
        <v>44868</v>
      </c>
      <c r="K95" s="73">
        <f t="shared" si="35"/>
        <v>55</v>
      </c>
      <c r="L95" s="74">
        <f t="shared" si="36"/>
        <v>56</v>
      </c>
      <c r="M95" s="75">
        <f t="shared" si="26"/>
        <v>1.0036433659999999</v>
      </c>
      <c r="N95" s="75">
        <f t="shared" ca="1" si="27"/>
        <v>1.032590619</v>
      </c>
      <c r="O95" s="74">
        <f t="shared" si="37"/>
        <v>0</v>
      </c>
      <c r="P95" s="71">
        <f t="shared" ca="1" si="28"/>
        <v>32.590618999999997</v>
      </c>
      <c r="Q95" s="71">
        <f t="shared" si="29"/>
        <v>0</v>
      </c>
      <c r="R95" s="76" t="str">
        <f t="shared" si="38"/>
        <v>A+J=</v>
      </c>
      <c r="S95" s="92">
        <f t="shared" si="39"/>
        <v>45035</v>
      </c>
      <c r="T95" s="4"/>
      <c r="U95" s="93">
        <f>[2]Plan1!$A256</f>
        <v>44621</v>
      </c>
      <c r="V95" s="90" t="str">
        <f>[2]Plan1!$C256</f>
        <v>Carnaval</v>
      </c>
      <c r="W95" s="85"/>
      <c r="X95" s="1"/>
      <c r="Y95" s="82"/>
      <c r="Z95" s="83"/>
      <c r="AA95" s="83"/>
      <c r="AB95" s="83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30"/>
        <v>44948</v>
      </c>
      <c r="B96" s="77">
        <f t="shared" ca="1" si="31"/>
        <v>1032.5906190000001</v>
      </c>
      <c r="C96" s="71">
        <f t="shared" si="32"/>
        <v>1000</v>
      </c>
      <c r="D96" s="10">
        <f ca="1">IF(A96&lt;$B$1,VLOOKUP(A96,[1]DI!$A$4:$B$15000,2,FALSE),0)</f>
        <v>0</v>
      </c>
      <c r="E96" s="71">
        <f t="shared" ca="1" si="24"/>
        <v>1</v>
      </c>
      <c r="F96" s="71">
        <f ca="1">(TRUNC(PRODUCT($E$16:$E95),16))</f>
        <v>1.0288421668129799</v>
      </c>
      <c r="G96" s="71">
        <f t="shared" si="23"/>
        <v>1</v>
      </c>
      <c r="H96" s="71">
        <f t="shared" ca="1" si="25"/>
        <v>1.0288421699999999</v>
      </c>
      <c r="I96" s="72">
        <f t="shared" si="33"/>
        <v>1.6500000000000001E-2</v>
      </c>
      <c r="J96" s="92">
        <f t="shared" si="34"/>
        <v>44868</v>
      </c>
      <c r="K96" s="73">
        <f t="shared" si="35"/>
        <v>55</v>
      </c>
      <c r="L96" s="74">
        <f t="shared" si="36"/>
        <v>56</v>
      </c>
      <c r="M96" s="75">
        <f t="shared" si="26"/>
        <v>1.0036433659999999</v>
      </c>
      <c r="N96" s="75">
        <f t="shared" ca="1" si="27"/>
        <v>1.032590619</v>
      </c>
      <c r="O96" s="74">
        <f t="shared" si="37"/>
        <v>0</v>
      </c>
      <c r="P96" s="71">
        <f t="shared" ca="1" si="28"/>
        <v>32.590618999999997</v>
      </c>
      <c r="Q96" s="71">
        <f t="shared" si="29"/>
        <v>0</v>
      </c>
      <c r="R96" s="76" t="str">
        <f t="shared" si="38"/>
        <v>A+J=</v>
      </c>
      <c r="S96" s="92">
        <f t="shared" si="39"/>
        <v>45035</v>
      </c>
      <c r="T96" s="4"/>
      <c r="U96" s="93">
        <f>[2]Plan1!$A257</f>
        <v>44666</v>
      </c>
      <c r="V96" s="90" t="str">
        <f>[2]Plan1!$C257</f>
        <v>Paixão de Cristo</v>
      </c>
      <c r="W96" s="85"/>
      <c r="X96" s="1"/>
      <c r="Y96" s="82"/>
      <c r="Z96" s="83"/>
      <c r="AA96" s="83"/>
      <c r="AB96" s="83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30"/>
        <v>44949</v>
      </c>
      <c r="B97" s="77">
        <f t="shared" ca="1" si="31"/>
        <v>1032.5906190000001</v>
      </c>
      <c r="C97" s="71">
        <f t="shared" si="32"/>
        <v>1000</v>
      </c>
      <c r="D97" s="10">
        <f ca="1">IF(A97&lt;$B$1,VLOOKUP(A97,[1]DI!$A$4:$B$15000,2,FALSE),0)</f>
        <v>0.13650000000000001</v>
      </c>
      <c r="E97" s="71">
        <f t="shared" ca="1" si="24"/>
        <v>1.00050788</v>
      </c>
      <c r="F97" s="71">
        <f ca="1">(TRUNC(PRODUCT($E$16:$E96),16))</f>
        <v>1.0288421668129799</v>
      </c>
      <c r="G97" s="71">
        <f t="shared" si="23"/>
        <v>1</v>
      </c>
      <c r="H97" s="71">
        <f t="shared" ca="1" si="25"/>
        <v>1.0288421699999999</v>
      </c>
      <c r="I97" s="72">
        <f t="shared" si="33"/>
        <v>1.6500000000000001E-2</v>
      </c>
      <c r="J97" s="92">
        <f t="shared" si="34"/>
        <v>44868</v>
      </c>
      <c r="K97" s="73">
        <f t="shared" si="35"/>
        <v>56</v>
      </c>
      <c r="L97" s="74">
        <f t="shared" si="36"/>
        <v>56</v>
      </c>
      <c r="M97" s="75">
        <f t="shared" si="26"/>
        <v>1.0036433659999999</v>
      </c>
      <c r="N97" s="75">
        <f t="shared" ca="1" si="27"/>
        <v>1.032590619</v>
      </c>
      <c r="O97" s="74">
        <f t="shared" si="37"/>
        <v>0</v>
      </c>
      <c r="P97" s="71">
        <f t="shared" ca="1" si="28"/>
        <v>32.590618999999997</v>
      </c>
      <c r="Q97" s="71">
        <f t="shared" si="29"/>
        <v>0</v>
      </c>
      <c r="R97" s="76" t="str">
        <f t="shared" si="38"/>
        <v>A+J=</v>
      </c>
      <c r="S97" s="92">
        <f t="shared" si="39"/>
        <v>45035</v>
      </c>
      <c r="T97" s="4"/>
      <c r="U97" s="93">
        <f>[2]Plan1!$A258</f>
        <v>44672</v>
      </c>
      <c r="V97" s="90" t="str">
        <f>[2]Plan1!$C258</f>
        <v>Tiradentes</v>
      </c>
      <c r="W97" s="85"/>
      <c r="X97" s="1"/>
      <c r="Y97" s="82"/>
      <c r="Z97" s="83"/>
      <c r="AA97" s="83"/>
      <c r="AB97" s="83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30"/>
        <v>44950</v>
      </c>
      <c r="B98" s="77">
        <f t="shared" ca="1" si="31"/>
        <v>1033.182147</v>
      </c>
      <c r="C98" s="71">
        <f t="shared" si="32"/>
        <v>1000</v>
      </c>
      <c r="D98" s="10">
        <f ca="1">IF(A98&lt;$B$1,VLOOKUP(A98,[1]DI!$A$4:$B$15000,2,FALSE),0)</f>
        <v>0.13650000000000001</v>
      </c>
      <c r="E98" s="71">
        <f t="shared" ca="1" si="24"/>
        <v>1.00050788</v>
      </c>
      <c r="F98" s="71">
        <f ca="1">(TRUNC(PRODUCT($E$16:$E97),16))</f>
        <v>1.02936469517266</v>
      </c>
      <c r="G98" s="71">
        <f t="shared" si="23"/>
        <v>1</v>
      </c>
      <c r="H98" s="71">
        <f t="shared" ca="1" si="25"/>
        <v>1.0293646999999999</v>
      </c>
      <c r="I98" s="72">
        <f t="shared" si="33"/>
        <v>1.6500000000000001E-2</v>
      </c>
      <c r="J98" s="92">
        <f t="shared" si="34"/>
        <v>44868</v>
      </c>
      <c r="K98" s="73">
        <f t="shared" si="35"/>
        <v>57</v>
      </c>
      <c r="L98" s="74">
        <f t="shared" si="36"/>
        <v>57</v>
      </c>
      <c r="M98" s="75">
        <f t="shared" si="26"/>
        <v>1.003708547</v>
      </c>
      <c r="N98" s="75">
        <f t="shared" ca="1" si="27"/>
        <v>1.033182147</v>
      </c>
      <c r="O98" s="74">
        <f t="shared" si="37"/>
        <v>0</v>
      </c>
      <c r="P98" s="71">
        <f t="shared" ca="1" si="28"/>
        <v>33.182147000000001</v>
      </c>
      <c r="Q98" s="71">
        <f t="shared" si="29"/>
        <v>0</v>
      </c>
      <c r="R98" s="76" t="str">
        <f t="shared" si="38"/>
        <v>A+J=</v>
      </c>
      <c r="S98" s="92">
        <f t="shared" si="39"/>
        <v>45035</v>
      </c>
      <c r="T98" s="4"/>
      <c r="U98" s="93">
        <f>[2]Plan1!$A259</f>
        <v>44682</v>
      </c>
      <c r="V98" s="90" t="str">
        <f>[2]Plan1!$C259</f>
        <v>Dia do Trabalho</v>
      </c>
      <c r="W98" s="85"/>
      <c r="X98" s="1"/>
      <c r="Y98" s="82"/>
      <c r="Z98" s="83"/>
      <c r="AA98" s="83"/>
      <c r="AB98" s="83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30"/>
        <v>44951</v>
      </c>
      <c r="B99" s="77">
        <f t="shared" ca="1" si="31"/>
        <v>1033.774009</v>
      </c>
      <c r="C99" s="71">
        <f t="shared" si="32"/>
        <v>1000</v>
      </c>
      <c r="D99" s="10">
        <f ca="1">IF(A99&lt;$B$1,VLOOKUP(A99,[1]DI!$A$4:$B$15000,2,FALSE),0)</f>
        <v>0.13650000000000001</v>
      </c>
      <c r="E99" s="71">
        <f t="shared" ca="1" si="24"/>
        <v>1.00050788</v>
      </c>
      <c r="F99" s="71">
        <f ca="1">(TRUNC(PRODUCT($E$16:$E98),16))</f>
        <v>1.0298874889140499</v>
      </c>
      <c r="G99" s="71">
        <f t="shared" si="23"/>
        <v>1</v>
      </c>
      <c r="H99" s="71">
        <f t="shared" ca="1" si="25"/>
        <v>1.0298874899999999</v>
      </c>
      <c r="I99" s="72">
        <f t="shared" si="33"/>
        <v>1.6500000000000001E-2</v>
      </c>
      <c r="J99" s="92">
        <f t="shared" si="34"/>
        <v>44868</v>
      </c>
      <c r="K99" s="73">
        <f t="shared" si="35"/>
        <v>58</v>
      </c>
      <c r="L99" s="74">
        <f t="shared" si="36"/>
        <v>58</v>
      </c>
      <c r="M99" s="75">
        <f t="shared" si="26"/>
        <v>1.003773732</v>
      </c>
      <c r="N99" s="75">
        <f t="shared" ca="1" si="27"/>
        <v>1.033774009</v>
      </c>
      <c r="O99" s="74">
        <f t="shared" si="37"/>
        <v>0</v>
      </c>
      <c r="P99" s="71">
        <f t="shared" ca="1" si="28"/>
        <v>33.774009</v>
      </c>
      <c r="Q99" s="71">
        <f t="shared" si="29"/>
        <v>0</v>
      </c>
      <c r="R99" s="76" t="str">
        <f t="shared" si="38"/>
        <v>A+J=</v>
      </c>
      <c r="S99" s="92">
        <f t="shared" si="39"/>
        <v>45035</v>
      </c>
      <c r="T99" s="4"/>
      <c r="U99" s="93">
        <f>[2]Plan1!$A260</f>
        <v>44728</v>
      </c>
      <c r="V99" s="90" t="str">
        <f>[2]Plan1!$C260</f>
        <v>Corpus Christi</v>
      </c>
      <c r="W99" s="85"/>
      <c r="X99" s="1"/>
      <c r="Y99" s="82"/>
      <c r="Z99" s="83"/>
      <c r="AA99" s="83"/>
      <c r="AB99" s="83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30"/>
        <v>44952</v>
      </c>
      <c r="B100" s="77">
        <f t="shared" ca="1" si="31"/>
        <v>1034.3662149900001</v>
      </c>
      <c r="C100" s="71">
        <f t="shared" si="32"/>
        <v>1000</v>
      </c>
      <c r="D100" s="10">
        <f ca="1">IF(A100&lt;$B$1,VLOOKUP(A100,[1]DI!$A$4:$B$15000,2,FALSE),0)</f>
        <v>0.13650000000000001</v>
      </c>
      <c r="E100" s="71">
        <f t="shared" ca="1" si="24"/>
        <v>1.00050788</v>
      </c>
      <c r="F100" s="71">
        <f ca="1">(TRUNC(PRODUCT($E$16:$E99),16))</f>
        <v>1.0304105481719199</v>
      </c>
      <c r="G100" s="71">
        <f t="shared" si="23"/>
        <v>1</v>
      </c>
      <c r="H100" s="71">
        <f t="shared" ca="1" si="25"/>
        <v>1.03041055</v>
      </c>
      <c r="I100" s="72">
        <f t="shared" si="33"/>
        <v>1.6500000000000001E-2</v>
      </c>
      <c r="J100" s="92">
        <f t="shared" si="34"/>
        <v>44868</v>
      </c>
      <c r="K100" s="73">
        <f t="shared" si="35"/>
        <v>59</v>
      </c>
      <c r="L100" s="74">
        <f t="shared" si="36"/>
        <v>59</v>
      </c>
      <c r="M100" s="75">
        <f t="shared" si="26"/>
        <v>1.0038389210000001</v>
      </c>
      <c r="N100" s="75">
        <f t="shared" ca="1" si="27"/>
        <v>1.0343662149999999</v>
      </c>
      <c r="O100" s="74">
        <f t="shared" si="37"/>
        <v>0</v>
      </c>
      <c r="P100" s="71">
        <f t="shared" ca="1" si="28"/>
        <v>34.366214990000003</v>
      </c>
      <c r="Q100" s="71">
        <f t="shared" si="29"/>
        <v>0</v>
      </c>
      <c r="R100" s="76" t="str">
        <f t="shared" si="38"/>
        <v>A+J=</v>
      </c>
      <c r="S100" s="92">
        <f t="shared" si="39"/>
        <v>45035</v>
      </c>
      <c r="T100" s="4"/>
      <c r="U100" s="93">
        <f>[2]Plan1!$A261</f>
        <v>44811</v>
      </c>
      <c r="V100" s="90" t="str">
        <f>[2]Plan1!$C261</f>
        <v>Independência do Brasil</v>
      </c>
      <c r="W100" s="85"/>
      <c r="X100" s="1"/>
      <c r="Y100" s="82"/>
      <c r="Z100" s="83"/>
      <c r="AA100" s="83"/>
      <c r="AB100" s="83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30"/>
        <v>44953</v>
      </c>
      <c r="B101" s="77">
        <f t="shared" ca="1" si="31"/>
        <v>1034.9587529999999</v>
      </c>
      <c r="C101" s="71">
        <f t="shared" si="32"/>
        <v>1000</v>
      </c>
      <c r="D101" s="10">
        <f ca="1">IF(A101&lt;$B$1,VLOOKUP(A101,[1]DI!$A$4:$B$15000,2,FALSE),0)</f>
        <v>0.13650000000000001</v>
      </c>
      <c r="E101" s="71">
        <f t="shared" ca="1" si="24"/>
        <v>1.00050788</v>
      </c>
      <c r="F101" s="71">
        <f ca="1">(TRUNC(PRODUCT($E$16:$E100),16))</f>
        <v>1.0309338730811199</v>
      </c>
      <c r="G101" s="71">
        <f t="shared" si="23"/>
        <v>1</v>
      </c>
      <c r="H101" s="71">
        <f t="shared" ca="1" si="25"/>
        <v>1.0309338699999999</v>
      </c>
      <c r="I101" s="72">
        <f t="shared" si="33"/>
        <v>1.6500000000000001E-2</v>
      </c>
      <c r="J101" s="92">
        <f t="shared" si="34"/>
        <v>44868</v>
      </c>
      <c r="K101" s="73">
        <f t="shared" si="35"/>
        <v>60</v>
      </c>
      <c r="L101" s="74">
        <f t="shared" si="36"/>
        <v>60</v>
      </c>
      <c r="M101" s="75">
        <f t="shared" si="26"/>
        <v>1.003904114</v>
      </c>
      <c r="N101" s="75">
        <f t="shared" ca="1" si="27"/>
        <v>1.034958753</v>
      </c>
      <c r="O101" s="74">
        <f t="shared" si="37"/>
        <v>0</v>
      </c>
      <c r="P101" s="71">
        <f t="shared" ca="1" si="28"/>
        <v>34.958753000000002</v>
      </c>
      <c r="Q101" s="71">
        <f t="shared" si="29"/>
        <v>0</v>
      </c>
      <c r="R101" s="76" t="str">
        <f t="shared" si="38"/>
        <v>A+J=</v>
      </c>
      <c r="S101" s="92">
        <f t="shared" si="39"/>
        <v>45035</v>
      </c>
      <c r="T101" s="4"/>
      <c r="U101" s="93">
        <f>[2]Plan1!$A262</f>
        <v>44846</v>
      </c>
      <c r="V101" s="90" t="str">
        <f>[2]Plan1!$C262</f>
        <v>Nossa Sr.a Aparecida - Padroeira do Brasil</v>
      </c>
      <c r="W101" s="85"/>
      <c r="X101" s="1"/>
      <c r="Y101" s="82"/>
      <c r="Z101" s="83"/>
      <c r="AA101" s="83"/>
      <c r="AB101" s="83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30"/>
        <v>44954</v>
      </c>
      <c r="B102" s="77">
        <f t="shared" ca="1" si="31"/>
        <v>1035.5516359999999</v>
      </c>
      <c r="C102" s="71">
        <f t="shared" si="32"/>
        <v>1000</v>
      </c>
      <c r="D102" s="10">
        <f ca="1">IF(A102&lt;$B$1,VLOOKUP(A102,[1]DI!$A$4:$B$15000,2,FALSE),0)</f>
        <v>0</v>
      </c>
      <c r="E102" s="71">
        <f t="shared" ca="1" si="24"/>
        <v>1</v>
      </c>
      <c r="F102" s="71">
        <f ca="1">(TRUNC(PRODUCT($E$16:$E101),16))</f>
        <v>1.0314574637765801</v>
      </c>
      <c r="G102" s="71">
        <f t="shared" si="23"/>
        <v>1</v>
      </c>
      <c r="H102" s="71">
        <f t="shared" ca="1" si="25"/>
        <v>1.0314574599999999</v>
      </c>
      <c r="I102" s="72">
        <f t="shared" si="33"/>
        <v>1.6500000000000001E-2</v>
      </c>
      <c r="J102" s="92">
        <f t="shared" si="34"/>
        <v>44868</v>
      </c>
      <c r="K102" s="73">
        <f t="shared" si="35"/>
        <v>60</v>
      </c>
      <c r="L102" s="74">
        <f t="shared" si="36"/>
        <v>61</v>
      </c>
      <c r="M102" s="75">
        <f t="shared" si="26"/>
        <v>1.0039693119999999</v>
      </c>
      <c r="N102" s="75">
        <f t="shared" ca="1" si="27"/>
        <v>1.0355516360000001</v>
      </c>
      <c r="O102" s="74">
        <f t="shared" si="37"/>
        <v>0</v>
      </c>
      <c r="P102" s="71">
        <f t="shared" ca="1" si="28"/>
        <v>35.551636000000002</v>
      </c>
      <c r="Q102" s="71">
        <f t="shared" si="29"/>
        <v>0</v>
      </c>
      <c r="R102" s="76" t="str">
        <f t="shared" si="38"/>
        <v>A+J=</v>
      </c>
      <c r="S102" s="92">
        <f t="shared" si="39"/>
        <v>45035</v>
      </c>
      <c r="T102" s="4"/>
      <c r="U102" s="93">
        <f>[2]Plan1!$A263</f>
        <v>44867</v>
      </c>
      <c r="V102" s="90" t="str">
        <f>[2]Plan1!$C263</f>
        <v>Finados</v>
      </c>
      <c r="W102" s="91"/>
      <c r="X102" s="1"/>
      <c r="Y102" s="82"/>
      <c r="Z102" s="83"/>
      <c r="AA102" s="83"/>
      <c r="AB102" s="83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30"/>
        <v>44955</v>
      </c>
      <c r="B103" s="77">
        <f t="shared" ca="1" si="31"/>
        <v>1035.5516359999999</v>
      </c>
      <c r="C103" s="71">
        <f t="shared" si="32"/>
        <v>1000</v>
      </c>
      <c r="D103" s="10">
        <f ca="1">IF(A103&lt;$B$1,VLOOKUP(A103,[1]DI!$A$4:$B$15000,2,FALSE),0)</f>
        <v>0</v>
      </c>
      <c r="E103" s="71">
        <f t="shared" ca="1" si="24"/>
        <v>1</v>
      </c>
      <c r="F103" s="71">
        <f ca="1">(TRUNC(PRODUCT($E$16:$E102),16))</f>
        <v>1.0314574637765801</v>
      </c>
      <c r="G103" s="71">
        <f t="shared" si="23"/>
        <v>1</v>
      </c>
      <c r="H103" s="71">
        <f t="shared" ca="1" si="25"/>
        <v>1.0314574599999999</v>
      </c>
      <c r="I103" s="72">
        <f t="shared" si="33"/>
        <v>1.6500000000000001E-2</v>
      </c>
      <c r="J103" s="92">
        <f t="shared" si="34"/>
        <v>44868</v>
      </c>
      <c r="K103" s="73">
        <f t="shared" si="35"/>
        <v>60</v>
      </c>
      <c r="L103" s="74">
        <f t="shared" si="36"/>
        <v>61</v>
      </c>
      <c r="M103" s="75">
        <f t="shared" si="26"/>
        <v>1.0039693119999999</v>
      </c>
      <c r="N103" s="75">
        <f t="shared" ca="1" si="27"/>
        <v>1.0355516360000001</v>
      </c>
      <c r="O103" s="74">
        <f t="shared" si="37"/>
        <v>0</v>
      </c>
      <c r="P103" s="71">
        <f t="shared" ca="1" si="28"/>
        <v>35.551636000000002</v>
      </c>
      <c r="Q103" s="71">
        <f t="shared" si="29"/>
        <v>0</v>
      </c>
      <c r="R103" s="76" t="str">
        <f t="shared" si="38"/>
        <v>A+J=</v>
      </c>
      <c r="S103" s="92">
        <f t="shared" si="39"/>
        <v>45035</v>
      </c>
      <c r="T103" s="4"/>
      <c r="U103" s="93">
        <f>[2]Plan1!$A264</f>
        <v>44880</v>
      </c>
      <c r="V103" s="90" t="str">
        <f>[2]Plan1!$C264</f>
        <v>Proclamação da República</v>
      </c>
      <c r="W103" s="85"/>
      <c r="X103" s="1"/>
      <c r="Y103" s="82"/>
      <c r="Z103" s="83"/>
      <c r="AA103" s="83"/>
      <c r="AB103" s="83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30"/>
        <v>44956</v>
      </c>
      <c r="B104" s="77">
        <f t="shared" ca="1" si="31"/>
        <v>1035.5516359999999</v>
      </c>
      <c r="C104" s="71">
        <f t="shared" si="32"/>
        <v>1000</v>
      </c>
      <c r="D104" s="10">
        <f ca="1">IF(A104&lt;$B$1,VLOOKUP(A104,[1]DI!$A$4:$B$15000,2,FALSE),0)</f>
        <v>0.13650000000000001</v>
      </c>
      <c r="E104" s="71">
        <f t="shared" ca="1" si="24"/>
        <v>1.00050788</v>
      </c>
      <c r="F104" s="71">
        <f ca="1">(TRUNC(PRODUCT($E$16:$E103),16))</f>
        <v>1.0314574637765801</v>
      </c>
      <c r="G104" s="71">
        <f t="shared" si="23"/>
        <v>1</v>
      </c>
      <c r="H104" s="71">
        <f t="shared" ca="1" si="25"/>
        <v>1.0314574599999999</v>
      </c>
      <c r="I104" s="72">
        <f t="shared" si="33"/>
        <v>1.6500000000000001E-2</v>
      </c>
      <c r="J104" s="92">
        <f t="shared" si="34"/>
        <v>44868</v>
      </c>
      <c r="K104" s="73">
        <f t="shared" si="35"/>
        <v>61</v>
      </c>
      <c r="L104" s="74">
        <f t="shared" si="36"/>
        <v>61</v>
      </c>
      <c r="M104" s="75">
        <f t="shared" si="26"/>
        <v>1.0039693119999999</v>
      </c>
      <c r="N104" s="75">
        <f t="shared" ca="1" si="27"/>
        <v>1.0355516360000001</v>
      </c>
      <c r="O104" s="74">
        <f t="shared" si="37"/>
        <v>0</v>
      </c>
      <c r="P104" s="71">
        <f t="shared" ca="1" si="28"/>
        <v>35.551636000000002</v>
      </c>
      <c r="Q104" s="71">
        <f t="shared" si="29"/>
        <v>0</v>
      </c>
      <c r="R104" s="76" t="str">
        <f t="shared" si="38"/>
        <v>A+J=</v>
      </c>
      <c r="S104" s="92">
        <f t="shared" si="39"/>
        <v>45035</v>
      </c>
      <c r="T104" s="4"/>
      <c r="U104" s="93">
        <f>[2]Plan1!$A265</f>
        <v>44920</v>
      </c>
      <c r="V104" s="90" t="str">
        <f>[2]Plan1!$C265</f>
        <v>Natal</v>
      </c>
      <c r="W104" s="85"/>
      <c r="X104" s="1"/>
      <c r="Y104" s="82"/>
      <c r="Z104" s="83"/>
      <c r="AA104" s="83"/>
      <c r="AB104" s="83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30"/>
        <v>44957</v>
      </c>
      <c r="B105" s="77">
        <f t="shared" ca="1" si="31"/>
        <v>1036.1448620000001</v>
      </c>
      <c r="C105" s="71">
        <f t="shared" si="32"/>
        <v>1000</v>
      </c>
      <c r="D105" s="10">
        <f ca="1">IF(A105&lt;$B$1,VLOOKUP(A105,[1]DI!$A$4:$B$15000,2,FALSE),0)</f>
        <v>0.13650000000000001</v>
      </c>
      <c r="E105" s="71">
        <f t="shared" ca="1" si="24"/>
        <v>1.00050788</v>
      </c>
      <c r="F105" s="71">
        <f ca="1">(TRUNC(PRODUCT($E$16:$E104),16))</f>
        <v>1.0319813203932799</v>
      </c>
      <c r="G105" s="71">
        <f t="shared" si="23"/>
        <v>1</v>
      </c>
      <c r="H105" s="71">
        <f t="shared" ca="1" si="25"/>
        <v>1.0319813200000001</v>
      </c>
      <c r="I105" s="72">
        <f t="shared" si="33"/>
        <v>1.6500000000000001E-2</v>
      </c>
      <c r="J105" s="92">
        <f t="shared" si="34"/>
        <v>44868</v>
      </c>
      <c r="K105" s="73">
        <f t="shared" si="35"/>
        <v>62</v>
      </c>
      <c r="L105" s="74">
        <f t="shared" si="36"/>
        <v>62</v>
      </c>
      <c r="M105" s="75">
        <f t="shared" si="26"/>
        <v>1.0040345129999999</v>
      </c>
      <c r="N105" s="75">
        <f t="shared" ca="1" si="27"/>
        <v>1.036144862</v>
      </c>
      <c r="O105" s="74">
        <f t="shared" si="37"/>
        <v>0</v>
      </c>
      <c r="P105" s="71">
        <f t="shared" ca="1" si="28"/>
        <v>36.144862000000003</v>
      </c>
      <c r="Q105" s="71">
        <f t="shared" si="29"/>
        <v>0</v>
      </c>
      <c r="R105" s="76" t="str">
        <f t="shared" si="38"/>
        <v>A+J=</v>
      </c>
      <c r="S105" s="92">
        <f t="shared" si="39"/>
        <v>45035</v>
      </c>
      <c r="T105" s="4"/>
      <c r="U105" s="93">
        <f>[2]Plan1!$A266</f>
        <v>44927</v>
      </c>
      <c r="V105" s="90" t="str">
        <f>[2]Plan1!$C266</f>
        <v>Confraternização Universal</v>
      </c>
      <c r="W105" s="85"/>
      <c r="X105" s="1"/>
      <c r="Y105" s="82"/>
      <c r="Z105" s="83"/>
      <c r="AA105" s="83"/>
      <c r="AB105" s="83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30"/>
        <v>44958</v>
      </c>
      <c r="B106" s="77">
        <f t="shared" ca="1" si="31"/>
        <v>1036.7384219999999</v>
      </c>
      <c r="C106" s="71">
        <f t="shared" si="32"/>
        <v>1000</v>
      </c>
      <c r="D106" s="10">
        <f ca="1">IF(A106&lt;$B$1,VLOOKUP(A106,[1]DI!$A$4:$B$15000,2,FALSE),0)</f>
        <v>0.13650000000000001</v>
      </c>
      <c r="E106" s="71">
        <f t="shared" ca="1" si="24"/>
        <v>1.00050788</v>
      </c>
      <c r="F106" s="71">
        <f ca="1">(TRUNC(PRODUCT($E$16:$E105),16))</f>
        <v>1.0325054430662901</v>
      </c>
      <c r="G106" s="71">
        <f t="shared" si="23"/>
        <v>1</v>
      </c>
      <c r="H106" s="71">
        <f t="shared" ca="1" si="25"/>
        <v>1.03250544</v>
      </c>
      <c r="I106" s="72">
        <f t="shared" si="33"/>
        <v>1.6500000000000001E-2</v>
      </c>
      <c r="J106" s="92">
        <f t="shared" si="34"/>
        <v>44868</v>
      </c>
      <c r="K106" s="73">
        <f t="shared" si="35"/>
        <v>63</v>
      </c>
      <c r="L106" s="74">
        <f t="shared" si="36"/>
        <v>63</v>
      </c>
      <c r="M106" s="75">
        <f t="shared" si="26"/>
        <v>1.0040997190000001</v>
      </c>
      <c r="N106" s="75">
        <f t="shared" ca="1" si="27"/>
        <v>1.036738422</v>
      </c>
      <c r="O106" s="74">
        <f t="shared" si="37"/>
        <v>0</v>
      </c>
      <c r="P106" s="71">
        <f t="shared" ca="1" si="28"/>
        <v>36.738422</v>
      </c>
      <c r="Q106" s="71">
        <f t="shared" si="29"/>
        <v>0</v>
      </c>
      <c r="R106" s="76" t="str">
        <f t="shared" si="38"/>
        <v>A+J=</v>
      </c>
      <c r="S106" s="92">
        <f t="shared" si="39"/>
        <v>45035</v>
      </c>
      <c r="T106" s="4"/>
      <c r="U106" s="93">
        <f>[2]Plan1!$A267</f>
        <v>44977</v>
      </c>
      <c r="V106" s="90" t="str">
        <f>[2]Plan1!$C267</f>
        <v>Carnaval</v>
      </c>
      <c r="W106" s="85"/>
      <c r="X106" s="1"/>
      <c r="Y106" s="82"/>
      <c r="Z106" s="83"/>
      <c r="AA106" s="83"/>
      <c r="AB106" s="83"/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30"/>
        <v>44959</v>
      </c>
      <c r="B107" s="77">
        <f t="shared" ca="1" si="31"/>
        <v>1037.3323270000001</v>
      </c>
      <c r="C107" s="71">
        <f t="shared" si="32"/>
        <v>1000</v>
      </c>
      <c r="D107" s="10">
        <f ca="1">IF(A107&lt;$B$1,VLOOKUP(A107,[1]DI!$A$4:$B$15000,2,FALSE),0)</f>
        <v>0.13650000000000001</v>
      </c>
      <c r="E107" s="71">
        <f t="shared" ca="1" si="24"/>
        <v>1.00050788</v>
      </c>
      <c r="F107" s="71">
        <f ca="1">(TRUNC(PRODUCT($E$16:$E106),16))</f>
        <v>1.0330298319307101</v>
      </c>
      <c r="G107" s="71">
        <f t="shared" si="23"/>
        <v>1</v>
      </c>
      <c r="H107" s="71">
        <f t="shared" ca="1" si="25"/>
        <v>1.03302983</v>
      </c>
      <c r="I107" s="72">
        <f t="shared" si="33"/>
        <v>1.6500000000000001E-2</v>
      </c>
      <c r="J107" s="92">
        <f t="shared" si="34"/>
        <v>44868</v>
      </c>
      <c r="K107" s="73">
        <f t="shared" si="35"/>
        <v>64</v>
      </c>
      <c r="L107" s="74">
        <f t="shared" si="36"/>
        <v>64</v>
      </c>
      <c r="M107" s="75">
        <f t="shared" si="26"/>
        <v>1.00416493</v>
      </c>
      <c r="N107" s="75">
        <f t="shared" ca="1" si="27"/>
        <v>1.0373323270000001</v>
      </c>
      <c r="O107" s="74">
        <f t="shared" si="37"/>
        <v>0</v>
      </c>
      <c r="P107" s="71">
        <f t="shared" ca="1" si="28"/>
        <v>37.332326999999999</v>
      </c>
      <c r="Q107" s="71">
        <f t="shared" si="29"/>
        <v>0</v>
      </c>
      <c r="R107" s="76" t="str">
        <f t="shared" si="38"/>
        <v>A+J=</v>
      </c>
      <c r="S107" s="92">
        <f t="shared" si="39"/>
        <v>45035</v>
      </c>
      <c r="T107" s="4"/>
      <c r="U107" s="93">
        <f>[2]Plan1!$A268</f>
        <v>44978</v>
      </c>
      <c r="V107" s="90" t="str">
        <f>[2]Plan1!$C268</f>
        <v>Carnaval</v>
      </c>
      <c r="W107" s="85"/>
      <c r="X107" s="1"/>
      <c r="Y107" s="82"/>
      <c r="Z107" s="83"/>
      <c r="AA107" s="83"/>
      <c r="AB107" s="83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30"/>
        <v>44960</v>
      </c>
      <c r="B108" s="77">
        <f t="shared" ca="1" si="31"/>
        <v>1037.9265740000001</v>
      </c>
      <c r="C108" s="71">
        <f t="shared" si="32"/>
        <v>1000</v>
      </c>
      <c r="D108" s="10">
        <f ca="1">IF(A108&lt;$B$1,VLOOKUP(A108,[1]DI!$A$4:$B$15000,2,FALSE),0)</f>
        <v>0.13650000000000001</v>
      </c>
      <c r="E108" s="71">
        <f t="shared" ca="1" si="24"/>
        <v>1.00050788</v>
      </c>
      <c r="F108" s="71">
        <f ca="1">(TRUNC(PRODUCT($E$16:$E107),16))</f>
        <v>1.0335544871217499</v>
      </c>
      <c r="G108" s="71">
        <f t="shared" si="23"/>
        <v>1</v>
      </c>
      <c r="H108" s="71">
        <f t="shared" ca="1" si="25"/>
        <v>1.03355449</v>
      </c>
      <c r="I108" s="72">
        <f t="shared" si="33"/>
        <v>1.6500000000000001E-2</v>
      </c>
      <c r="J108" s="92">
        <f t="shared" si="34"/>
        <v>44868</v>
      </c>
      <c r="K108" s="73">
        <f t="shared" si="35"/>
        <v>65</v>
      </c>
      <c r="L108" s="74">
        <f t="shared" si="36"/>
        <v>65</v>
      </c>
      <c r="M108" s="75">
        <f t="shared" si="26"/>
        <v>1.0042301440000001</v>
      </c>
      <c r="N108" s="75">
        <f t="shared" ca="1" si="27"/>
        <v>1.0379265740000001</v>
      </c>
      <c r="O108" s="74">
        <f t="shared" si="37"/>
        <v>0</v>
      </c>
      <c r="P108" s="71">
        <f t="shared" ca="1" si="28"/>
        <v>37.926574000000002</v>
      </c>
      <c r="Q108" s="71">
        <f t="shared" si="29"/>
        <v>0</v>
      </c>
      <c r="R108" s="76" t="str">
        <f t="shared" si="38"/>
        <v>A+J=</v>
      </c>
      <c r="S108" s="92">
        <f t="shared" si="39"/>
        <v>45035</v>
      </c>
      <c r="T108" s="8"/>
      <c r="U108" s="93">
        <f>[2]Plan1!$A269</f>
        <v>45023</v>
      </c>
      <c r="V108" s="90" t="str">
        <f>[2]Plan1!$C269</f>
        <v>Paixão de Cristo</v>
      </c>
      <c r="W108" s="85"/>
      <c r="X108" s="1"/>
      <c r="Y108" s="82"/>
      <c r="Z108" s="83"/>
      <c r="AA108" s="83"/>
      <c r="AB108" s="83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30"/>
        <v>44961</v>
      </c>
      <c r="B109" s="77">
        <f t="shared" ca="1" si="31"/>
        <v>1038.521156</v>
      </c>
      <c r="C109" s="71">
        <f t="shared" si="32"/>
        <v>1000</v>
      </c>
      <c r="D109" s="10">
        <f ca="1">IF(A109&lt;$B$1,VLOOKUP(A109,[1]DI!$A$4:$B$15000,2,FALSE),0)</f>
        <v>0</v>
      </c>
      <c r="E109" s="71">
        <f t="shared" ca="1" si="24"/>
        <v>1</v>
      </c>
      <c r="F109" s="71">
        <f ca="1">(TRUNC(PRODUCT($E$16:$E108),16))</f>
        <v>1.0340794087746701</v>
      </c>
      <c r="G109" s="71">
        <f t="shared" si="23"/>
        <v>1</v>
      </c>
      <c r="H109" s="71">
        <f t="shared" ca="1" si="25"/>
        <v>1.0340794099999999</v>
      </c>
      <c r="I109" s="72">
        <f t="shared" si="33"/>
        <v>1.6500000000000001E-2</v>
      </c>
      <c r="J109" s="92">
        <f t="shared" si="34"/>
        <v>44868</v>
      </c>
      <c r="K109" s="73">
        <f t="shared" si="35"/>
        <v>65</v>
      </c>
      <c r="L109" s="74">
        <f t="shared" si="36"/>
        <v>66</v>
      </c>
      <c r="M109" s="75">
        <f t="shared" si="26"/>
        <v>1.004295363</v>
      </c>
      <c r="N109" s="75">
        <f t="shared" ca="1" si="27"/>
        <v>1.0385211560000001</v>
      </c>
      <c r="O109" s="74">
        <f t="shared" si="37"/>
        <v>0</v>
      </c>
      <c r="P109" s="71">
        <f t="shared" ca="1" si="28"/>
        <v>38.521155999999998</v>
      </c>
      <c r="Q109" s="71">
        <f t="shared" si="29"/>
        <v>0</v>
      </c>
      <c r="R109" s="76" t="str">
        <f t="shared" si="38"/>
        <v>A+J=</v>
      </c>
      <c r="S109" s="92">
        <f t="shared" si="39"/>
        <v>45035</v>
      </c>
      <c r="T109" s="4"/>
      <c r="U109" s="93">
        <f>[2]Plan1!$A270</f>
        <v>45037</v>
      </c>
      <c r="V109" s="90" t="str">
        <f>[2]Plan1!$C270</f>
        <v>Tiradentes</v>
      </c>
      <c r="W109" s="85"/>
      <c r="X109" s="1"/>
      <c r="Y109" s="82"/>
      <c r="Z109" s="83"/>
      <c r="AA109" s="83"/>
      <c r="AB109" s="83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30"/>
        <v>44962</v>
      </c>
      <c r="B110" s="77">
        <f t="shared" ca="1" si="31"/>
        <v>1038.521156</v>
      </c>
      <c r="C110" s="71">
        <f t="shared" si="32"/>
        <v>1000</v>
      </c>
      <c r="D110" s="10">
        <f ca="1">IF(A110&lt;$B$1,VLOOKUP(A110,[1]DI!$A$4:$B$15000,2,FALSE),0)</f>
        <v>0</v>
      </c>
      <c r="E110" s="71">
        <f t="shared" ca="1" si="24"/>
        <v>1</v>
      </c>
      <c r="F110" s="71">
        <f ca="1">(TRUNC(PRODUCT($E$16:$E109),16))</f>
        <v>1.0340794087746701</v>
      </c>
      <c r="G110" s="71">
        <f t="shared" si="23"/>
        <v>1</v>
      </c>
      <c r="H110" s="71">
        <f t="shared" ca="1" si="25"/>
        <v>1.0340794099999999</v>
      </c>
      <c r="I110" s="72">
        <f t="shared" si="33"/>
        <v>1.6500000000000001E-2</v>
      </c>
      <c r="J110" s="92">
        <f t="shared" si="34"/>
        <v>44868</v>
      </c>
      <c r="K110" s="73">
        <f t="shared" si="35"/>
        <v>65</v>
      </c>
      <c r="L110" s="74">
        <f t="shared" si="36"/>
        <v>66</v>
      </c>
      <c r="M110" s="75">
        <f t="shared" si="26"/>
        <v>1.004295363</v>
      </c>
      <c r="N110" s="75">
        <f t="shared" ca="1" si="27"/>
        <v>1.0385211560000001</v>
      </c>
      <c r="O110" s="74">
        <f t="shared" si="37"/>
        <v>0</v>
      </c>
      <c r="P110" s="71">
        <f t="shared" ca="1" si="28"/>
        <v>38.521155999999998</v>
      </c>
      <c r="Q110" s="71">
        <f t="shared" si="29"/>
        <v>0</v>
      </c>
      <c r="R110" s="76" t="str">
        <f t="shared" si="38"/>
        <v>A+J=</v>
      </c>
      <c r="S110" s="92">
        <f t="shared" si="39"/>
        <v>45035</v>
      </c>
      <c r="T110" s="15"/>
      <c r="U110" s="93">
        <f>[2]Plan1!$A271</f>
        <v>45047</v>
      </c>
      <c r="V110" s="90" t="str">
        <f>[2]Plan1!$C271</f>
        <v>Dia do Trabalho</v>
      </c>
      <c r="W110" s="85"/>
      <c r="X110" s="1"/>
      <c r="Y110" s="82"/>
      <c r="Z110" s="83"/>
      <c r="AA110" s="83"/>
      <c r="AB110" s="83"/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30"/>
        <v>44963</v>
      </c>
      <c r="B111" s="77">
        <f t="shared" ca="1" si="31"/>
        <v>1038.521156</v>
      </c>
      <c r="C111" s="71">
        <f t="shared" si="32"/>
        <v>1000</v>
      </c>
      <c r="D111" s="10">
        <f ca="1">IF(A111&lt;$B$1,VLOOKUP(A111,[1]DI!$A$4:$B$15000,2,FALSE),0)</f>
        <v>0.13650000000000001</v>
      </c>
      <c r="E111" s="71">
        <f t="shared" ca="1" si="24"/>
        <v>1.00050788</v>
      </c>
      <c r="F111" s="71">
        <f ca="1">(TRUNC(PRODUCT($E$16:$E110),16))</f>
        <v>1.0340794087746701</v>
      </c>
      <c r="G111" s="71">
        <f t="shared" si="23"/>
        <v>1</v>
      </c>
      <c r="H111" s="71">
        <f t="shared" ca="1" si="25"/>
        <v>1.0340794099999999</v>
      </c>
      <c r="I111" s="72">
        <f t="shared" si="33"/>
        <v>1.6500000000000001E-2</v>
      </c>
      <c r="J111" s="92">
        <f t="shared" si="34"/>
        <v>44868</v>
      </c>
      <c r="K111" s="73">
        <f t="shared" si="35"/>
        <v>66</v>
      </c>
      <c r="L111" s="74">
        <f t="shared" si="36"/>
        <v>66</v>
      </c>
      <c r="M111" s="75">
        <f t="shared" si="26"/>
        <v>1.004295363</v>
      </c>
      <c r="N111" s="75">
        <f t="shared" ca="1" si="27"/>
        <v>1.0385211560000001</v>
      </c>
      <c r="O111" s="74">
        <f t="shared" si="37"/>
        <v>0</v>
      </c>
      <c r="P111" s="71">
        <f t="shared" ca="1" si="28"/>
        <v>38.521155999999998</v>
      </c>
      <c r="Q111" s="71">
        <f t="shared" si="29"/>
        <v>0</v>
      </c>
      <c r="R111" s="76" t="str">
        <f t="shared" si="38"/>
        <v>A+J=</v>
      </c>
      <c r="S111" s="92">
        <f t="shared" si="39"/>
        <v>45035</v>
      </c>
      <c r="T111" s="4"/>
      <c r="U111" s="93">
        <f>[2]Plan1!$A272</f>
        <v>45085</v>
      </c>
      <c r="V111" s="90" t="str">
        <f>[2]Plan1!$C272</f>
        <v>Corpus Christi</v>
      </c>
      <c r="W111" s="85"/>
      <c r="X111" s="1"/>
      <c r="Y111" s="82"/>
      <c r="Z111" s="83"/>
      <c r="AA111" s="83"/>
      <c r="AB111" s="83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30"/>
        <v>44964</v>
      </c>
      <c r="B112" s="77">
        <f t="shared" ca="1" si="31"/>
        <v>1039.116082</v>
      </c>
      <c r="C112" s="71">
        <f t="shared" si="32"/>
        <v>1000</v>
      </c>
      <c r="D112" s="10">
        <f ca="1">IF(A112&lt;$B$1,VLOOKUP(A112,[1]DI!$A$4:$B$15000,2,FALSE),0)</f>
        <v>0.13650000000000001</v>
      </c>
      <c r="E112" s="71">
        <f t="shared" ca="1" si="24"/>
        <v>1.00050788</v>
      </c>
      <c r="F112" s="71">
        <f ca="1">(TRUNC(PRODUCT($E$16:$E111),16))</f>
        <v>1.0346045970247999</v>
      </c>
      <c r="G112" s="71">
        <f t="shared" si="23"/>
        <v>1</v>
      </c>
      <c r="H112" s="71">
        <f t="shared" ca="1" si="25"/>
        <v>1.0346046</v>
      </c>
      <c r="I112" s="72">
        <f t="shared" si="33"/>
        <v>1.6500000000000001E-2</v>
      </c>
      <c r="J112" s="92">
        <f t="shared" si="34"/>
        <v>44868</v>
      </c>
      <c r="K112" s="73">
        <f t="shared" si="35"/>
        <v>67</v>
      </c>
      <c r="L112" s="74">
        <f t="shared" si="36"/>
        <v>67</v>
      </c>
      <c r="M112" s="75">
        <f t="shared" si="26"/>
        <v>1.004360586</v>
      </c>
      <c r="N112" s="75">
        <f t="shared" ca="1" si="27"/>
        <v>1.0391160820000001</v>
      </c>
      <c r="O112" s="74">
        <f t="shared" si="37"/>
        <v>0</v>
      </c>
      <c r="P112" s="71">
        <f t="shared" ca="1" si="28"/>
        <v>39.116081999999999</v>
      </c>
      <c r="Q112" s="71">
        <f t="shared" si="29"/>
        <v>0</v>
      </c>
      <c r="R112" s="76" t="str">
        <f t="shared" si="38"/>
        <v>A+J=</v>
      </c>
      <c r="S112" s="92">
        <f t="shared" si="39"/>
        <v>45035</v>
      </c>
      <c r="T112" s="4"/>
      <c r="U112" s="93">
        <f>[2]Plan1!$A273</f>
        <v>45176</v>
      </c>
      <c r="V112" s="90" t="str">
        <f>[2]Plan1!$C273</f>
        <v>Independência do Brasil</v>
      </c>
      <c r="W112" s="85"/>
      <c r="X112" s="1"/>
      <c r="Y112" s="82"/>
      <c r="Z112" s="83"/>
      <c r="AA112" s="83"/>
      <c r="AB112" s="83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30"/>
        <v>44965</v>
      </c>
      <c r="B113" s="77">
        <f t="shared" ca="1" si="31"/>
        <v>1039.7113419899999</v>
      </c>
      <c r="C113" s="71">
        <f t="shared" si="32"/>
        <v>1000</v>
      </c>
      <c r="D113" s="10">
        <f ca="1">IF(A113&lt;$B$1,VLOOKUP(A113,[1]DI!$A$4:$B$15000,2,FALSE),0)</f>
        <v>0.13650000000000001</v>
      </c>
      <c r="E113" s="71">
        <f t="shared" ca="1" si="24"/>
        <v>1.00050788</v>
      </c>
      <c r="F113" s="71">
        <f ca="1">(TRUNC(PRODUCT($E$16:$E112),16))</f>
        <v>1.0351300520075399</v>
      </c>
      <c r="G113" s="71">
        <f t="shared" si="23"/>
        <v>1</v>
      </c>
      <c r="H113" s="71">
        <f t="shared" ca="1" si="25"/>
        <v>1.03513005</v>
      </c>
      <c r="I113" s="72">
        <f t="shared" si="33"/>
        <v>1.6500000000000001E-2</v>
      </c>
      <c r="J113" s="92">
        <f t="shared" si="34"/>
        <v>44868</v>
      </c>
      <c r="K113" s="73">
        <f t="shared" si="35"/>
        <v>68</v>
      </c>
      <c r="L113" s="74">
        <f t="shared" si="36"/>
        <v>68</v>
      </c>
      <c r="M113" s="75">
        <f t="shared" si="26"/>
        <v>1.0044258129999999</v>
      </c>
      <c r="N113" s="75">
        <f t="shared" ca="1" si="27"/>
        <v>1.0397113419999999</v>
      </c>
      <c r="O113" s="74">
        <f t="shared" si="37"/>
        <v>0</v>
      </c>
      <c r="P113" s="71">
        <f t="shared" ca="1" si="28"/>
        <v>39.711341990000001</v>
      </c>
      <c r="Q113" s="71">
        <f t="shared" si="29"/>
        <v>0</v>
      </c>
      <c r="R113" s="76" t="str">
        <f t="shared" si="38"/>
        <v>A+J=</v>
      </c>
      <c r="S113" s="92">
        <f t="shared" si="39"/>
        <v>45035</v>
      </c>
      <c r="T113" s="4"/>
      <c r="U113" s="93">
        <f>[2]Plan1!$A274</f>
        <v>45211</v>
      </c>
      <c r="V113" s="90" t="str">
        <f>[2]Plan1!$C274</f>
        <v>Nossa Sr.a Aparecida - Padroeira do Brasil</v>
      </c>
      <c r="W113" s="85"/>
      <c r="X113" s="1"/>
      <c r="Y113" s="82"/>
      <c r="Z113" s="83"/>
      <c r="AA113" s="83"/>
      <c r="AB113" s="83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30"/>
        <v>44966</v>
      </c>
      <c r="B114" s="77">
        <f t="shared" ca="1" si="31"/>
        <v>1040.3069459999999</v>
      </c>
      <c r="C114" s="71">
        <f t="shared" si="32"/>
        <v>1000</v>
      </c>
      <c r="D114" s="10">
        <f ca="1">IF(A114&lt;$B$1,VLOOKUP(A114,[1]DI!$A$4:$B$15000,2,FALSE),0)</f>
        <v>0.13650000000000001</v>
      </c>
      <c r="E114" s="71">
        <f t="shared" ca="1" si="24"/>
        <v>1.00050788</v>
      </c>
      <c r="F114" s="71">
        <f ca="1">(TRUNC(PRODUCT($E$16:$E113),16))</f>
        <v>1.0356557738583501</v>
      </c>
      <c r="G114" s="71">
        <f t="shared" si="23"/>
        <v>1</v>
      </c>
      <c r="H114" s="71">
        <f t="shared" ca="1" si="25"/>
        <v>1.03565577</v>
      </c>
      <c r="I114" s="72">
        <f t="shared" si="33"/>
        <v>1.6500000000000001E-2</v>
      </c>
      <c r="J114" s="92">
        <f t="shared" si="34"/>
        <v>44868</v>
      </c>
      <c r="K114" s="73">
        <f t="shared" si="35"/>
        <v>69</v>
      </c>
      <c r="L114" s="74">
        <f t="shared" si="36"/>
        <v>69</v>
      </c>
      <c r="M114" s="75">
        <f t="shared" si="26"/>
        <v>1.0044910440000001</v>
      </c>
      <c r="N114" s="75">
        <f t="shared" ca="1" si="27"/>
        <v>1.0403069460000001</v>
      </c>
      <c r="O114" s="74">
        <f t="shared" si="37"/>
        <v>0</v>
      </c>
      <c r="P114" s="71">
        <f t="shared" ca="1" si="28"/>
        <v>40.306946000000003</v>
      </c>
      <c r="Q114" s="71">
        <f t="shared" si="29"/>
        <v>0</v>
      </c>
      <c r="R114" s="76" t="str">
        <f t="shared" si="38"/>
        <v>A+J=</v>
      </c>
      <c r="S114" s="92">
        <f t="shared" si="39"/>
        <v>45035</v>
      </c>
      <c r="T114" s="4"/>
      <c r="U114" s="93">
        <f>[2]Plan1!$A275</f>
        <v>45232</v>
      </c>
      <c r="V114" s="90" t="str">
        <f>[2]Plan1!$C275</f>
        <v>Finados</v>
      </c>
      <c r="W114" s="85"/>
      <c r="X114" s="1"/>
      <c r="Y114" s="82"/>
      <c r="Z114" s="83"/>
      <c r="AA114" s="83"/>
      <c r="AB114" s="83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30"/>
        <v>44967</v>
      </c>
      <c r="B115" s="77">
        <f t="shared" ca="1" si="31"/>
        <v>1040.9028940000001</v>
      </c>
      <c r="C115" s="71">
        <f t="shared" si="32"/>
        <v>1000</v>
      </c>
      <c r="D115" s="10">
        <f ca="1">IF(A115&lt;$B$1,VLOOKUP(A115,[1]DI!$A$4:$B$15000,2,FALSE),0)</f>
        <v>0.13650000000000001</v>
      </c>
      <c r="E115" s="71">
        <f t="shared" ca="1" si="24"/>
        <v>1.00050788</v>
      </c>
      <c r="F115" s="71">
        <f ca="1">(TRUNC(PRODUCT($E$16:$E114),16))</f>
        <v>1.0361817627127801</v>
      </c>
      <c r="G115" s="71">
        <f t="shared" si="23"/>
        <v>1</v>
      </c>
      <c r="H115" s="71">
        <f t="shared" ca="1" si="25"/>
        <v>1.0361817600000001</v>
      </c>
      <c r="I115" s="72">
        <f t="shared" si="33"/>
        <v>1.6500000000000001E-2</v>
      </c>
      <c r="J115" s="92">
        <f t="shared" si="34"/>
        <v>44868</v>
      </c>
      <c r="K115" s="73">
        <f t="shared" si="35"/>
        <v>70</v>
      </c>
      <c r="L115" s="74">
        <f t="shared" si="36"/>
        <v>70</v>
      </c>
      <c r="M115" s="75">
        <f t="shared" si="26"/>
        <v>1.0045562800000001</v>
      </c>
      <c r="N115" s="75">
        <f t="shared" ca="1" si="27"/>
        <v>1.040902894</v>
      </c>
      <c r="O115" s="74">
        <f t="shared" si="37"/>
        <v>0</v>
      </c>
      <c r="P115" s="71">
        <f t="shared" ca="1" si="28"/>
        <v>40.902894000000003</v>
      </c>
      <c r="Q115" s="71">
        <f t="shared" si="29"/>
        <v>0</v>
      </c>
      <c r="R115" s="76" t="str">
        <f t="shared" si="38"/>
        <v>A+J=</v>
      </c>
      <c r="S115" s="92">
        <f t="shared" si="39"/>
        <v>45035</v>
      </c>
      <c r="T115" s="4"/>
      <c r="U115" s="93">
        <f>[2]Plan1!$A276</f>
        <v>45245</v>
      </c>
      <c r="V115" s="90" t="str">
        <f>[2]Plan1!$C276</f>
        <v>Proclamação da República</v>
      </c>
      <c r="W115" s="85"/>
      <c r="X115" s="1"/>
      <c r="Y115" s="82"/>
      <c r="Z115" s="83"/>
      <c r="AA115" s="83"/>
      <c r="AB115" s="83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30"/>
        <v>44968</v>
      </c>
      <c r="B116" s="77">
        <f t="shared" ca="1" si="31"/>
        <v>1041.4991869999999</v>
      </c>
      <c r="C116" s="71">
        <f t="shared" si="32"/>
        <v>1000</v>
      </c>
      <c r="D116" s="10">
        <f ca="1">IF(A116&lt;$B$1,VLOOKUP(A116,[1]DI!$A$4:$B$15000,2,FALSE),0)</f>
        <v>0</v>
      </c>
      <c r="E116" s="71">
        <f t="shared" ca="1" si="24"/>
        <v>1</v>
      </c>
      <c r="F116" s="71">
        <f ca="1">(TRUNC(PRODUCT($E$16:$E115),16))</f>
        <v>1.0367080187064199</v>
      </c>
      <c r="G116" s="71">
        <f t="shared" ref="G116:G179" si="42">IF(O115&gt;0,F115,G115)</f>
        <v>1</v>
      </c>
      <c r="H116" s="71">
        <f t="shared" ca="1" si="25"/>
        <v>1.0367080200000001</v>
      </c>
      <c r="I116" s="72">
        <f t="shared" si="33"/>
        <v>1.6500000000000001E-2</v>
      </c>
      <c r="J116" s="92">
        <f t="shared" si="34"/>
        <v>44868</v>
      </c>
      <c r="K116" s="73">
        <f t="shared" si="35"/>
        <v>70</v>
      </c>
      <c r="L116" s="74">
        <f t="shared" si="36"/>
        <v>71</v>
      </c>
      <c r="M116" s="75">
        <f t="shared" si="26"/>
        <v>1.0046215199999999</v>
      </c>
      <c r="N116" s="75">
        <f t="shared" ca="1" si="27"/>
        <v>1.0414991870000001</v>
      </c>
      <c r="O116" s="74">
        <f t="shared" si="37"/>
        <v>0</v>
      </c>
      <c r="P116" s="71">
        <f t="shared" ca="1" si="28"/>
        <v>41.499186999999999</v>
      </c>
      <c r="Q116" s="71">
        <f t="shared" si="29"/>
        <v>0</v>
      </c>
      <c r="R116" s="76" t="str">
        <f t="shared" si="38"/>
        <v>A+J=</v>
      </c>
      <c r="S116" s="92">
        <f t="shared" si="39"/>
        <v>45035</v>
      </c>
      <c r="T116" s="4"/>
      <c r="U116" s="93">
        <f>[2]Plan1!$A277</f>
        <v>45285</v>
      </c>
      <c r="V116" s="90" t="str">
        <f>[2]Plan1!$C277</f>
        <v>Natal</v>
      </c>
      <c r="W116" s="85"/>
      <c r="X116" s="1"/>
      <c r="Y116" s="82"/>
      <c r="Z116" s="83"/>
      <c r="AA116" s="83"/>
      <c r="AB116" s="83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30"/>
        <v>44969</v>
      </c>
      <c r="B117" s="77">
        <f t="shared" ca="1" si="31"/>
        <v>1041.4991869999999</v>
      </c>
      <c r="C117" s="71">
        <f t="shared" si="32"/>
        <v>1000</v>
      </c>
      <c r="D117" s="10">
        <f ca="1">IF(A117&lt;$B$1,VLOOKUP(A117,[1]DI!$A$4:$B$15000,2,FALSE),0)</f>
        <v>0</v>
      </c>
      <c r="E117" s="71">
        <f t="shared" ca="1" si="24"/>
        <v>1</v>
      </c>
      <c r="F117" s="71">
        <f ca="1">(TRUNC(PRODUCT($E$16:$E116),16))</f>
        <v>1.0367080187064199</v>
      </c>
      <c r="G117" s="71">
        <f t="shared" si="42"/>
        <v>1</v>
      </c>
      <c r="H117" s="71">
        <f t="shared" ca="1" si="25"/>
        <v>1.0367080200000001</v>
      </c>
      <c r="I117" s="72">
        <f t="shared" si="33"/>
        <v>1.6500000000000001E-2</v>
      </c>
      <c r="J117" s="92">
        <f t="shared" si="34"/>
        <v>44868</v>
      </c>
      <c r="K117" s="73">
        <f t="shared" si="35"/>
        <v>70</v>
      </c>
      <c r="L117" s="74">
        <f t="shared" si="36"/>
        <v>71</v>
      </c>
      <c r="M117" s="75">
        <f t="shared" si="26"/>
        <v>1.0046215199999999</v>
      </c>
      <c r="N117" s="75">
        <f t="shared" ca="1" si="27"/>
        <v>1.0414991870000001</v>
      </c>
      <c r="O117" s="74">
        <f t="shared" si="37"/>
        <v>0</v>
      </c>
      <c r="P117" s="71">
        <f t="shared" ca="1" si="28"/>
        <v>41.499186999999999</v>
      </c>
      <c r="Q117" s="71">
        <f t="shared" si="29"/>
        <v>0</v>
      </c>
      <c r="R117" s="76" t="str">
        <f t="shared" si="38"/>
        <v>A+J=</v>
      </c>
      <c r="S117" s="92">
        <f t="shared" si="39"/>
        <v>45035</v>
      </c>
      <c r="T117" s="4"/>
      <c r="U117" s="93">
        <f>[2]Plan1!$A278</f>
        <v>45292</v>
      </c>
      <c r="V117" s="90" t="str">
        <f>[2]Plan1!$C278</f>
        <v>Confraternização Universal</v>
      </c>
      <c r="W117" s="85"/>
      <c r="X117" s="1"/>
      <c r="Y117" s="82"/>
      <c r="Z117" s="83"/>
      <c r="AA117" s="83"/>
      <c r="AB117" s="83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30"/>
        <v>44970</v>
      </c>
      <c r="B118" s="77">
        <f t="shared" ca="1" si="31"/>
        <v>1041.4991869999999</v>
      </c>
      <c r="C118" s="71">
        <f t="shared" si="32"/>
        <v>1000</v>
      </c>
      <c r="D118" s="10">
        <f ca="1">IF(A118&lt;$B$1,VLOOKUP(A118,[1]DI!$A$4:$B$15000,2,FALSE),0)</f>
        <v>0.13650000000000001</v>
      </c>
      <c r="E118" s="71">
        <f t="shared" ca="1" si="24"/>
        <v>1.00050788</v>
      </c>
      <c r="F118" s="71">
        <f ca="1">(TRUNC(PRODUCT($E$16:$E117),16))</f>
        <v>1.0367080187064199</v>
      </c>
      <c r="G118" s="71">
        <f t="shared" si="42"/>
        <v>1</v>
      </c>
      <c r="H118" s="71">
        <f t="shared" ca="1" si="25"/>
        <v>1.0367080200000001</v>
      </c>
      <c r="I118" s="72">
        <f t="shared" si="33"/>
        <v>1.6500000000000001E-2</v>
      </c>
      <c r="J118" s="92">
        <f t="shared" si="34"/>
        <v>44868</v>
      </c>
      <c r="K118" s="73">
        <f t="shared" si="35"/>
        <v>71</v>
      </c>
      <c r="L118" s="74">
        <f t="shared" si="36"/>
        <v>71</v>
      </c>
      <c r="M118" s="75">
        <f t="shared" si="26"/>
        <v>1.0046215199999999</v>
      </c>
      <c r="N118" s="75">
        <f t="shared" ca="1" si="27"/>
        <v>1.0414991870000001</v>
      </c>
      <c r="O118" s="74">
        <f t="shared" si="37"/>
        <v>0</v>
      </c>
      <c r="P118" s="71">
        <f t="shared" ca="1" si="28"/>
        <v>41.499186999999999</v>
      </c>
      <c r="Q118" s="71">
        <f t="shared" si="29"/>
        <v>0</v>
      </c>
      <c r="R118" s="76" t="str">
        <f t="shared" si="38"/>
        <v>A+J=</v>
      </c>
      <c r="S118" s="92">
        <f t="shared" si="39"/>
        <v>45035</v>
      </c>
      <c r="T118" s="4"/>
      <c r="U118" s="93">
        <f>[2]Plan1!$A279</f>
        <v>45334</v>
      </c>
      <c r="V118" s="90" t="str">
        <f>[2]Plan1!$C279</f>
        <v>Carnaval</v>
      </c>
      <c r="W118" s="85"/>
      <c r="X118" s="1"/>
      <c r="Y118" s="82"/>
      <c r="Z118" s="83"/>
      <c r="AA118" s="83"/>
      <c r="AB118" s="83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30"/>
        <v>44971</v>
      </c>
      <c r="B119" s="77">
        <f t="shared" ca="1" si="31"/>
        <v>1042.095814</v>
      </c>
      <c r="C119" s="71">
        <f t="shared" si="32"/>
        <v>1000</v>
      </c>
      <c r="D119" s="10">
        <f ca="1">IF(A119&lt;$B$1,VLOOKUP(A119,[1]DI!$A$4:$B$15000,2,FALSE),0)</f>
        <v>0.13650000000000001</v>
      </c>
      <c r="E119" s="71">
        <f t="shared" ca="1" si="24"/>
        <v>1.00050788</v>
      </c>
      <c r="F119" s="71">
        <f ca="1">(TRUNC(PRODUCT($E$16:$E118),16))</f>
        <v>1.03723454197496</v>
      </c>
      <c r="G119" s="71">
        <f t="shared" si="42"/>
        <v>1</v>
      </c>
      <c r="H119" s="71">
        <f t="shared" ca="1" si="25"/>
        <v>1.03723454</v>
      </c>
      <c r="I119" s="72">
        <f t="shared" si="33"/>
        <v>1.6500000000000001E-2</v>
      </c>
      <c r="J119" s="92">
        <f t="shared" si="34"/>
        <v>44868</v>
      </c>
      <c r="K119" s="73">
        <f t="shared" si="35"/>
        <v>72</v>
      </c>
      <c r="L119" s="74">
        <f t="shared" si="36"/>
        <v>72</v>
      </c>
      <c r="M119" s="75">
        <f t="shared" si="26"/>
        <v>1.0046867639999999</v>
      </c>
      <c r="N119" s="75">
        <f t="shared" ca="1" si="27"/>
        <v>1.0420958140000001</v>
      </c>
      <c r="O119" s="74">
        <f t="shared" si="37"/>
        <v>0</v>
      </c>
      <c r="P119" s="71">
        <f t="shared" ca="1" si="28"/>
        <v>42.095813999999997</v>
      </c>
      <c r="Q119" s="71">
        <f t="shared" si="29"/>
        <v>0</v>
      </c>
      <c r="R119" s="76" t="str">
        <f t="shared" si="38"/>
        <v>A+J=</v>
      </c>
      <c r="S119" s="92">
        <f t="shared" si="39"/>
        <v>45035</v>
      </c>
      <c r="T119" s="4"/>
      <c r="U119" s="93">
        <f>[2]Plan1!$A280</f>
        <v>45335</v>
      </c>
      <c r="V119" s="90" t="str">
        <f>[2]Plan1!$C280</f>
        <v>Carnaval</v>
      </c>
      <c r="W119" s="85"/>
      <c r="X119" s="1"/>
      <c r="Y119" s="82"/>
      <c r="Z119" s="83"/>
      <c r="AA119" s="83"/>
      <c r="AB119" s="83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30"/>
        <v>44972</v>
      </c>
      <c r="B120" s="77">
        <f t="shared" ca="1" si="31"/>
        <v>1042.692785</v>
      </c>
      <c r="C120" s="71">
        <f t="shared" si="32"/>
        <v>1000</v>
      </c>
      <c r="D120" s="10">
        <f ca="1">IF(A120&lt;$B$1,VLOOKUP(A120,[1]DI!$A$4:$B$15000,2,FALSE),0)</f>
        <v>0.13650000000000001</v>
      </c>
      <c r="E120" s="71">
        <f t="shared" ca="1" si="24"/>
        <v>1.00050788</v>
      </c>
      <c r="F120" s="71">
        <f ca="1">(TRUNC(PRODUCT($E$16:$E119),16))</f>
        <v>1.0377613326541399</v>
      </c>
      <c r="G120" s="71">
        <f t="shared" si="42"/>
        <v>1</v>
      </c>
      <c r="H120" s="71">
        <f t="shared" ca="1" si="25"/>
        <v>1.0377613299999999</v>
      </c>
      <c r="I120" s="72">
        <f t="shared" si="33"/>
        <v>1.6500000000000001E-2</v>
      </c>
      <c r="J120" s="92">
        <f t="shared" si="34"/>
        <v>44868</v>
      </c>
      <c r="K120" s="73">
        <f t="shared" si="35"/>
        <v>73</v>
      </c>
      <c r="L120" s="74">
        <f t="shared" si="36"/>
        <v>73</v>
      </c>
      <c r="M120" s="75">
        <f t="shared" si="26"/>
        <v>1.0047520130000001</v>
      </c>
      <c r="N120" s="75">
        <f t="shared" ca="1" si="27"/>
        <v>1.0426927850000001</v>
      </c>
      <c r="O120" s="74">
        <f t="shared" si="37"/>
        <v>0</v>
      </c>
      <c r="P120" s="71">
        <f t="shared" ca="1" si="28"/>
        <v>42.692785000000001</v>
      </c>
      <c r="Q120" s="71">
        <f t="shared" si="29"/>
        <v>0</v>
      </c>
      <c r="R120" s="76" t="str">
        <f t="shared" si="38"/>
        <v>A+J=</v>
      </c>
      <c r="S120" s="92">
        <f t="shared" si="39"/>
        <v>45035</v>
      </c>
      <c r="T120" s="4"/>
      <c r="U120" s="93">
        <f>[2]Plan1!$A281</f>
        <v>45380</v>
      </c>
      <c r="V120" s="90" t="str">
        <f>[2]Plan1!$C281</f>
        <v>Paixão de Cristo</v>
      </c>
      <c r="W120" s="85"/>
      <c r="X120" s="1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30"/>
        <v>44973</v>
      </c>
      <c r="B121" s="77">
        <f t="shared" ca="1" si="31"/>
        <v>1043.2900999999999</v>
      </c>
      <c r="C121" s="71">
        <f t="shared" si="32"/>
        <v>1000</v>
      </c>
      <c r="D121" s="10">
        <f ca="1">IF(A121&lt;$B$1,VLOOKUP(A121,[1]DI!$A$4:$B$15000,2,FALSE),0)</f>
        <v>0.13650000000000001</v>
      </c>
      <c r="E121" s="71">
        <f t="shared" ca="1" si="24"/>
        <v>1.00050788</v>
      </c>
      <c r="F121" s="71">
        <f ca="1">(TRUNC(PRODUCT($E$16:$E120),16))</f>
        <v>1.03828839087977</v>
      </c>
      <c r="G121" s="71">
        <f t="shared" si="42"/>
        <v>1</v>
      </c>
      <c r="H121" s="71">
        <f t="shared" ca="1" si="25"/>
        <v>1.0382883899999999</v>
      </c>
      <c r="I121" s="72">
        <f t="shared" si="33"/>
        <v>1.6500000000000001E-2</v>
      </c>
      <c r="J121" s="92">
        <f t="shared" si="34"/>
        <v>44868</v>
      </c>
      <c r="K121" s="73">
        <f t="shared" si="35"/>
        <v>74</v>
      </c>
      <c r="L121" s="74">
        <f t="shared" si="36"/>
        <v>74</v>
      </c>
      <c r="M121" s="75">
        <f t="shared" si="26"/>
        <v>1.004817265</v>
      </c>
      <c r="N121" s="75">
        <f t="shared" ca="1" si="27"/>
        <v>1.0432901000000001</v>
      </c>
      <c r="O121" s="74">
        <f t="shared" si="37"/>
        <v>0</v>
      </c>
      <c r="P121" s="71">
        <f t="shared" ca="1" si="28"/>
        <v>43.290100000000002</v>
      </c>
      <c r="Q121" s="71">
        <f t="shared" si="29"/>
        <v>0</v>
      </c>
      <c r="R121" s="76" t="str">
        <f t="shared" si="38"/>
        <v>A+J=</v>
      </c>
      <c r="S121" s="92">
        <f t="shared" si="39"/>
        <v>45035</v>
      </c>
      <c r="T121" s="4"/>
      <c r="U121" s="93">
        <f>[2]Plan1!$A282</f>
        <v>45403</v>
      </c>
      <c r="V121" s="90" t="str">
        <f>[2]Plan1!$C282</f>
        <v>Tiradentes</v>
      </c>
      <c r="W121" s="85"/>
      <c r="X121" s="1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30"/>
        <v>44974</v>
      </c>
      <c r="B122" s="77">
        <f t="shared" ca="1" si="31"/>
        <v>1043.8877609900001</v>
      </c>
      <c r="C122" s="71">
        <f t="shared" si="32"/>
        <v>1000</v>
      </c>
      <c r="D122" s="10">
        <f ca="1">IF(A122&lt;$B$1,VLOOKUP(A122,[1]DI!$A$4:$B$15000,2,FALSE),0)</f>
        <v>0.13650000000000001</v>
      </c>
      <c r="E122" s="71">
        <f t="shared" ca="1" si="24"/>
        <v>1.00050788</v>
      </c>
      <c r="F122" s="71">
        <f ca="1">(TRUNC(PRODUCT($E$16:$E121),16))</f>
        <v>1.0388157167877301</v>
      </c>
      <c r="G122" s="71">
        <f t="shared" si="42"/>
        <v>1</v>
      </c>
      <c r="H122" s="71">
        <f t="shared" ca="1" si="25"/>
        <v>1.0388157200000001</v>
      </c>
      <c r="I122" s="72">
        <f t="shared" si="33"/>
        <v>1.6500000000000001E-2</v>
      </c>
      <c r="J122" s="92">
        <f t="shared" si="34"/>
        <v>44868</v>
      </c>
      <c r="K122" s="73">
        <f t="shared" si="35"/>
        <v>75</v>
      </c>
      <c r="L122" s="74">
        <f t="shared" si="36"/>
        <v>75</v>
      </c>
      <c r="M122" s="75">
        <f t="shared" si="26"/>
        <v>1.0048825219999999</v>
      </c>
      <c r="N122" s="75">
        <f t="shared" ca="1" si="27"/>
        <v>1.0438877609999999</v>
      </c>
      <c r="O122" s="74">
        <f t="shared" si="37"/>
        <v>0</v>
      </c>
      <c r="P122" s="71">
        <f t="shared" ca="1" si="28"/>
        <v>43.887760989999997</v>
      </c>
      <c r="Q122" s="71">
        <f t="shared" si="29"/>
        <v>0</v>
      </c>
      <c r="R122" s="76" t="str">
        <f t="shared" si="38"/>
        <v>A+J=</v>
      </c>
      <c r="S122" s="92">
        <f t="shared" si="39"/>
        <v>45035</v>
      </c>
      <c r="T122" s="4"/>
      <c r="U122" s="93">
        <f>[2]Plan1!$A283</f>
        <v>45413</v>
      </c>
      <c r="V122" s="90" t="str">
        <f>[2]Plan1!$C283</f>
        <v>Dia do Trabalho</v>
      </c>
      <c r="W122" s="85"/>
      <c r="X122" s="1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30"/>
        <v>44975</v>
      </c>
      <c r="B123" s="77">
        <f t="shared" ca="1" si="31"/>
        <v>1044.4857549999999</v>
      </c>
      <c r="C123" s="71">
        <f t="shared" si="32"/>
        <v>1000</v>
      </c>
      <c r="D123" s="10">
        <f ca="1">IF(A123&lt;$B$1,VLOOKUP(A123,[1]DI!$A$4:$B$15000,2,FALSE),0)</f>
        <v>0</v>
      </c>
      <c r="E123" s="71">
        <f t="shared" ca="1" si="24"/>
        <v>1</v>
      </c>
      <c r="F123" s="71">
        <f ca="1">(TRUNC(PRODUCT($E$16:$E122),16))</f>
        <v>1.03934331051397</v>
      </c>
      <c r="G123" s="71">
        <f t="shared" si="42"/>
        <v>1</v>
      </c>
      <c r="H123" s="71">
        <f t="shared" ca="1" si="25"/>
        <v>1.03934331</v>
      </c>
      <c r="I123" s="72">
        <f t="shared" si="33"/>
        <v>1.6500000000000001E-2</v>
      </c>
      <c r="J123" s="92">
        <f t="shared" si="34"/>
        <v>44868</v>
      </c>
      <c r="K123" s="73">
        <f t="shared" si="35"/>
        <v>75</v>
      </c>
      <c r="L123" s="74">
        <f t="shared" si="36"/>
        <v>76</v>
      </c>
      <c r="M123" s="75">
        <f t="shared" si="26"/>
        <v>1.004947783</v>
      </c>
      <c r="N123" s="75">
        <f t="shared" ca="1" si="27"/>
        <v>1.044485755</v>
      </c>
      <c r="O123" s="74">
        <f t="shared" si="37"/>
        <v>0</v>
      </c>
      <c r="P123" s="71">
        <f t="shared" ca="1" si="28"/>
        <v>44.485754999999997</v>
      </c>
      <c r="Q123" s="71">
        <f t="shared" si="29"/>
        <v>0</v>
      </c>
      <c r="R123" s="76" t="str">
        <f t="shared" si="38"/>
        <v>A+J=</v>
      </c>
      <c r="S123" s="92">
        <f t="shared" si="39"/>
        <v>45035</v>
      </c>
      <c r="T123" s="4"/>
      <c r="U123" s="93">
        <f>[2]Plan1!$A284</f>
        <v>45442</v>
      </c>
      <c r="V123" s="90" t="str">
        <f>[2]Plan1!$C284</f>
        <v>Corpus Christi</v>
      </c>
      <c r="W123" s="85"/>
      <c r="X123" s="1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30"/>
        <v>44976</v>
      </c>
      <c r="B124" s="77">
        <f t="shared" ca="1" si="31"/>
        <v>1044.4857549999999</v>
      </c>
      <c r="C124" s="71">
        <f t="shared" si="32"/>
        <v>1000</v>
      </c>
      <c r="D124" s="10">
        <f ca="1">IF(A124&lt;$B$1,VLOOKUP(A124,[1]DI!$A$4:$B$15000,2,FALSE),0)</f>
        <v>0</v>
      </c>
      <c r="E124" s="71">
        <f t="shared" ca="1" si="24"/>
        <v>1</v>
      </c>
      <c r="F124" s="71">
        <f ca="1">(TRUNC(PRODUCT($E$16:$E123),16))</f>
        <v>1.03934331051397</v>
      </c>
      <c r="G124" s="71">
        <f t="shared" si="42"/>
        <v>1</v>
      </c>
      <c r="H124" s="71">
        <f t="shared" ca="1" si="25"/>
        <v>1.03934331</v>
      </c>
      <c r="I124" s="72">
        <f t="shared" si="33"/>
        <v>1.6500000000000001E-2</v>
      </c>
      <c r="J124" s="92">
        <f t="shared" si="34"/>
        <v>44868</v>
      </c>
      <c r="K124" s="73">
        <f t="shared" si="35"/>
        <v>75</v>
      </c>
      <c r="L124" s="74">
        <f t="shared" si="36"/>
        <v>76</v>
      </c>
      <c r="M124" s="75">
        <f t="shared" si="26"/>
        <v>1.004947783</v>
      </c>
      <c r="N124" s="75">
        <f t="shared" ca="1" si="27"/>
        <v>1.044485755</v>
      </c>
      <c r="O124" s="74">
        <f t="shared" si="37"/>
        <v>0</v>
      </c>
      <c r="P124" s="71">
        <f t="shared" ca="1" si="28"/>
        <v>44.485754999999997</v>
      </c>
      <c r="Q124" s="71">
        <f t="shared" si="29"/>
        <v>0</v>
      </c>
      <c r="R124" s="76" t="str">
        <f t="shared" si="38"/>
        <v>A+J=</v>
      </c>
      <c r="S124" s="92">
        <f t="shared" si="39"/>
        <v>45035</v>
      </c>
      <c r="T124" s="4"/>
      <c r="U124" s="93">
        <f>[2]Plan1!$A285</f>
        <v>45542</v>
      </c>
      <c r="V124" s="90" t="str">
        <f>[2]Plan1!$C285</f>
        <v>Independência do Brasil</v>
      </c>
      <c r="W124" s="85"/>
      <c r="X124" s="1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30"/>
        <v>44977</v>
      </c>
      <c r="B125" s="77">
        <f t="shared" ca="1" si="31"/>
        <v>1044.4857549999999</v>
      </c>
      <c r="C125" s="71">
        <f t="shared" si="32"/>
        <v>1000</v>
      </c>
      <c r="D125" s="10">
        <f ca="1">IF(A125&lt;$B$1,VLOOKUP(A125,[1]DI!$A$4:$B$15000,2,FALSE),0)</f>
        <v>0</v>
      </c>
      <c r="E125" s="71">
        <f t="shared" ca="1" si="24"/>
        <v>1</v>
      </c>
      <c r="F125" s="71">
        <f ca="1">(TRUNC(PRODUCT($E$16:$E124),16))</f>
        <v>1.03934331051397</v>
      </c>
      <c r="G125" s="71">
        <f t="shared" si="42"/>
        <v>1</v>
      </c>
      <c r="H125" s="71">
        <f t="shared" ca="1" si="25"/>
        <v>1.03934331</v>
      </c>
      <c r="I125" s="72">
        <f t="shared" si="33"/>
        <v>1.6500000000000001E-2</v>
      </c>
      <c r="J125" s="92">
        <f t="shared" si="34"/>
        <v>44868</v>
      </c>
      <c r="K125" s="73">
        <f t="shared" si="35"/>
        <v>75</v>
      </c>
      <c r="L125" s="74">
        <f t="shared" si="36"/>
        <v>76</v>
      </c>
      <c r="M125" s="75">
        <f t="shared" si="26"/>
        <v>1.004947783</v>
      </c>
      <c r="N125" s="75">
        <f t="shared" ca="1" si="27"/>
        <v>1.044485755</v>
      </c>
      <c r="O125" s="74">
        <f t="shared" si="37"/>
        <v>0</v>
      </c>
      <c r="P125" s="71">
        <f t="shared" ca="1" si="28"/>
        <v>44.485754999999997</v>
      </c>
      <c r="Q125" s="71">
        <f t="shared" si="29"/>
        <v>0</v>
      </c>
      <c r="R125" s="76" t="str">
        <f t="shared" si="38"/>
        <v>A+J=</v>
      </c>
      <c r="S125" s="92">
        <f t="shared" si="39"/>
        <v>45035</v>
      </c>
      <c r="T125" s="4"/>
      <c r="U125" s="93">
        <f>[2]Plan1!$A286</f>
        <v>45577</v>
      </c>
      <c r="V125" s="90" t="str">
        <f>[2]Plan1!$C286</f>
        <v>Nossa Sr.a Aparecida - Padroeira do Brasil</v>
      </c>
      <c r="W125" s="85"/>
      <c r="X125" s="1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30"/>
        <v>44978</v>
      </c>
      <c r="B126" s="77">
        <f t="shared" ca="1" si="31"/>
        <v>1044.4857549999999</v>
      </c>
      <c r="C126" s="71">
        <f t="shared" si="32"/>
        <v>1000</v>
      </c>
      <c r="D126" s="10">
        <f ca="1">IF(A126&lt;$B$1,VLOOKUP(A126,[1]DI!$A$4:$B$15000,2,FALSE),0)</f>
        <v>0</v>
      </c>
      <c r="E126" s="71">
        <f t="shared" ca="1" si="24"/>
        <v>1</v>
      </c>
      <c r="F126" s="71">
        <f ca="1">(TRUNC(PRODUCT($E$16:$E125),16))</f>
        <v>1.03934331051397</v>
      </c>
      <c r="G126" s="71">
        <f t="shared" si="42"/>
        <v>1</v>
      </c>
      <c r="H126" s="71">
        <f t="shared" ca="1" si="25"/>
        <v>1.03934331</v>
      </c>
      <c r="I126" s="72">
        <f t="shared" si="33"/>
        <v>1.6500000000000001E-2</v>
      </c>
      <c r="J126" s="92">
        <f t="shared" si="34"/>
        <v>44868</v>
      </c>
      <c r="K126" s="73">
        <f t="shared" si="35"/>
        <v>75</v>
      </c>
      <c r="L126" s="74">
        <f t="shared" si="36"/>
        <v>76</v>
      </c>
      <c r="M126" s="75">
        <f t="shared" si="26"/>
        <v>1.004947783</v>
      </c>
      <c r="N126" s="75">
        <f t="shared" ca="1" si="27"/>
        <v>1.044485755</v>
      </c>
      <c r="O126" s="74">
        <f t="shared" si="37"/>
        <v>0</v>
      </c>
      <c r="P126" s="71">
        <f t="shared" ca="1" si="28"/>
        <v>44.485754999999997</v>
      </c>
      <c r="Q126" s="71">
        <f t="shared" si="29"/>
        <v>0</v>
      </c>
      <c r="R126" s="76" t="str">
        <f t="shared" si="38"/>
        <v>A+J=</v>
      </c>
      <c r="S126" s="92">
        <f t="shared" si="39"/>
        <v>45035</v>
      </c>
      <c r="T126" s="4"/>
      <c r="U126" s="93">
        <f>[2]Plan1!$A287</f>
        <v>45598</v>
      </c>
      <c r="V126" s="90" t="str">
        <f>[2]Plan1!$C287</f>
        <v>Finados</v>
      </c>
      <c r="W126" s="85"/>
      <c r="X126" s="1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30"/>
        <v>44979</v>
      </c>
      <c r="B127" s="77">
        <f t="shared" ca="1" si="31"/>
        <v>1044.4857549999999</v>
      </c>
      <c r="C127" s="71">
        <f t="shared" si="32"/>
        <v>1000</v>
      </c>
      <c r="D127" s="10">
        <f ca="1">IF(A127&lt;$B$1,VLOOKUP(A127,[1]DI!$A$4:$B$15000,2,FALSE),0)</f>
        <v>0.13650000000000001</v>
      </c>
      <c r="E127" s="71">
        <f t="shared" ca="1" si="24"/>
        <v>1.00050788</v>
      </c>
      <c r="F127" s="71">
        <f ca="1">(TRUNC(PRODUCT($E$16:$E126),16))</f>
        <v>1.03934331051397</v>
      </c>
      <c r="G127" s="71">
        <f t="shared" si="42"/>
        <v>1</v>
      </c>
      <c r="H127" s="71">
        <f t="shared" ca="1" si="25"/>
        <v>1.03934331</v>
      </c>
      <c r="I127" s="72">
        <f t="shared" si="33"/>
        <v>1.6500000000000001E-2</v>
      </c>
      <c r="J127" s="92">
        <f t="shared" si="34"/>
        <v>44868</v>
      </c>
      <c r="K127" s="73">
        <f t="shared" si="35"/>
        <v>76</v>
      </c>
      <c r="L127" s="74">
        <f t="shared" si="36"/>
        <v>76</v>
      </c>
      <c r="M127" s="75">
        <f t="shared" si="26"/>
        <v>1.004947783</v>
      </c>
      <c r="N127" s="75">
        <f t="shared" ca="1" si="27"/>
        <v>1.044485755</v>
      </c>
      <c r="O127" s="74">
        <f t="shared" si="37"/>
        <v>0</v>
      </c>
      <c r="P127" s="71">
        <f t="shared" ca="1" si="28"/>
        <v>44.485754999999997</v>
      </c>
      <c r="Q127" s="71">
        <f t="shared" si="29"/>
        <v>0</v>
      </c>
      <c r="R127" s="76" t="str">
        <f t="shared" si="38"/>
        <v>A+J=</v>
      </c>
      <c r="S127" s="92">
        <f t="shared" si="39"/>
        <v>45035</v>
      </c>
      <c r="T127" s="4"/>
      <c r="U127" s="93">
        <f>[2]Plan1!$A288</f>
        <v>45611</v>
      </c>
      <c r="V127" s="90" t="str">
        <f>[2]Plan1!$C288</f>
        <v>Proclamação da República</v>
      </c>
      <c r="W127" s="85"/>
      <c r="X127" s="1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30"/>
        <v>44980</v>
      </c>
      <c r="B128" s="77">
        <f t="shared" ca="1" si="31"/>
        <v>1045.0840939899999</v>
      </c>
      <c r="C128" s="71">
        <f t="shared" si="32"/>
        <v>1000</v>
      </c>
      <c r="D128" s="10">
        <f ca="1">IF(A128&lt;$B$1,VLOOKUP(A128,[1]DI!$A$4:$B$15000,2,FALSE),0)</f>
        <v>0.13650000000000001</v>
      </c>
      <c r="E128" s="71">
        <f t="shared" ca="1" si="24"/>
        <v>1.00050788</v>
      </c>
      <c r="F128" s="71">
        <f ca="1">(TRUNC(PRODUCT($E$16:$E127),16))</f>
        <v>1.03987117219452</v>
      </c>
      <c r="G128" s="71">
        <f t="shared" si="42"/>
        <v>1</v>
      </c>
      <c r="H128" s="71">
        <f t="shared" ca="1" si="25"/>
        <v>1.0398711700000001</v>
      </c>
      <c r="I128" s="72">
        <f t="shared" si="33"/>
        <v>1.6500000000000001E-2</v>
      </c>
      <c r="J128" s="92">
        <f t="shared" si="34"/>
        <v>44868</v>
      </c>
      <c r="K128" s="73">
        <f t="shared" si="35"/>
        <v>77</v>
      </c>
      <c r="L128" s="74">
        <f t="shared" si="36"/>
        <v>77</v>
      </c>
      <c r="M128" s="75">
        <f t="shared" si="26"/>
        <v>1.0050130479999999</v>
      </c>
      <c r="N128" s="75">
        <f t="shared" ca="1" si="27"/>
        <v>1.0450840939999999</v>
      </c>
      <c r="O128" s="74">
        <f t="shared" si="37"/>
        <v>0</v>
      </c>
      <c r="P128" s="71">
        <f t="shared" ca="1" si="28"/>
        <v>45.08409399</v>
      </c>
      <c r="Q128" s="71">
        <f t="shared" si="29"/>
        <v>0</v>
      </c>
      <c r="R128" s="76" t="str">
        <f t="shared" si="38"/>
        <v>A+J=</v>
      </c>
      <c r="S128" s="92">
        <f t="shared" si="39"/>
        <v>45035</v>
      </c>
      <c r="T128" s="4"/>
      <c r="U128" s="93">
        <f>[2]Plan1!$A289</f>
        <v>45616</v>
      </c>
      <c r="V128" s="90" t="str">
        <f>[2]Plan1!$C289</f>
        <v>Dia Nacional de Zumbi e da Consciência Negra</v>
      </c>
      <c r="W128" s="85"/>
      <c r="X128" s="1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30"/>
        <v>44981</v>
      </c>
      <c r="B129" s="77">
        <f t="shared" ca="1" si="31"/>
        <v>1045.6827780000001</v>
      </c>
      <c r="C129" s="71">
        <f t="shared" si="32"/>
        <v>1000</v>
      </c>
      <c r="D129" s="10">
        <f ca="1">IF(A129&lt;$B$1,VLOOKUP(A129,[1]DI!$A$4:$B$15000,2,FALSE),0)</f>
        <v>0.13650000000000001</v>
      </c>
      <c r="E129" s="71">
        <f t="shared" ca="1" si="24"/>
        <v>1.00050788</v>
      </c>
      <c r="F129" s="71">
        <f ca="1">(TRUNC(PRODUCT($E$16:$E128),16))</f>
        <v>1.0403993019654501</v>
      </c>
      <c r="G129" s="71">
        <f t="shared" si="42"/>
        <v>1</v>
      </c>
      <c r="H129" s="71">
        <f t="shared" ca="1" si="25"/>
        <v>1.0403993</v>
      </c>
      <c r="I129" s="72">
        <f t="shared" si="33"/>
        <v>1.6500000000000001E-2</v>
      </c>
      <c r="J129" s="92">
        <f t="shared" si="34"/>
        <v>44868</v>
      </c>
      <c r="K129" s="73">
        <f t="shared" si="35"/>
        <v>78</v>
      </c>
      <c r="L129" s="74">
        <f t="shared" si="36"/>
        <v>78</v>
      </c>
      <c r="M129" s="75">
        <f t="shared" si="26"/>
        <v>1.005078318</v>
      </c>
      <c r="N129" s="75">
        <f t="shared" ca="1" si="27"/>
        <v>1.045682778</v>
      </c>
      <c r="O129" s="74">
        <f t="shared" si="37"/>
        <v>0</v>
      </c>
      <c r="P129" s="71">
        <f t="shared" ca="1" si="28"/>
        <v>45.682777999999999</v>
      </c>
      <c r="Q129" s="71">
        <f t="shared" si="29"/>
        <v>0</v>
      </c>
      <c r="R129" s="76" t="str">
        <f t="shared" si="38"/>
        <v>A+J=</v>
      </c>
      <c r="S129" s="92">
        <f t="shared" si="39"/>
        <v>45035</v>
      </c>
      <c r="T129" s="4"/>
      <c r="U129" s="93">
        <f>[2]Plan1!$A290</f>
        <v>45651</v>
      </c>
      <c r="V129" s="90" t="str">
        <f>[2]Plan1!$C290</f>
        <v>Natal</v>
      </c>
      <c r="W129" s="85"/>
      <c r="X129" s="1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30"/>
        <v>44982</v>
      </c>
      <c r="B130" s="77">
        <f t="shared" ca="1" si="31"/>
        <v>1046.2818070000001</v>
      </c>
      <c r="C130" s="71">
        <f t="shared" si="32"/>
        <v>1000</v>
      </c>
      <c r="D130" s="10">
        <f ca="1">IF(A130&lt;$B$1,VLOOKUP(A130,[1]DI!$A$4:$B$15000,2,FALSE),0)</f>
        <v>0</v>
      </c>
      <c r="E130" s="71">
        <f t="shared" ca="1" si="24"/>
        <v>1</v>
      </c>
      <c r="F130" s="71">
        <f ca="1">(TRUNC(PRODUCT($E$16:$E129),16))</f>
        <v>1.04092769996293</v>
      </c>
      <c r="G130" s="71">
        <f t="shared" si="42"/>
        <v>1</v>
      </c>
      <c r="H130" s="71">
        <f t="shared" ca="1" si="25"/>
        <v>1.0409276999999999</v>
      </c>
      <c r="I130" s="72">
        <f t="shared" si="33"/>
        <v>1.6500000000000001E-2</v>
      </c>
      <c r="J130" s="92">
        <f t="shared" si="34"/>
        <v>44868</v>
      </c>
      <c r="K130" s="73">
        <f t="shared" si="35"/>
        <v>78</v>
      </c>
      <c r="L130" s="74">
        <f t="shared" si="36"/>
        <v>79</v>
      </c>
      <c r="M130" s="75">
        <f t="shared" si="26"/>
        <v>1.005143592</v>
      </c>
      <c r="N130" s="75">
        <f t="shared" ca="1" si="27"/>
        <v>1.046281807</v>
      </c>
      <c r="O130" s="74">
        <f t="shared" si="37"/>
        <v>0</v>
      </c>
      <c r="P130" s="71">
        <f t="shared" ca="1" si="28"/>
        <v>46.281807000000001</v>
      </c>
      <c r="Q130" s="71">
        <f t="shared" si="29"/>
        <v>0</v>
      </c>
      <c r="R130" s="76" t="str">
        <f t="shared" si="38"/>
        <v>A+J=</v>
      </c>
      <c r="S130" s="92">
        <f t="shared" si="39"/>
        <v>45035</v>
      </c>
      <c r="T130" s="4"/>
      <c r="U130" s="93">
        <f>[2]Plan1!$A291</f>
        <v>45658</v>
      </c>
      <c r="V130" s="90" t="str">
        <f>[2]Plan1!$C291</f>
        <v>Confraternização Universal</v>
      </c>
      <c r="W130" s="85"/>
      <c r="X130" s="1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30"/>
        <v>44983</v>
      </c>
      <c r="B131" s="77">
        <f t="shared" ca="1" si="31"/>
        <v>1046.2818070000001</v>
      </c>
      <c r="C131" s="71">
        <f t="shared" si="32"/>
        <v>1000</v>
      </c>
      <c r="D131" s="10">
        <f ca="1">IF(A131&lt;$B$1,VLOOKUP(A131,[1]DI!$A$4:$B$15000,2,FALSE),0)</f>
        <v>0</v>
      </c>
      <c r="E131" s="71">
        <f t="shared" ca="1" si="24"/>
        <v>1</v>
      </c>
      <c r="F131" s="71">
        <f ca="1">(TRUNC(PRODUCT($E$16:$E130),16))</f>
        <v>1.04092769996293</v>
      </c>
      <c r="G131" s="71">
        <f t="shared" si="42"/>
        <v>1</v>
      </c>
      <c r="H131" s="71">
        <f t="shared" ca="1" si="25"/>
        <v>1.0409276999999999</v>
      </c>
      <c r="I131" s="72">
        <f t="shared" si="33"/>
        <v>1.6500000000000001E-2</v>
      </c>
      <c r="J131" s="92">
        <f t="shared" si="34"/>
        <v>44868</v>
      </c>
      <c r="K131" s="73">
        <f t="shared" si="35"/>
        <v>78</v>
      </c>
      <c r="L131" s="74">
        <f t="shared" si="36"/>
        <v>79</v>
      </c>
      <c r="M131" s="75">
        <f t="shared" si="26"/>
        <v>1.005143592</v>
      </c>
      <c r="N131" s="75">
        <f t="shared" ca="1" si="27"/>
        <v>1.046281807</v>
      </c>
      <c r="O131" s="74">
        <f t="shared" si="37"/>
        <v>0</v>
      </c>
      <c r="P131" s="71">
        <f t="shared" ca="1" si="28"/>
        <v>46.281807000000001</v>
      </c>
      <c r="Q131" s="71">
        <f t="shared" si="29"/>
        <v>0</v>
      </c>
      <c r="R131" s="76" t="str">
        <f t="shared" si="38"/>
        <v>A+J=</v>
      </c>
      <c r="S131" s="92">
        <f t="shared" si="39"/>
        <v>45035</v>
      </c>
      <c r="T131" s="4"/>
      <c r="U131" s="93">
        <f>[2]Plan1!$A292</f>
        <v>45719</v>
      </c>
      <c r="V131" s="90" t="str">
        <f>[2]Plan1!$C292</f>
        <v>Carnaval</v>
      </c>
      <c r="W131" s="86"/>
      <c r="X131" s="1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30"/>
        <v>44984</v>
      </c>
      <c r="B132" s="77">
        <f t="shared" ca="1" si="31"/>
        <v>1046.2818070000001</v>
      </c>
      <c r="C132" s="71">
        <f t="shared" si="32"/>
        <v>1000</v>
      </c>
      <c r="D132" s="10">
        <f ca="1">IF(A132&lt;$B$1,VLOOKUP(A132,[1]DI!$A$4:$B$15000,2,FALSE),0)</f>
        <v>0.13650000000000001</v>
      </c>
      <c r="E132" s="71">
        <f t="shared" ca="1" si="24"/>
        <v>1.00050788</v>
      </c>
      <c r="F132" s="71">
        <f ca="1">(TRUNC(PRODUCT($E$16:$E131),16))</f>
        <v>1.04092769996293</v>
      </c>
      <c r="G132" s="71">
        <f t="shared" si="42"/>
        <v>1</v>
      </c>
      <c r="H132" s="71">
        <f t="shared" ca="1" si="25"/>
        <v>1.0409276999999999</v>
      </c>
      <c r="I132" s="72">
        <f t="shared" si="33"/>
        <v>1.6500000000000001E-2</v>
      </c>
      <c r="J132" s="92">
        <f t="shared" si="34"/>
        <v>44868</v>
      </c>
      <c r="K132" s="73">
        <f t="shared" si="35"/>
        <v>79</v>
      </c>
      <c r="L132" s="74">
        <f t="shared" si="36"/>
        <v>79</v>
      </c>
      <c r="M132" s="75">
        <f t="shared" si="26"/>
        <v>1.005143592</v>
      </c>
      <c r="N132" s="75">
        <f t="shared" ca="1" si="27"/>
        <v>1.046281807</v>
      </c>
      <c r="O132" s="74">
        <f t="shared" si="37"/>
        <v>0</v>
      </c>
      <c r="P132" s="71">
        <f t="shared" ca="1" si="28"/>
        <v>46.281807000000001</v>
      </c>
      <c r="Q132" s="71">
        <f t="shared" si="29"/>
        <v>0</v>
      </c>
      <c r="R132" s="76" t="str">
        <f t="shared" si="38"/>
        <v>A+J=</v>
      </c>
      <c r="S132" s="92">
        <f t="shared" si="39"/>
        <v>45035</v>
      </c>
      <c r="T132" s="4"/>
      <c r="U132" s="93">
        <f>[2]Plan1!$A293</f>
        <v>45720</v>
      </c>
      <c r="V132" s="90" t="str">
        <f>[2]Plan1!$C293</f>
        <v>Carnaval</v>
      </c>
      <c r="W132" s="86"/>
      <c r="X132" s="1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30"/>
        <v>44985</v>
      </c>
      <c r="B133" s="77">
        <f t="shared" ca="1" si="31"/>
        <v>1046.881181</v>
      </c>
      <c r="C133" s="71">
        <f t="shared" si="32"/>
        <v>1000</v>
      </c>
      <c r="D133" s="10">
        <f ca="1">IF(A133&lt;$B$1,VLOOKUP(A133,[1]DI!$A$4:$B$15000,2,FALSE),0)</f>
        <v>0.13650000000000001</v>
      </c>
      <c r="E133" s="71">
        <f t="shared" ca="1" si="24"/>
        <v>1.00050788</v>
      </c>
      <c r="F133" s="71">
        <f ca="1">(TRUNC(PRODUCT($E$16:$E132),16))</f>
        <v>1.0414563663231899</v>
      </c>
      <c r="G133" s="71">
        <f t="shared" si="42"/>
        <v>1</v>
      </c>
      <c r="H133" s="71">
        <f t="shared" ca="1" si="25"/>
        <v>1.0414563699999999</v>
      </c>
      <c r="I133" s="72">
        <f t="shared" si="33"/>
        <v>1.6500000000000001E-2</v>
      </c>
      <c r="J133" s="92">
        <f t="shared" si="34"/>
        <v>44868</v>
      </c>
      <c r="K133" s="73">
        <f t="shared" si="35"/>
        <v>80</v>
      </c>
      <c r="L133" s="74">
        <f t="shared" si="36"/>
        <v>80</v>
      </c>
      <c r="M133" s="75">
        <f t="shared" si="26"/>
        <v>1.0052088699999999</v>
      </c>
      <c r="N133" s="75">
        <f t="shared" ca="1" si="27"/>
        <v>1.046881181</v>
      </c>
      <c r="O133" s="74">
        <f t="shared" si="37"/>
        <v>0</v>
      </c>
      <c r="P133" s="71">
        <f t="shared" ca="1" si="28"/>
        <v>46.881180999999998</v>
      </c>
      <c r="Q133" s="71">
        <f t="shared" si="29"/>
        <v>0</v>
      </c>
      <c r="R133" s="76" t="str">
        <f t="shared" si="38"/>
        <v>A+J=</v>
      </c>
      <c r="S133" s="92">
        <f t="shared" si="39"/>
        <v>45035</v>
      </c>
      <c r="T133" s="4"/>
      <c r="U133" s="93">
        <f>[2]Plan1!$A294</f>
        <v>45765</v>
      </c>
      <c r="V133" s="90" t="str">
        <f>[2]Plan1!$C294</f>
        <v>Paixão de Cristo</v>
      </c>
      <c r="W133" s="85"/>
      <c r="X133" s="1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30"/>
        <v>44986</v>
      </c>
      <c r="B134" s="77">
        <f t="shared" ca="1" si="31"/>
        <v>1047.4808889999999</v>
      </c>
      <c r="C134" s="71">
        <f t="shared" si="32"/>
        <v>1000</v>
      </c>
      <c r="D134" s="10">
        <f ca="1">IF(A134&lt;$B$1,VLOOKUP(A134,[1]DI!$A$4:$B$15000,2,FALSE),0)</f>
        <v>0.13650000000000001</v>
      </c>
      <c r="E134" s="71">
        <f t="shared" ca="1" si="24"/>
        <v>1.00050788</v>
      </c>
      <c r="F134" s="71">
        <f ca="1">(TRUNC(PRODUCT($E$16:$E133),16))</f>
        <v>1.04198530118252</v>
      </c>
      <c r="G134" s="71">
        <f t="shared" si="42"/>
        <v>1</v>
      </c>
      <c r="H134" s="71">
        <f t="shared" ca="1" si="25"/>
        <v>1.0419852999999999</v>
      </c>
      <c r="I134" s="72">
        <f t="shared" si="33"/>
        <v>1.6500000000000001E-2</v>
      </c>
      <c r="J134" s="92">
        <f t="shared" si="34"/>
        <v>44868</v>
      </c>
      <c r="K134" s="73">
        <f t="shared" si="35"/>
        <v>81</v>
      </c>
      <c r="L134" s="74">
        <f t="shared" si="36"/>
        <v>81</v>
      </c>
      <c r="M134" s="75">
        <f t="shared" si="26"/>
        <v>1.0052741519999999</v>
      </c>
      <c r="N134" s="75">
        <f t="shared" ca="1" si="27"/>
        <v>1.047480889</v>
      </c>
      <c r="O134" s="74">
        <f t="shared" si="37"/>
        <v>0</v>
      </c>
      <c r="P134" s="71">
        <f t="shared" ca="1" si="28"/>
        <v>47.480888999999998</v>
      </c>
      <c r="Q134" s="71">
        <f t="shared" si="29"/>
        <v>0</v>
      </c>
      <c r="R134" s="76" t="str">
        <f t="shared" si="38"/>
        <v>A+J=</v>
      </c>
      <c r="S134" s="92">
        <f t="shared" si="39"/>
        <v>45035</v>
      </c>
      <c r="T134" s="4"/>
      <c r="U134" s="93">
        <f>[2]Plan1!$A295</f>
        <v>45768</v>
      </c>
      <c r="V134" s="90" t="str">
        <f>[2]Plan1!$C295</f>
        <v>Tiradentes</v>
      </c>
      <c r="W134" s="85"/>
      <c r="X134" s="1"/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30"/>
        <v>44987</v>
      </c>
      <c r="B135" s="77">
        <f t="shared" ca="1" si="31"/>
        <v>1048.0809429999999</v>
      </c>
      <c r="C135" s="71">
        <f t="shared" si="32"/>
        <v>1000</v>
      </c>
      <c r="D135" s="10">
        <f ca="1">IF(A135&lt;$B$1,VLOOKUP(A135,[1]DI!$A$4:$B$15000,2,FALSE),0)</f>
        <v>0.13650000000000001</v>
      </c>
      <c r="E135" s="71">
        <f t="shared" ca="1" si="24"/>
        <v>1.00050788</v>
      </c>
      <c r="F135" s="71">
        <f ca="1">(TRUNC(PRODUCT($E$16:$E134),16))</f>
        <v>1.0425145046772799</v>
      </c>
      <c r="G135" s="71">
        <f t="shared" si="42"/>
        <v>1</v>
      </c>
      <c r="H135" s="71">
        <f t="shared" ca="1" si="25"/>
        <v>1.0425145</v>
      </c>
      <c r="I135" s="72">
        <f t="shared" si="33"/>
        <v>1.6500000000000001E-2</v>
      </c>
      <c r="J135" s="92">
        <f t="shared" si="34"/>
        <v>44868</v>
      </c>
      <c r="K135" s="73">
        <f t="shared" si="35"/>
        <v>82</v>
      </c>
      <c r="L135" s="74">
        <f t="shared" si="36"/>
        <v>82</v>
      </c>
      <c r="M135" s="75">
        <f t="shared" si="26"/>
        <v>1.0053394389999999</v>
      </c>
      <c r="N135" s="75">
        <f t="shared" ca="1" si="27"/>
        <v>1.048080943</v>
      </c>
      <c r="O135" s="74">
        <f t="shared" si="37"/>
        <v>0</v>
      </c>
      <c r="P135" s="71">
        <f t="shared" ca="1" si="28"/>
        <v>48.080942999999998</v>
      </c>
      <c r="Q135" s="71">
        <f t="shared" si="29"/>
        <v>0</v>
      </c>
      <c r="R135" s="76" t="str">
        <f t="shared" si="38"/>
        <v>A+J=</v>
      </c>
      <c r="S135" s="92">
        <f t="shared" si="39"/>
        <v>45035</v>
      </c>
      <c r="T135" s="4"/>
      <c r="U135" s="93">
        <f>[2]Plan1!$A296</f>
        <v>45778</v>
      </c>
      <c r="V135" s="90" t="str">
        <f>[2]Plan1!$C296</f>
        <v>Dia do Trabalho</v>
      </c>
      <c r="W135" s="91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30"/>
        <v>44988</v>
      </c>
      <c r="B136" s="77">
        <f t="shared" ca="1" si="31"/>
        <v>1048.6813500000001</v>
      </c>
      <c r="C136" s="71">
        <f t="shared" si="32"/>
        <v>1000</v>
      </c>
      <c r="D136" s="10">
        <f ca="1">IF(A136&lt;$B$1,VLOOKUP(A136,[1]DI!$A$4:$B$15000,2,FALSE),0)</f>
        <v>0.13650000000000001</v>
      </c>
      <c r="E136" s="71">
        <f t="shared" ca="1" si="24"/>
        <v>1.00050788</v>
      </c>
      <c r="F136" s="71">
        <f ca="1">(TRUNC(PRODUCT($E$16:$E135),16))</f>
        <v>1.0430439769439199</v>
      </c>
      <c r="G136" s="71">
        <f t="shared" si="42"/>
        <v>1</v>
      </c>
      <c r="H136" s="71">
        <f t="shared" ca="1" si="25"/>
        <v>1.04304398</v>
      </c>
      <c r="I136" s="72">
        <f t="shared" si="33"/>
        <v>1.6500000000000001E-2</v>
      </c>
      <c r="J136" s="92">
        <f t="shared" si="34"/>
        <v>44868</v>
      </c>
      <c r="K136" s="73">
        <f t="shared" si="35"/>
        <v>83</v>
      </c>
      <c r="L136" s="74">
        <f t="shared" si="36"/>
        <v>83</v>
      </c>
      <c r="M136" s="75">
        <f t="shared" si="26"/>
        <v>1.0054047290000001</v>
      </c>
      <c r="N136" s="75">
        <f t="shared" ca="1" si="27"/>
        <v>1.0486813500000001</v>
      </c>
      <c r="O136" s="74">
        <f t="shared" si="37"/>
        <v>0</v>
      </c>
      <c r="P136" s="71">
        <f t="shared" ca="1" si="28"/>
        <v>48.681350000000002</v>
      </c>
      <c r="Q136" s="71">
        <f t="shared" si="29"/>
        <v>0</v>
      </c>
      <c r="R136" s="76" t="str">
        <f t="shared" si="38"/>
        <v>A+J=</v>
      </c>
      <c r="S136" s="92">
        <f t="shared" si="39"/>
        <v>45035</v>
      </c>
      <c r="T136" s="4"/>
      <c r="U136" s="93">
        <f>[2]Plan1!$A297</f>
        <v>45827</v>
      </c>
      <c r="V136" s="90" t="str">
        <f>[2]Plan1!$C297</f>
        <v>Corpus Christi</v>
      </c>
      <c r="W136" s="85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30"/>
        <v>44989</v>
      </c>
      <c r="B137" s="77">
        <f t="shared" ca="1" si="31"/>
        <v>1049.282093</v>
      </c>
      <c r="C137" s="71">
        <f t="shared" si="32"/>
        <v>1000</v>
      </c>
      <c r="D137" s="10">
        <f ca="1">IF(A137&lt;$B$1,VLOOKUP(A137,[1]DI!$A$4:$B$15000,2,FALSE),0)</f>
        <v>0</v>
      </c>
      <c r="E137" s="71">
        <f t="shared" ca="1" si="24"/>
        <v>1</v>
      </c>
      <c r="F137" s="71">
        <f ca="1">(TRUNC(PRODUCT($E$16:$E136),16))</f>
        <v>1.04357371811893</v>
      </c>
      <c r="G137" s="71">
        <f t="shared" si="42"/>
        <v>1</v>
      </c>
      <c r="H137" s="71">
        <f t="shared" ca="1" si="25"/>
        <v>1.0435737199999999</v>
      </c>
      <c r="I137" s="72">
        <f t="shared" si="33"/>
        <v>1.6500000000000001E-2</v>
      </c>
      <c r="J137" s="92">
        <f t="shared" si="34"/>
        <v>44868</v>
      </c>
      <c r="K137" s="73">
        <f t="shared" si="35"/>
        <v>83</v>
      </c>
      <c r="L137" s="74">
        <f t="shared" si="36"/>
        <v>84</v>
      </c>
      <c r="M137" s="75">
        <f t="shared" si="26"/>
        <v>1.0054700240000001</v>
      </c>
      <c r="N137" s="75">
        <f t="shared" ca="1" si="27"/>
        <v>1.049282093</v>
      </c>
      <c r="O137" s="74">
        <f t="shared" si="37"/>
        <v>0</v>
      </c>
      <c r="P137" s="71">
        <f t="shared" ca="1" si="28"/>
        <v>49.282093000000003</v>
      </c>
      <c r="Q137" s="71">
        <f t="shared" si="29"/>
        <v>0</v>
      </c>
      <c r="R137" s="76" t="str">
        <f t="shared" si="38"/>
        <v>A+J=</v>
      </c>
      <c r="S137" s="92">
        <f t="shared" si="39"/>
        <v>45035</v>
      </c>
      <c r="T137" s="4"/>
      <c r="U137" s="93">
        <f>[2]Plan1!$A298</f>
        <v>45907</v>
      </c>
      <c r="V137" s="90" t="str">
        <f>[2]Plan1!$C298</f>
        <v>Independência do Brasil</v>
      </c>
      <c r="W137" s="85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30"/>
        <v>44990</v>
      </c>
      <c r="B138" s="77">
        <f t="shared" ca="1" si="31"/>
        <v>1049.282093</v>
      </c>
      <c r="C138" s="71">
        <f t="shared" si="32"/>
        <v>1000</v>
      </c>
      <c r="D138" s="10">
        <f ca="1">IF(A138&lt;$B$1,VLOOKUP(A138,[1]DI!$A$4:$B$15000,2,FALSE),0)</f>
        <v>0</v>
      </c>
      <c r="E138" s="71">
        <f t="shared" ca="1" si="24"/>
        <v>1</v>
      </c>
      <c r="F138" s="71">
        <f ca="1">(TRUNC(PRODUCT($E$16:$E137),16))</f>
        <v>1.04357371811893</v>
      </c>
      <c r="G138" s="71">
        <f t="shared" si="42"/>
        <v>1</v>
      </c>
      <c r="H138" s="71">
        <f t="shared" ca="1" si="25"/>
        <v>1.0435737199999999</v>
      </c>
      <c r="I138" s="72">
        <f t="shared" si="33"/>
        <v>1.6500000000000001E-2</v>
      </c>
      <c r="J138" s="92">
        <f t="shared" si="34"/>
        <v>44868</v>
      </c>
      <c r="K138" s="73">
        <f t="shared" si="35"/>
        <v>83</v>
      </c>
      <c r="L138" s="74">
        <f t="shared" si="36"/>
        <v>84</v>
      </c>
      <c r="M138" s="75">
        <f t="shared" si="26"/>
        <v>1.0054700240000001</v>
      </c>
      <c r="N138" s="75">
        <f t="shared" ca="1" si="27"/>
        <v>1.049282093</v>
      </c>
      <c r="O138" s="74">
        <f t="shared" si="37"/>
        <v>0</v>
      </c>
      <c r="P138" s="71">
        <f t="shared" ca="1" si="28"/>
        <v>49.282093000000003</v>
      </c>
      <c r="Q138" s="71">
        <f t="shared" si="29"/>
        <v>0</v>
      </c>
      <c r="R138" s="76" t="str">
        <f t="shared" si="38"/>
        <v>A+J=</v>
      </c>
      <c r="S138" s="92">
        <f t="shared" si="39"/>
        <v>45035</v>
      </c>
      <c r="T138" s="15"/>
      <c r="U138" s="93">
        <f>[2]Plan1!$A299</f>
        <v>45942</v>
      </c>
      <c r="V138" s="90" t="str">
        <f>[2]Plan1!$C299</f>
        <v>Nossa Sr.a Aparecida - Padroeira do Brasil</v>
      </c>
      <c r="W138" s="85"/>
      <c r="X138" s="1"/>
      <c r="Y138" s="7"/>
      <c r="Z138" s="7"/>
      <c r="AA138" s="7"/>
      <c r="AB138" s="7"/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30"/>
        <v>44991</v>
      </c>
      <c r="B139" s="77">
        <f t="shared" ca="1" si="31"/>
        <v>1049.282093</v>
      </c>
      <c r="C139" s="71">
        <f t="shared" si="32"/>
        <v>1000</v>
      </c>
      <c r="D139" s="10">
        <f ca="1">IF(A139&lt;$B$1,VLOOKUP(A139,[1]DI!$A$4:$B$15000,2,FALSE),0)</f>
        <v>0.13650000000000001</v>
      </c>
      <c r="E139" s="71">
        <f t="shared" ca="1" si="24"/>
        <v>1.00050788</v>
      </c>
      <c r="F139" s="71">
        <f ca="1">(TRUNC(PRODUCT($E$16:$E138),16))</f>
        <v>1.04357371811893</v>
      </c>
      <c r="G139" s="71">
        <f t="shared" si="42"/>
        <v>1</v>
      </c>
      <c r="H139" s="71">
        <f t="shared" ca="1" si="25"/>
        <v>1.0435737199999999</v>
      </c>
      <c r="I139" s="72">
        <f t="shared" si="33"/>
        <v>1.6500000000000001E-2</v>
      </c>
      <c r="J139" s="92">
        <f t="shared" si="34"/>
        <v>44868</v>
      </c>
      <c r="K139" s="73">
        <f t="shared" si="35"/>
        <v>84</v>
      </c>
      <c r="L139" s="74">
        <f t="shared" si="36"/>
        <v>84</v>
      </c>
      <c r="M139" s="75">
        <f t="shared" si="26"/>
        <v>1.0054700240000001</v>
      </c>
      <c r="N139" s="75">
        <f t="shared" ca="1" si="27"/>
        <v>1.049282093</v>
      </c>
      <c r="O139" s="74">
        <f t="shared" si="37"/>
        <v>0</v>
      </c>
      <c r="P139" s="71">
        <f t="shared" ca="1" si="28"/>
        <v>49.282093000000003</v>
      </c>
      <c r="Q139" s="71">
        <f t="shared" si="29"/>
        <v>0</v>
      </c>
      <c r="R139" s="76" t="str">
        <f t="shared" si="38"/>
        <v>A+J=</v>
      </c>
      <c r="S139" s="92">
        <f t="shared" si="39"/>
        <v>45035</v>
      </c>
      <c r="T139" s="4"/>
      <c r="U139" s="93">
        <f>[2]Plan1!$A300</f>
        <v>45963</v>
      </c>
      <c r="V139" s="90" t="str">
        <f>[2]Plan1!$C300</f>
        <v>Finados</v>
      </c>
      <c r="W139" s="85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30"/>
        <v>44992</v>
      </c>
      <c r="B140" s="77">
        <f t="shared" ca="1" si="31"/>
        <v>1049.883182</v>
      </c>
      <c r="C140" s="71">
        <f t="shared" si="32"/>
        <v>1000</v>
      </c>
      <c r="D140" s="10">
        <f ca="1">IF(A140&lt;$B$1,VLOOKUP(A140,[1]DI!$A$4:$B$15000,2,FALSE),0)</f>
        <v>0.13650000000000001</v>
      </c>
      <c r="E140" s="71">
        <f t="shared" ca="1" si="24"/>
        <v>1.00050788</v>
      </c>
      <c r="F140" s="71">
        <f ca="1">(TRUNC(PRODUCT($E$16:$E139),16))</f>
        <v>1.0441037283388901</v>
      </c>
      <c r="G140" s="71">
        <f t="shared" si="42"/>
        <v>1</v>
      </c>
      <c r="H140" s="71">
        <f t="shared" ca="1" si="25"/>
        <v>1.04410373</v>
      </c>
      <c r="I140" s="72">
        <f t="shared" si="33"/>
        <v>1.6500000000000001E-2</v>
      </c>
      <c r="J140" s="92">
        <f t="shared" si="34"/>
        <v>44868</v>
      </c>
      <c r="K140" s="73">
        <f t="shared" si="35"/>
        <v>85</v>
      </c>
      <c r="L140" s="74">
        <f t="shared" si="36"/>
        <v>85</v>
      </c>
      <c r="M140" s="75">
        <f t="shared" si="26"/>
        <v>1.005535324</v>
      </c>
      <c r="N140" s="75">
        <f t="shared" ca="1" si="27"/>
        <v>1.0498831820000001</v>
      </c>
      <c r="O140" s="74">
        <f t="shared" si="37"/>
        <v>0</v>
      </c>
      <c r="P140" s="71">
        <f t="shared" ca="1" si="28"/>
        <v>49.883181999999998</v>
      </c>
      <c r="Q140" s="71">
        <f t="shared" si="29"/>
        <v>0</v>
      </c>
      <c r="R140" s="76" t="str">
        <f t="shared" si="38"/>
        <v>A+J=</v>
      </c>
      <c r="S140" s="92">
        <f t="shared" si="39"/>
        <v>45035</v>
      </c>
      <c r="T140" s="4"/>
      <c r="U140" s="93">
        <f>[2]Plan1!$A301</f>
        <v>45976</v>
      </c>
      <c r="V140" s="90" t="str">
        <f>[2]Plan1!$C301</f>
        <v>Proclamação da República</v>
      </c>
      <c r="W140" s="85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30"/>
        <v>44993</v>
      </c>
      <c r="B141" s="77">
        <f t="shared" ca="1" si="31"/>
        <v>1050.4846150000001</v>
      </c>
      <c r="C141" s="71">
        <f t="shared" si="32"/>
        <v>1000</v>
      </c>
      <c r="D141" s="10">
        <f ca="1">IF(A141&lt;$B$1,VLOOKUP(A141,[1]DI!$A$4:$B$15000,2,FALSE),0)</f>
        <v>0.13650000000000001</v>
      </c>
      <c r="E141" s="71">
        <f t="shared" ca="1" si="24"/>
        <v>1.00050788</v>
      </c>
      <c r="F141" s="71">
        <f ca="1">(TRUNC(PRODUCT($E$16:$E140),16))</f>
        <v>1.0446340077404399</v>
      </c>
      <c r="G141" s="71">
        <f t="shared" si="42"/>
        <v>1</v>
      </c>
      <c r="H141" s="71">
        <f t="shared" ca="1" si="25"/>
        <v>1.04463401</v>
      </c>
      <c r="I141" s="72">
        <f t="shared" si="33"/>
        <v>1.6500000000000001E-2</v>
      </c>
      <c r="J141" s="92">
        <f t="shared" si="34"/>
        <v>44868</v>
      </c>
      <c r="K141" s="73">
        <f t="shared" si="35"/>
        <v>86</v>
      </c>
      <c r="L141" s="74">
        <f t="shared" si="36"/>
        <v>86</v>
      </c>
      <c r="M141" s="75">
        <f t="shared" si="26"/>
        <v>1.005600627</v>
      </c>
      <c r="N141" s="75">
        <f t="shared" ca="1" si="27"/>
        <v>1.050484615</v>
      </c>
      <c r="O141" s="74">
        <f t="shared" si="37"/>
        <v>0</v>
      </c>
      <c r="P141" s="71">
        <f t="shared" ca="1" si="28"/>
        <v>50.484614999999998</v>
      </c>
      <c r="Q141" s="71">
        <f t="shared" si="29"/>
        <v>0</v>
      </c>
      <c r="R141" s="76" t="str">
        <f t="shared" si="38"/>
        <v>A+J=</v>
      </c>
      <c r="S141" s="92">
        <f t="shared" si="39"/>
        <v>45035</v>
      </c>
      <c r="T141" s="4"/>
      <c r="U141" s="93">
        <f>[2]Plan1!$A302</f>
        <v>45981</v>
      </c>
      <c r="V141" s="90" t="str">
        <f>[2]Plan1!$C302</f>
        <v>Dia Nacional de Zumbi e da Consciência Negra</v>
      </c>
      <c r="W141" s="85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30"/>
        <v>44994</v>
      </c>
      <c r="B142" s="77">
        <f t="shared" ca="1" si="31"/>
        <v>1051.08639399</v>
      </c>
      <c r="C142" s="71">
        <f t="shared" si="32"/>
        <v>1000</v>
      </c>
      <c r="D142" s="10">
        <f ca="1">IF(A142&lt;$B$1,VLOOKUP(A142,[1]DI!$A$4:$B$15000,2,FALSE),0)</f>
        <v>0.13650000000000001</v>
      </c>
      <c r="E142" s="71">
        <f t="shared" ca="1" si="24"/>
        <v>1.00050788</v>
      </c>
      <c r="F142" s="71">
        <f ca="1">(TRUNC(PRODUCT($E$16:$E141),16))</f>
        <v>1.0451645564602901</v>
      </c>
      <c r="G142" s="71">
        <f t="shared" si="42"/>
        <v>1</v>
      </c>
      <c r="H142" s="71">
        <f t="shared" ca="1" si="25"/>
        <v>1.0451645599999999</v>
      </c>
      <c r="I142" s="72">
        <f t="shared" si="33"/>
        <v>1.6500000000000001E-2</v>
      </c>
      <c r="J142" s="92">
        <f t="shared" si="34"/>
        <v>44868</v>
      </c>
      <c r="K142" s="73">
        <f t="shared" si="35"/>
        <v>87</v>
      </c>
      <c r="L142" s="74">
        <f t="shared" si="36"/>
        <v>87</v>
      </c>
      <c r="M142" s="75">
        <f t="shared" si="26"/>
        <v>1.0056659349999999</v>
      </c>
      <c r="N142" s="75">
        <f t="shared" ca="1" si="27"/>
        <v>1.0510863939999999</v>
      </c>
      <c r="O142" s="74">
        <f t="shared" si="37"/>
        <v>0</v>
      </c>
      <c r="P142" s="71">
        <f t="shared" ca="1" si="28"/>
        <v>51.086393989999998</v>
      </c>
      <c r="Q142" s="71">
        <f t="shared" si="29"/>
        <v>0</v>
      </c>
      <c r="R142" s="76" t="str">
        <f t="shared" si="38"/>
        <v>A+J=</v>
      </c>
      <c r="S142" s="92">
        <f t="shared" si="39"/>
        <v>45035</v>
      </c>
      <c r="T142" s="4"/>
      <c r="U142" s="93">
        <f>[2]Plan1!$A303</f>
        <v>46016</v>
      </c>
      <c r="V142" s="90" t="str">
        <f>[2]Plan1!$C303</f>
        <v>Natal</v>
      </c>
      <c r="W142" s="85"/>
      <c r="X142" s="1"/>
      <c r="Y142" s="7"/>
      <c r="Z142" s="7"/>
      <c r="AA142" s="7"/>
      <c r="AB142" s="7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30"/>
        <v>44995</v>
      </c>
      <c r="B143" s="77">
        <f t="shared" ca="1" si="31"/>
        <v>1051.688508</v>
      </c>
      <c r="C143" s="71">
        <f t="shared" si="32"/>
        <v>1000</v>
      </c>
      <c r="D143" s="10">
        <f ca="1">IF(A143&lt;$B$1,VLOOKUP(A143,[1]DI!$A$4:$B$15000,2,FALSE),0)</f>
        <v>0.13650000000000001</v>
      </c>
      <c r="E143" s="71">
        <f t="shared" ca="1" si="24"/>
        <v>1.00050788</v>
      </c>
      <c r="F143" s="71">
        <f ca="1">(TRUNC(PRODUCT($E$16:$E142),16))</f>
        <v>1.04569537463522</v>
      </c>
      <c r="G143" s="71">
        <f t="shared" si="42"/>
        <v>1</v>
      </c>
      <c r="H143" s="71">
        <f t="shared" ca="1" si="25"/>
        <v>1.04569537</v>
      </c>
      <c r="I143" s="72">
        <f t="shared" si="33"/>
        <v>1.6500000000000001E-2</v>
      </c>
      <c r="J143" s="92">
        <f t="shared" si="34"/>
        <v>44868</v>
      </c>
      <c r="K143" s="73">
        <f t="shared" si="35"/>
        <v>88</v>
      </c>
      <c r="L143" s="74">
        <f t="shared" si="36"/>
        <v>88</v>
      </c>
      <c r="M143" s="75">
        <f t="shared" si="26"/>
        <v>1.0057312469999999</v>
      </c>
      <c r="N143" s="75">
        <f t="shared" ca="1" si="27"/>
        <v>1.051688508</v>
      </c>
      <c r="O143" s="74">
        <f t="shared" si="37"/>
        <v>0</v>
      </c>
      <c r="P143" s="71">
        <f t="shared" ca="1" si="28"/>
        <v>51.688507999999999</v>
      </c>
      <c r="Q143" s="71">
        <f t="shared" si="29"/>
        <v>0</v>
      </c>
      <c r="R143" s="76" t="str">
        <f t="shared" si="38"/>
        <v>A+J=</v>
      </c>
      <c r="S143" s="92">
        <f t="shared" si="39"/>
        <v>45035</v>
      </c>
      <c r="T143" s="4"/>
      <c r="U143" s="93">
        <f>[2]Plan1!$A304</f>
        <v>46023</v>
      </c>
      <c r="V143" s="90" t="str">
        <f>[2]Plan1!$C304</f>
        <v>Confraternização Universal</v>
      </c>
      <c r="W143" s="85"/>
      <c r="X143" s="1"/>
      <c r="Y143" s="7"/>
      <c r="Z143" s="7"/>
      <c r="AA143" s="7"/>
      <c r="AB143" s="7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30"/>
        <v>44996</v>
      </c>
      <c r="B144" s="77">
        <f t="shared" ca="1" si="31"/>
        <v>1052.290978</v>
      </c>
      <c r="C144" s="71">
        <f t="shared" si="32"/>
        <v>1000</v>
      </c>
      <c r="D144" s="10">
        <f ca="1">IF(A144&lt;$B$1,VLOOKUP(A144,[1]DI!$A$4:$B$15000,2,FALSE),0)</f>
        <v>0</v>
      </c>
      <c r="E144" s="71">
        <f t="shared" ref="E144:E191" ca="1" si="43">IF(A144&lt;A$13,1,ROUND(((1+D144)^(1/252)),8))</f>
        <v>1</v>
      </c>
      <c r="F144" s="71">
        <f ca="1">(TRUNC(PRODUCT($E$16:$E143),16))</f>
        <v>1.0462264624020901</v>
      </c>
      <c r="G144" s="71">
        <f t="shared" si="42"/>
        <v>1</v>
      </c>
      <c r="H144" s="71">
        <f t="shared" ref="H144:H191" ca="1" si="44">ROUND(F144/G144,8)</f>
        <v>1.04622646</v>
      </c>
      <c r="I144" s="72">
        <f t="shared" si="33"/>
        <v>1.6500000000000001E-2</v>
      </c>
      <c r="J144" s="92">
        <f t="shared" si="34"/>
        <v>44868</v>
      </c>
      <c r="K144" s="73">
        <f t="shared" si="35"/>
        <v>88</v>
      </c>
      <c r="L144" s="74">
        <f t="shared" si="36"/>
        <v>89</v>
      </c>
      <c r="M144" s="75">
        <f t="shared" ref="M144:M191" si="45">ROUND((I144+1)^(L144/252),9)</f>
        <v>1.0057965630000001</v>
      </c>
      <c r="N144" s="75">
        <f t="shared" ref="N144:N191" ca="1" si="46">ROUND(H144*M144,9)</f>
        <v>1.052290978</v>
      </c>
      <c r="O144" s="74">
        <f t="shared" si="37"/>
        <v>0</v>
      </c>
      <c r="P144" s="71">
        <f t="shared" ref="P144:P191" ca="1" si="47">TRUNC(((N144-1)*C144),8)</f>
        <v>52.290978000000003</v>
      </c>
      <c r="Q144" s="71">
        <f t="shared" ref="Q144:Q191" si="48">IF(O144&gt;0,VLOOKUP(O144,$U$16:$Z$112,6),0)</f>
        <v>0</v>
      </c>
      <c r="R144" s="76" t="str">
        <f t="shared" si="38"/>
        <v>A+J=</v>
      </c>
      <c r="S144" s="92">
        <f t="shared" si="39"/>
        <v>45035</v>
      </c>
      <c r="T144" s="4"/>
      <c r="U144" s="93">
        <f>[2]Plan1!$A305</f>
        <v>46069</v>
      </c>
      <c r="V144" s="90" t="str">
        <f>[2]Plan1!$C305</f>
        <v>Carnaval</v>
      </c>
      <c r="W144" s="85"/>
      <c r="X144" s="1"/>
      <c r="Y144" s="7"/>
      <c r="Z144" s="7"/>
      <c r="AA144" s="7"/>
      <c r="AB144" s="7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49">(A144+1)</f>
        <v>44997</v>
      </c>
      <c r="B145" s="77">
        <f t="shared" ref="B145:B191" ca="1" si="50">IF(A145&lt;=TODAY(),C145+P145,IF(AND(A145&gt;TODAY(),A145&lt;=$B$1),IF(VLOOKUP(TODAY(),$A$14:$D$10004,4,FALSE)=0,"n.d",C145+P145),"n.d"))</f>
        <v>1052.290978</v>
      </c>
      <c r="C145" s="71">
        <f t="shared" ref="C145:C191" si="51">(C144-Q144)</f>
        <v>1000</v>
      </c>
      <c r="D145" s="10">
        <f ca="1">IF(A145&lt;$B$1,VLOOKUP(A145,[1]DI!$A$4:$B$15000,2,FALSE),0)</f>
        <v>0</v>
      </c>
      <c r="E145" s="71">
        <f t="shared" ca="1" si="43"/>
        <v>1</v>
      </c>
      <c r="F145" s="71">
        <f ca="1">(TRUNC(PRODUCT($E$16:$E144),16))</f>
        <v>1.0462264624020901</v>
      </c>
      <c r="G145" s="71">
        <f t="shared" si="42"/>
        <v>1</v>
      </c>
      <c r="H145" s="71">
        <f t="shared" ca="1" si="44"/>
        <v>1.04622646</v>
      </c>
      <c r="I145" s="72">
        <f t="shared" ref="I145:I208" si="52">I144</f>
        <v>1.6500000000000001E-2</v>
      </c>
      <c r="J145" s="92">
        <f t="shared" ref="J145:J191" si="53">IF(O144&gt;0,VLOOKUP(O144,U$16:AE$76,2),J144)</f>
        <v>44868</v>
      </c>
      <c r="K145" s="73">
        <f t="shared" ref="K145:K191" si="54">IF(A145&gt;J145,IF(NETWORKDAYS(J145,A145,$U$81:$U$469)-1=0,1,NETWORKDAYS(J145,A145,$U$81:$U$469)-1),0)</f>
        <v>88</v>
      </c>
      <c r="L145" s="74">
        <f t="shared" ref="L145:L191" si="55">IF(AND(K145=1,K144=1),1,IF(K145&gt;0,IF(K145=K144,K145+1,K145),0))</f>
        <v>89</v>
      </c>
      <c r="M145" s="75">
        <f t="shared" si="45"/>
        <v>1.0057965630000001</v>
      </c>
      <c r="N145" s="75">
        <f t="shared" ca="1" si="46"/>
        <v>1.052290978</v>
      </c>
      <c r="O145" s="74">
        <f t="shared" ref="O145:O191" si="56">IF(VLOOKUP(A145,V$16:AC$76,8)=VLOOKUP(A144,V$16:AC$76,8),0,VLOOKUP(A145,V$16:AC$76,8))</f>
        <v>0</v>
      </c>
      <c r="P145" s="71">
        <f t="shared" ca="1" si="47"/>
        <v>52.290978000000003</v>
      </c>
      <c r="Q145" s="71">
        <f t="shared" si="48"/>
        <v>0</v>
      </c>
      <c r="R145" s="76" t="str">
        <f t="shared" ref="R145:R191" si="57">IF(O144&gt;0,VLOOKUP(O144,U$16:AE$76,10),R144)</f>
        <v>A+J=</v>
      </c>
      <c r="S145" s="92">
        <f t="shared" ref="S145:S191" si="58">IF(O144&gt;0,VLOOKUP(O144,U$16:AE$76,11),S144)</f>
        <v>45035</v>
      </c>
      <c r="T145" s="4"/>
      <c r="U145" s="93">
        <f>[2]Plan1!$A306</f>
        <v>46070</v>
      </c>
      <c r="V145" s="90" t="str">
        <f>[2]Plan1!$C306</f>
        <v>Carnaval</v>
      </c>
      <c r="W145" s="85"/>
      <c r="X145" s="1"/>
      <c r="Y145" s="7"/>
      <c r="Z145" s="7"/>
      <c r="AA145" s="7"/>
      <c r="AB145" s="7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49"/>
        <v>44998</v>
      </c>
      <c r="B146" s="77">
        <f t="shared" ca="1" si="50"/>
        <v>1052.290978</v>
      </c>
      <c r="C146" s="71">
        <f t="shared" si="51"/>
        <v>1000</v>
      </c>
      <c r="D146" s="10">
        <f ca="1">IF(A146&lt;$B$1,VLOOKUP(A146,[1]DI!$A$4:$B$15000,2,FALSE),0)</f>
        <v>0.13650000000000001</v>
      </c>
      <c r="E146" s="71">
        <f t="shared" ca="1" si="43"/>
        <v>1.00050788</v>
      </c>
      <c r="F146" s="71">
        <f ca="1">(TRUNC(PRODUCT($E$16:$E145),16))</f>
        <v>1.0462264624020901</v>
      </c>
      <c r="G146" s="71">
        <f t="shared" si="42"/>
        <v>1</v>
      </c>
      <c r="H146" s="71">
        <f t="shared" ca="1" si="44"/>
        <v>1.04622646</v>
      </c>
      <c r="I146" s="72">
        <f t="shared" si="52"/>
        <v>1.6500000000000001E-2</v>
      </c>
      <c r="J146" s="92">
        <f t="shared" si="53"/>
        <v>44868</v>
      </c>
      <c r="K146" s="73">
        <f t="shared" si="54"/>
        <v>89</v>
      </c>
      <c r="L146" s="74">
        <f t="shared" si="55"/>
        <v>89</v>
      </c>
      <c r="M146" s="75">
        <f t="shared" si="45"/>
        <v>1.0057965630000001</v>
      </c>
      <c r="N146" s="75">
        <f t="shared" ca="1" si="46"/>
        <v>1.052290978</v>
      </c>
      <c r="O146" s="74">
        <f t="shared" si="56"/>
        <v>0</v>
      </c>
      <c r="P146" s="71">
        <f t="shared" ca="1" si="47"/>
        <v>52.290978000000003</v>
      </c>
      <c r="Q146" s="71">
        <f t="shared" si="48"/>
        <v>0</v>
      </c>
      <c r="R146" s="76" t="str">
        <f t="shared" si="57"/>
        <v>A+J=</v>
      </c>
      <c r="S146" s="92">
        <f t="shared" si="58"/>
        <v>45035</v>
      </c>
      <c r="T146" s="7"/>
      <c r="U146" s="93">
        <f>[2]Plan1!$A307</f>
        <v>46115</v>
      </c>
      <c r="V146" s="90" t="str">
        <f>[2]Plan1!$C307</f>
        <v>Paixão de Cristo</v>
      </c>
      <c r="W146" s="85"/>
      <c r="X146" s="18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49"/>
        <v>44999</v>
      </c>
      <c r="B147" s="77">
        <f t="shared" ca="1" si="50"/>
        <v>1052.8937920000001</v>
      </c>
      <c r="C147" s="71">
        <f t="shared" si="51"/>
        <v>1000</v>
      </c>
      <c r="D147" s="10">
        <f ca="1">IF(A147&lt;$B$1,VLOOKUP(A147,[1]DI!$A$4:$B$15000,2,FALSE),0)</f>
        <v>0.13650000000000001</v>
      </c>
      <c r="E147" s="71">
        <f t="shared" ca="1" si="43"/>
        <v>1.00050788</v>
      </c>
      <c r="F147" s="71">
        <f ca="1">(TRUNC(PRODUCT($E$16:$E146),16))</f>
        <v>1.04675781989782</v>
      </c>
      <c r="G147" s="71">
        <f t="shared" si="42"/>
        <v>1</v>
      </c>
      <c r="H147" s="71">
        <f t="shared" ca="1" si="44"/>
        <v>1.0467578200000001</v>
      </c>
      <c r="I147" s="72">
        <f t="shared" si="52"/>
        <v>1.6500000000000001E-2</v>
      </c>
      <c r="J147" s="92">
        <f t="shared" si="53"/>
        <v>44868</v>
      </c>
      <c r="K147" s="73">
        <f t="shared" si="54"/>
        <v>90</v>
      </c>
      <c r="L147" s="74">
        <f t="shared" si="55"/>
        <v>90</v>
      </c>
      <c r="M147" s="75">
        <f t="shared" si="45"/>
        <v>1.0058618829999999</v>
      </c>
      <c r="N147" s="75">
        <f t="shared" ca="1" si="46"/>
        <v>1.0528937920000001</v>
      </c>
      <c r="O147" s="74">
        <f t="shared" si="56"/>
        <v>0</v>
      </c>
      <c r="P147" s="71">
        <f t="shared" ca="1" si="47"/>
        <v>52.893791999999998</v>
      </c>
      <c r="Q147" s="71">
        <f t="shared" si="48"/>
        <v>0</v>
      </c>
      <c r="R147" s="76" t="str">
        <f t="shared" si="57"/>
        <v>A+J=</v>
      </c>
      <c r="S147" s="92">
        <f t="shared" si="58"/>
        <v>45035</v>
      </c>
      <c r="T147" s="7"/>
      <c r="U147" s="93">
        <f>[2]Plan1!$A308</f>
        <v>46133</v>
      </c>
      <c r="V147" s="90" t="str">
        <f>[2]Plan1!$C308</f>
        <v>Tiradentes</v>
      </c>
      <c r="W147" s="85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49"/>
        <v>45000</v>
      </c>
      <c r="B148" s="77">
        <f t="shared" ca="1" si="50"/>
        <v>1053.4969519900001</v>
      </c>
      <c r="C148" s="71">
        <f t="shared" si="51"/>
        <v>1000</v>
      </c>
      <c r="D148" s="10">
        <f ca="1">IF(A148&lt;$B$1,VLOOKUP(A148,[1]DI!$A$4:$B$15000,2,FALSE),0)</f>
        <v>0.13650000000000001</v>
      </c>
      <c r="E148" s="71">
        <f t="shared" ca="1" si="43"/>
        <v>1.00050788</v>
      </c>
      <c r="F148" s="71">
        <f ca="1">(TRUNC(PRODUCT($E$16:$E147),16))</f>
        <v>1.0472894472593901</v>
      </c>
      <c r="G148" s="71">
        <f t="shared" si="42"/>
        <v>1</v>
      </c>
      <c r="H148" s="71">
        <f t="shared" ca="1" si="44"/>
        <v>1.0472894500000001</v>
      </c>
      <c r="I148" s="72">
        <f t="shared" si="52"/>
        <v>1.6500000000000001E-2</v>
      </c>
      <c r="J148" s="92">
        <f t="shared" si="53"/>
        <v>44868</v>
      </c>
      <c r="K148" s="73">
        <f t="shared" si="54"/>
        <v>91</v>
      </c>
      <c r="L148" s="74">
        <f t="shared" si="55"/>
        <v>91</v>
      </c>
      <c r="M148" s="75">
        <f t="shared" si="45"/>
        <v>1.0059272079999999</v>
      </c>
      <c r="N148" s="75">
        <f t="shared" ca="1" si="46"/>
        <v>1.0534969519999999</v>
      </c>
      <c r="O148" s="74">
        <f t="shared" si="56"/>
        <v>0</v>
      </c>
      <c r="P148" s="71">
        <f t="shared" ca="1" si="47"/>
        <v>53.496951989999999</v>
      </c>
      <c r="Q148" s="71">
        <f t="shared" si="48"/>
        <v>0</v>
      </c>
      <c r="R148" s="76" t="str">
        <f t="shared" si="57"/>
        <v>A+J=</v>
      </c>
      <c r="S148" s="92">
        <f t="shared" si="58"/>
        <v>45035</v>
      </c>
      <c r="T148" s="7"/>
      <c r="U148" s="93">
        <f>[2]Plan1!$A309</f>
        <v>46143</v>
      </c>
      <c r="V148" s="90" t="str">
        <f>[2]Plan1!$C309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49"/>
        <v>45001</v>
      </c>
      <c r="B149" s="77">
        <f t="shared" ca="1" si="50"/>
        <v>1054.1004479999999</v>
      </c>
      <c r="C149" s="71">
        <f t="shared" si="51"/>
        <v>1000</v>
      </c>
      <c r="D149" s="10">
        <f ca="1">IF(A149&lt;$B$1,VLOOKUP(A149,[1]DI!$A$4:$B$15000,2,FALSE),0)</f>
        <v>0.13650000000000001</v>
      </c>
      <c r="E149" s="71">
        <f t="shared" ca="1" si="43"/>
        <v>1.00050788</v>
      </c>
      <c r="F149" s="71">
        <f ca="1">(TRUNC(PRODUCT($E$16:$E148),16))</f>
        <v>1.04782134462386</v>
      </c>
      <c r="G149" s="71">
        <f t="shared" si="42"/>
        <v>1</v>
      </c>
      <c r="H149" s="71">
        <f t="shared" ca="1" si="44"/>
        <v>1.04782134</v>
      </c>
      <c r="I149" s="72">
        <f t="shared" si="52"/>
        <v>1.6500000000000001E-2</v>
      </c>
      <c r="J149" s="92">
        <f t="shared" si="53"/>
        <v>44868</v>
      </c>
      <c r="K149" s="73">
        <f t="shared" si="54"/>
        <v>92</v>
      </c>
      <c r="L149" s="74">
        <f t="shared" si="55"/>
        <v>92</v>
      </c>
      <c r="M149" s="75">
        <f t="shared" si="45"/>
        <v>1.005992537</v>
      </c>
      <c r="N149" s="75">
        <f t="shared" ca="1" si="46"/>
        <v>1.054100448</v>
      </c>
      <c r="O149" s="74">
        <f t="shared" si="56"/>
        <v>0</v>
      </c>
      <c r="P149" s="71">
        <f t="shared" ca="1" si="47"/>
        <v>54.100448</v>
      </c>
      <c r="Q149" s="71">
        <f t="shared" si="48"/>
        <v>0</v>
      </c>
      <c r="R149" s="76" t="str">
        <f t="shared" si="57"/>
        <v>A+J=</v>
      </c>
      <c r="S149" s="92">
        <f t="shared" si="58"/>
        <v>45035</v>
      </c>
      <c r="T149" s="7"/>
      <c r="U149" s="93">
        <f>[2]Plan1!$A310</f>
        <v>46177</v>
      </c>
      <c r="V149" s="90" t="str">
        <f>[2]Plan1!$C310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49"/>
        <v>45002</v>
      </c>
      <c r="B150" s="77">
        <f t="shared" ca="1" si="50"/>
        <v>1054.704299</v>
      </c>
      <c r="C150" s="71">
        <f t="shared" si="51"/>
        <v>1000</v>
      </c>
      <c r="D150" s="10">
        <f ca="1">IF(A150&lt;$B$1,VLOOKUP(A150,[1]DI!$A$4:$B$15000,2,FALSE),0)</f>
        <v>0.13650000000000001</v>
      </c>
      <c r="E150" s="71">
        <f t="shared" ca="1" si="43"/>
        <v>1.00050788</v>
      </c>
      <c r="F150" s="71">
        <f ca="1">(TRUNC(PRODUCT($E$16:$E149),16))</f>
        <v>1.04835351212837</v>
      </c>
      <c r="G150" s="71">
        <f t="shared" si="42"/>
        <v>1</v>
      </c>
      <c r="H150" s="71">
        <f t="shared" ca="1" si="44"/>
        <v>1.0483535100000001</v>
      </c>
      <c r="I150" s="72">
        <f t="shared" si="52"/>
        <v>1.6500000000000001E-2</v>
      </c>
      <c r="J150" s="92">
        <f t="shared" si="53"/>
        <v>44868</v>
      </c>
      <c r="K150" s="73">
        <f t="shared" si="54"/>
        <v>93</v>
      </c>
      <c r="L150" s="74">
        <f t="shared" si="55"/>
        <v>93</v>
      </c>
      <c r="M150" s="75">
        <f t="shared" si="45"/>
        <v>1.00605787</v>
      </c>
      <c r="N150" s="75">
        <f t="shared" ca="1" si="46"/>
        <v>1.054704299</v>
      </c>
      <c r="O150" s="74">
        <f t="shared" si="56"/>
        <v>0</v>
      </c>
      <c r="P150" s="71">
        <f t="shared" ca="1" si="47"/>
        <v>54.704298999999999</v>
      </c>
      <c r="Q150" s="71">
        <f t="shared" si="48"/>
        <v>0</v>
      </c>
      <c r="R150" s="76" t="str">
        <f t="shared" si="57"/>
        <v>A+J=</v>
      </c>
      <c r="S150" s="92">
        <f t="shared" si="58"/>
        <v>45035</v>
      </c>
      <c r="T150" s="7"/>
      <c r="U150" s="93">
        <f>[2]Plan1!$A311</f>
        <v>46272</v>
      </c>
      <c r="V150" s="90" t="str">
        <f>[2]Plan1!$C311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49"/>
        <v>45003</v>
      </c>
      <c r="B151" s="77">
        <f t="shared" ca="1" si="50"/>
        <v>1055.3084960000001</v>
      </c>
      <c r="C151" s="71">
        <f t="shared" si="51"/>
        <v>1000</v>
      </c>
      <c r="D151" s="10">
        <f ca="1">IF(A151&lt;$B$1,VLOOKUP(A151,[1]DI!$A$4:$B$15000,2,FALSE),0)</f>
        <v>0</v>
      </c>
      <c r="E151" s="71">
        <f t="shared" ca="1" si="43"/>
        <v>1</v>
      </c>
      <c r="F151" s="71">
        <f ca="1">(TRUNC(PRODUCT($E$16:$E150),16))</f>
        <v>1.04888594991011</v>
      </c>
      <c r="G151" s="71">
        <f t="shared" si="42"/>
        <v>1</v>
      </c>
      <c r="H151" s="71">
        <f t="shared" ca="1" si="44"/>
        <v>1.0488859500000001</v>
      </c>
      <c r="I151" s="72">
        <f t="shared" si="52"/>
        <v>1.6500000000000001E-2</v>
      </c>
      <c r="J151" s="92">
        <f t="shared" si="53"/>
        <v>44868</v>
      </c>
      <c r="K151" s="73">
        <f t="shared" si="54"/>
        <v>93</v>
      </c>
      <c r="L151" s="74">
        <f t="shared" si="55"/>
        <v>94</v>
      </c>
      <c r="M151" s="75">
        <f t="shared" si="45"/>
        <v>1.0061232069999999</v>
      </c>
      <c r="N151" s="75">
        <f t="shared" ca="1" si="46"/>
        <v>1.0553084960000001</v>
      </c>
      <c r="O151" s="74">
        <f t="shared" si="56"/>
        <v>0</v>
      </c>
      <c r="P151" s="71">
        <f t="shared" ca="1" si="47"/>
        <v>55.308495999999998</v>
      </c>
      <c r="Q151" s="71">
        <f t="shared" si="48"/>
        <v>0</v>
      </c>
      <c r="R151" s="76" t="str">
        <f t="shared" si="57"/>
        <v>A+J=</v>
      </c>
      <c r="S151" s="92">
        <f t="shared" si="58"/>
        <v>45035</v>
      </c>
      <c r="T151" s="7"/>
      <c r="U151" s="93">
        <f>[2]Plan1!$A312</f>
        <v>46307</v>
      </c>
      <c r="V151" s="90" t="str">
        <f>[2]Plan1!$C312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49"/>
        <v>45004</v>
      </c>
      <c r="B152" s="77">
        <f t="shared" ca="1" si="50"/>
        <v>1055.3084960000001</v>
      </c>
      <c r="C152" s="71">
        <f t="shared" si="51"/>
        <v>1000</v>
      </c>
      <c r="D152" s="10">
        <f ca="1">IF(A152&lt;$B$1,VLOOKUP(A152,[1]DI!$A$4:$B$15000,2,FALSE),0)</f>
        <v>0</v>
      </c>
      <c r="E152" s="71">
        <f t="shared" ca="1" si="43"/>
        <v>1</v>
      </c>
      <c r="F152" s="71">
        <f ca="1">(TRUNC(PRODUCT($E$16:$E151),16))</f>
        <v>1.04888594991011</v>
      </c>
      <c r="G152" s="71">
        <f t="shared" si="42"/>
        <v>1</v>
      </c>
      <c r="H152" s="71">
        <f t="shared" ca="1" si="44"/>
        <v>1.0488859500000001</v>
      </c>
      <c r="I152" s="72">
        <f t="shared" si="52"/>
        <v>1.6500000000000001E-2</v>
      </c>
      <c r="J152" s="92">
        <f t="shared" si="53"/>
        <v>44868</v>
      </c>
      <c r="K152" s="73">
        <f t="shared" si="54"/>
        <v>93</v>
      </c>
      <c r="L152" s="74">
        <f t="shared" si="55"/>
        <v>94</v>
      </c>
      <c r="M152" s="75">
        <f t="shared" si="45"/>
        <v>1.0061232069999999</v>
      </c>
      <c r="N152" s="75">
        <f t="shared" ca="1" si="46"/>
        <v>1.0553084960000001</v>
      </c>
      <c r="O152" s="74">
        <f t="shared" si="56"/>
        <v>0</v>
      </c>
      <c r="P152" s="71">
        <f t="shared" ca="1" si="47"/>
        <v>55.308495999999998</v>
      </c>
      <c r="Q152" s="71">
        <f t="shared" si="48"/>
        <v>0</v>
      </c>
      <c r="R152" s="76" t="str">
        <f t="shared" si="57"/>
        <v>A+J=</v>
      </c>
      <c r="S152" s="92">
        <f t="shared" si="58"/>
        <v>45035</v>
      </c>
      <c r="T152" s="7"/>
      <c r="U152" s="93">
        <f>[2]Plan1!$A313</f>
        <v>46328</v>
      </c>
      <c r="V152" s="90" t="str">
        <f>[2]Plan1!$C313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49"/>
        <v>45005</v>
      </c>
      <c r="B153" s="77">
        <f t="shared" ca="1" si="50"/>
        <v>1055.3084960000001</v>
      </c>
      <c r="C153" s="71">
        <f t="shared" si="51"/>
        <v>1000</v>
      </c>
      <c r="D153" s="10">
        <f ca="1">IF(A153&lt;$B$1,VLOOKUP(A153,[1]DI!$A$4:$B$15000,2,FALSE),0)</f>
        <v>0.13650000000000001</v>
      </c>
      <c r="E153" s="71">
        <f t="shared" ca="1" si="43"/>
        <v>1.00050788</v>
      </c>
      <c r="F153" s="71">
        <f ca="1">(TRUNC(PRODUCT($E$16:$E152),16))</f>
        <v>1.04888594991011</v>
      </c>
      <c r="G153" s="71">
        <f t="shared" si="42"/>
        <v>1</v>
      </c>
      <c r="H153" s="71">
        <f t="shared" ca="1" si="44"/>
        <v>1.0488859500000001</v>
      </c>
      <c r="I153" s="72">
        <f t="shared" si="52"/>
        <v>1.6500000000000001E-2</v>
      </c>
      <c r="J153" s="92">
        <f t="shared" si="53"/>
        <v>44868</v>
      </c>
      <c r="K153" s="73">
        <f t="shared" si="54"/>
        <v>94</v>
      </c>
      <c r="L153" s="74">
        <f t="shared" si="55"/>
        <v>94</v>
      </c>
      <c r="M153" s="75">
        <f t="shared" si="45"/>
        <v>1.0061232069999999</v>
      </c>
      <c r="N153" s="75">
        <f t="shared" ca="1" si="46"/>
        <v>1.0553084960000001</v>
      </c>
      <c r="O153" s="74">
        <f t="shared" si="56"/>
        <v>0</v>
      </c>
      <c r="P153" s="71">
        <f t="shared" ca="1" si="47"/>
        <v>55.308495999999998</v>
      </c>
      <c r="Q153" s="71">
        <f t="shared" si="48"/>
        <v>0</v>
      </c>
      <c r="R153" s="76" t="str">
        <f t="shared" si="57"/>
        <v>A+J=</v>
      </c>
      <c r="S153" s="92">
        <f t="shared" si="58"/>
        <v>45035</v>
      </c>
      <c r="T153" s="7"/>
      <c r="U153" s="93">
        <f>[2]Plan1!$A314</f>
        <v>46341</v>
      </c>
      <c r="V153" s="90" t="str">
        <f>[2]Plan1!$C314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49"/>
        <v>45006</v>
      </c>
      <c r="B154" s="77">
        <f t="shared" ca="1" si="50"/>
        <v>1055.913039</v>
      </c>
      <c r="C154" s="71">
        <f t="shared" si="51"/>
        <v>1000</v>
      </c>
      <c r="D154" s="10">
        <f ca="1">IF(A154&lt;$B$1,VLOOKUP(A154,[1]DI!$A$4:$B$15000,2,FALSE),0)</f>
        <v>0.13650000000000001</v>
      </c>
      <c r="E154" s="71">
        <f t="shared" ca="1" si="43"/>
        <v>1.00050788</v>
      </c>
      <c r="F154" s="71">
        <f ca="1">(TRUNC(PRODUCT($E$16:$E153),16))</f>
        <v>1.04941865810635</v>
      </c>
      <c r="G154" s="71">
        <f t="shared" si="42"/>
        <v>1</v>
      </c>
      <c r="H154" s="71">
        <f t="shared" ca="1" si="44"/>
        <v>1.0494186599999999</v>
      </c>
      <c r="I154" s="72">
        <f t="shared" si="52"/>
        <v>1.6500000000000001E-2</v>
      </c>
      <c r="J154" s="92">
        <f t="shared" si="53"/>
        <v>44868</v>
      </c>
      <c r="K154" s="73">
        <f t="shared" si="54"/>
        <v>95</v>
      </c>
      <c r="L154" s="74">
        <f t="shared" si="55"/>
        <v>95</v>
      </c>
      <c r="M154" s="75">
        <f t="shared" si="45"/>
        <v>1.006188549</v>
      </c>
      <c r="N154" s="75">
        <f t="shared" ca="1" si="46"/>
        <v>1.055913039</v>
      </c>
      <c r="O154" s="74">
        <f t="shared" si="56"/>
        <v>0</v>
      </c>
      <c r="P154" s="71">
        <f t="shared" ca="1" si="47"/>
        <v>55.913038999999998</v>
      </c>
      <c r="Q154" s="71">
        <f t="shared" si="48"/>
        <v>0</v>
      </c>
      <c r="R154" s="76" t="str">
        <f t="shared" si="57"/>
        <v>A+J=</v>
      </c>
      <c r="S154" s="92">
        <f t="shared" si="58"/>
        <v>45035</v>
      </c>
      <c r="T154" s="7"/>
      <c r="U154" s="93">
        <f>[2]Plan1!$A315</f>
        <v>46346</v>
      </c>
      <c r="V154" s="90" t="str">
        <f>[2]Plan1!$C315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49"/>
        <v>45007</v>
      </c>
      <c r="B155" s="77">
        <f t="shared" ca="1" si="50"/>
        <v>1056.5179270000001</v>
      </c>
      <c r="C155" s="71">
        <f t="shared" si="51"/>
        <v>1000</v>
      </c>
      <c r="D155" s="10">
        <f ca="1">IF(A155&lt;$B$1,VLOOKUP(A155,[1]DI!$A$4:$B$15000,2,FALSE),0)</f>
        <v>0.13650000000000001</v>
      </c>
      <c r="E155" s="71">
        <f t="shared" ca="1" si="43"/>
        <v>1.00050788</v>
      </c>
      <c r="F155" s="71">
        <f ca="1">(TRUNC(PRODUCT($E$16:$E154),16))</f>
        <v>1.0499516368544299</v>
      </c>
      <c r="G155" s="71">
        <f t="shared" si="42"/>
        <v>1</v>
      </c>
      <c r="H155" s="71">
        <f t="shared" ca="1" si="44"/>
        <v>1.04995164</v>
      </c>
      <c r="I155" s="72">
        <f t="shared" si="52"/>
        <v>1.6500000000000001E-2</v>
      </c>
      <c r="J155" s="92">
        <f t="shared" si="53"/>
        <v>44868</v>
      </c>
      <c r="K155" s="73">
        <f t="shared" si="54"/>
        <v>96</v>
      </c>
      <c r="L155" s="74">
        <f t="shared" si="55"/>
        <v>96</v>
      </c>
      <c r="M155" s="75">
        <f t="shared" si="45"/>
        <v>1.006253895</v>
      </c>
      <c r="N155" s="75">
        <f t="shared" ca="1" si="46"/>
        <v>1.056517927</v>
      </c>
      <c r="O155" s="74">
        <f t="shared" si="56"/>
        <v>0</v>
      </c>
      <c r="P155" s="71">
        <f t="shared" ca="1" si="47"/>
        <v>56.517927</v>
      </c>
      <c r="Q155" s="71">
        <f t="shared" si="48"/>
        <v>0</v>
      </c>
      <c r="R155" s="76" t="str">
        <f t="shared" si="57"/>
        <v>A+J=</v>
      </c>
      <c r="S155" s="92">
        <f t="shared" si="58"/>
        <v>45035</v>
      </c>
      <c r="T155" s="7"/>
      <c r="U155" s="93">
        <f>[2]Plan1!$A316</f>
        <v>46381</v>
      </c>
      <c r="V155" s="90" t="str">
        <f>[2]Plan1!$C316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49"/>
        <v>45008</v>
      </c>
      <c r="B156" s="77">
        <f t="shared" ca="1" si="50"/>
        <v>1057.123161</v>
      </c>
      <c r="C156" s="71">
        <f t="shared" si="51"/>
        <v>1000</v>
      </c>
      <c r="D156" s="10">
        <f ca="1">IF(A156&lt;$B$1,VLOOKUP(A156,[1]DI!$A$4:$B$15000,2,FALSE),0)</f>
        <v>0.13650000000000001</v>
      </c>
      <c r="E156" s="71">
        <f t="shared" ca="1" si="43"/>
        <v>1.00050788</v>
      </c>
      <c r="F156" s="71">
        <f ca="1">(TRUNC(PRODUCT($E$16:$E155),16))</f>
        <v>1.05048488629175</v>
      </c>
      <c r="G156" s="71">
        <f t="shared" si="42"/>
        <v>1</v>
      </c>
      <c r="H156" s="71">
        <f t="shared" ca="1" si="44"/>
        <v>1.0504848899999999</v>
      </c>
      <c r="I156" s="72">
        <f t="shared" si="52"/>
        <v>1.6500000000000001E-2</v>
      </c>
      <c r="J156" s="92">
        <f t="shared" si="53"/>
        <v>44868</v>
      </c>
      <c r="K156" s="73">
        <f t="shared" si="54"/>
        <v>97</v>
      </c>
      <c r="L156" s="74">
        <f t="shared" si="55"/>
        <v>97</v>
      </c>
      <c r="M156" s="75">
        <f t="shared" si="45"/>
        <v>1.006319245</v>
      </c>
      <c r="N156" s="75">
        <f t="shared" ca="1" si="46"/>
        <v>1.057123161</v>
      </c>
      <c r="O156" s="74">
        <f t="shared" si="56"/>
        <v>0</v>
      </c>
      <c r="P156" s="71">
        <f t="shared" ca="1" si="47"/>
        <v>57.123161000000003</v>
      </c>
      <c r="Q156" s="71">
        <f t="shared" si="48"/>
        <v>0</v>
      </c>
      <c r="R156" s="76" t="str">
        <f t="shared" si="57"/>
        <v>A+J=</v>
      </c>
      <c r="S156" s="92">
        <f t="shared" si="58"/>
        <v>45035</v>
      </c>
      <c r="T156" s="7"/>
      <c r="U156" s="93">
        <f>[2]Plan1!$A317</f>
        <v>46388</v>
      </c>
      <c r="V156" s="90" t="str">
        <f>[2]Plan1!$C317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49"/>
        <v>45009</v>
      </c>
      <c r="B157" s="77">
        <f t="shared" ca="1" si="50"/>
        <v>1057.728742</v>
      </c>
      <c r="C157" s="71">
        <f t="shared" si="51"/>
        <v>1000</v>
      </c>
      <c r="D157" s="10">
        <f ca="1">IF(A157&lt;$B$1,VLOOKUP(A157,[1]DI!$A$4:$B$15000,2,FALSE),0)</f>
        <v>0.13650000000000001</v>
      </c>
      <c r="E157" s="71">
        <f t="shared" ca="1" si="43"/>
        <v>1.00050788</v>
      </c>
      <c r="F157" s="71">
        <f ca="1">(TRUNC(PRODUCT($E$16:$E156),16))</f>
        <v>1.0510184065557999</v>
      </c>
      <c r="G157" s="71">
        <f t="shared" si="42"/>
        <v>1</v>
      </c>
      <c r="H157" s="71">
        <f t="shared" ca="1" si="44"/>
        <v>1.05101841</v>
      </c>
      <c r="I157" s="72">
        <f t="shared" si="52"/>
        <v>1.6500000000000001E-2</v>
      </c>
      <c r="J157" s="92">
        <f t="shared" si="53"/>
        <v>44868</v>
      </c>
      <c r="K157" s="73">
        <f t="shared" si="54"/>
        <v>98</v>
      </c>
      <c r="L157" s="74">
        <f t="shared" si="55"/>
        <v>98</v>
      </c>
      <c r="M157" s="75">
        <f t="shared" si="45"/>
        <v>1.0063846000000001</v>
      </c>
      <c r="N157" s="75">
        <f t="shared" ca="1" si="46"/>
        <v>1.0577287420000001</v>
      </c>
      <c r="O157" s="74">
        <f t="shared" si="56"/>
        <v>0</v>
      </c>
      <c r="P157" s="71">
        <f t="shared" ca="1" si="47"/>
        <v>57.728741999999997</v>
      </c>
      <c r="Q157" s="71">
        <f t="shared" si="48"/>
        <v>0</v>
      </c>
      <c r="R157" s="76" t="str">
        <f t="shared" si="57"/>
        <v>A+J=</v>
      </c>
      <c r="S157" s="92">
        <f t="shared" si="58"/>
        <v>45035</v>
      </c>
      <c r="T157" s="7"/>
      <c r="U157" s="93">
        <f>[2]Plan1!$A318</f>
        <v>46426</v>
      </c>
      <c r="V157" s="90" t="str">
        <f>[2]Plan1!$C318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49"/>
        <v>45010</v>
      </c>
      <c r="B158" s="77">
        <f t="shared" ca="1" si="50"/>
        <v>1058.334668</v>
      </c>
      <c r="C158" s="71">
        <f t="shared" si="51"/>
        <v>1000</v>
      </c>
      <c r="D158" s="10">
        <f ca="1">IF(A158&lt;$B$1,VLOOKUP(A158,[1]DI!$A$4:$B$15000,2,FALSE),0)</f>
        <v>0</v>
      </c>
      <c r="E158" s="71">
        <f t="shared" ca="1" si="43"/>
        <v>1</v>
      </c>
      <c r="F158" s="71">
        <f ca="1">(TRUNC(PRODUCT($E$16:$E157),16))</f>
        <v>1.05155219778412</v>
      </c>
      <c r="G158" s="71">
        <f t="shared" si="42"/>
        <v>1</v>
      </c>
      <c r="H158" s="71">
        <f t="shared" ca="1" si="44"/>
        <v>1.0515521999999999</v>
      </c>
      <c r="I158" s="72">
        <f t="shared" si="52"/>
        <v>1.6500000000000001E-2</v>
      </c>
      <c r="J158" s="92">
        <f t="shared" si="53"/>
        <v>44868</v>
      </c>
      <c r="K158" s="73">
        <f t="shared" si="54"/>
        <v>98</v>
      </c>
      <c r="L158" s="74">
        <f t="shared" si="55"/>
        <v>99</v>
      </c>
      <c r="M158" s="75">
        <f t="shared" si="45"/>
        <v>1.0064499579999999</v>
      </c>
      <c r="N158" s="75">
        <f t="shared" ca="1" si="46"/>
        <v>1.0583346680000001</v>
      </c>
      <c r="O158" s="74">
        <f t="shared" si="56"/>
        <v>0</v>
      </c>
      <c r="P158" s="71">
        <f t="shared" ca="1" si="47"/>
        <v>58.334668000000001</v>
      </c>
      <c r="Q158" s="71">
        <f t="shared" si="48"/>
        <v>0</v>
      </c>
      <c r="R158" s="76" t="str">
        <f t="shared" si="57"/>
        <v>A+J=</v>
      </c>
      <c r="S158" s="92">
        <f t="shared" si="58"/>
        <v>45035</v>
      </c>
      <c r="T158" s="7"/>
      <c r="U158" s="93">
        <f>[2]Plan1!$A319</f>
        <v>46427</v>
      </c>
      <c r="V158" s="90" t="str">
        <f>[2]Plan1!$C319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49"/>
        <v>45011</v>
      </c>
      <c r="B159" s="77">
        <f t="shared" ca="1" si="50"/>
        <v>1058.334668</v>
      </c>
      <c r="C159" s="71">
        <f t="shared" si="51"/>
        <v>1000</v>
      </c>
      <c r="D159" s="10">
        <f ca="1">IF(A159&lt;$B$1,VLOOKUP(A159,[1]DI!$A$4:$B$15000,2,FALSE),0)</f>
        <v>0</v>
      </c>
      <c r="E159" s="71">
        <f t="shared" ca="1" si="43"/>
        <v>1</v>
      </c>
      <c r="F159" s="71">
        <f ca="1">(TRUNC(PRODUCT($E$16:$E158),16))</f>
        <v>1.05155219778412</v>
      </c>
      <c r="G159" s="71">
        <f t="shared" si="42"/>
        <v>1</v>
      </c>
      <c r="H159" s="71">
        <f t="shared" ca="1" si="44"/>
        <v>1.0515521999999999</v>
      </c>
      <c r="I159" s="72">
        <f t="shared" si="52"/>
        <v>1.6500000000000001E-2</v>
      </c>
      <c r="J159" s="92">
        <f t="shared" si="53"/>
        <v>44868</v>
      </c>
      <c r="K159" s="73">
        <f t="shared" si="54"/>
        <v>98</v>
      </c>
      <c r="L159" s="74">
        <f t="shared" si="55"/>
        <v>99</v>
      </c>
      <c r="M159" s="75">
        <f t="shared" si="45"/>
        <v>1.0064499579999999</v>
      </c>
      <c r="N159" s="75">
        <f t="shared" ca="1" si="46"/>
        <v>1.0583346680000001</v>
      </c>
      <c r="O159" s="74">
        <f t="shared" si="56"/>
        <v>0</v>
      </c>
      <c r="P159" s="71">
        <f t="shared" ca="1" si="47"/>
        <v>58.334668000000001</v>
      </c>
      <c r="Q159" s="71">
        <f t="shared" si="48"/>
        <v>0</v>
      </c>
      <c r="R159" s="76" t="str">
        <f t="shared" si="57"/>
        <v>A+J=</v>
      </c>
      <c r="S159" s="92">
        <f t="shared" si="58"/>
        <v>45035</v>
      </c>
      <c r="T159" s="7"/>
      <c r="U159" s="93">
        <f>[2]Plan1!$A320</f>
        <v>46472</v>
      </c>
      <c r="V159" s="90" t="str">
        <f>[2]Plan1!$C320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49"/>
        <v>45012</v>
      </c>
      <c r="B160" s="77">
        <f t="shared" ca="1" si="50"/>
        <v>1058.334668</v>
      </c>
      <c r="C160" s="71">
        <f t="shared" si="51"/>
        <v>1000</v>
      </c>
      <c r="D160" s="10">
        <f ca="1">IF(A160&lt;$B$1,VLOOKUP(A160,[1]DI!$A$4:$B$15000,2,FALSE),0)</f>
        <v>0.13650000000000001</v>
      </c>
      <c r="E160" s="71">
        <f t="shared" ca="1" si="43"/>
        <v>1.00050788</v>
      </c>
      <c r="F160" s="71">
        <f ca="1">(TRUNC(PRODUCT($E$16:$E159),16))</f>
        <v>1.05155219778412</v>
      </c>
      <c r="G160" s="71">
        <f t="shared" si="42"/>
        <v>1</v>
      </c>
      <c r="H160" s="71">
        <f t="shared" ca="1" si="44"/>
        <v>1.0515521999999999</v>
      </c>
      <c r="I160" s="72">
        <f t="shared" si="52"/>
        <v>1.6500000000000001E-2</v>
      </c>
      <c r="J160" s="92">
        <f t="shared" si="53"/>
        <v>44868</v>
      </c>
      <c r="K160" s="73">
        <f t="shared" si="54"/>
        <v>99</v>
      </c>
      <c r="L160" s="74">
        <f t="shared" si="55"/>
        <v>99</v>
      </c>
      <c r="M160" s="75">
        <f t="shared" si="45"/>
        <v>1.0064499579999999</v>
      </c>
      <c r="N160" s="75">
        <f t="shared" ca="1" si="46"/>
        <v>1.0583346680000001</v>
      </c>
      <c r="O160" s="74">
        <f t="shared" si="56"/>
        <v>0</v>
      </c>
      <c r="P160" s="71">
        <f t="shared" ca="1" si="47"/>
        <v>58.334668000000001</v>
      </c>
      <c r="Q160" s="71">
        <f t="shared" si="48"/>
        <v>0</v>
      </c>
      <c r="R160" s="76" t="str">
        <f t="shared" si="57"/>
        <v>A+J=</v>
      </c>
      <c r="S160" s="92">
        <f t="shared" si="58"/>
        <v>45035</v>
      </c>
      <c r="T160" s="7"/>
      <c r="U160" s="93">
        <f>[2]Plan1!$A321</f>
        <v>46498</v>
      </c>
      <c r="V160" s="90" t="str">
        <f>[2]Plan1!$C321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49"/>
        <v>45013</v>
      </c>
      <c r="B161" s="77">
        <f t="shared" ca="1" si="50"/>
        <v>1058.94094</v>
      </c>
      <c r="C161" s="71">
        <f t="shared" si="51"/>
        <v>1000</v>
      </c>
      <c r="D161" s="10">
        <f ca="1">IF(A161&lt;$B$1,VLOOKUP(A161,[1]DI!$A$4:$B$15000,2,FALSE),0)</f>
        <v>0.13650000000000001</v>
      </c>
      <c r="E161" s="71">
        <f t="shared" ca="1" si="43"/>
        <v>1.00050788</v>
      </c>
      <c r="F161" s="71">
        <f ca="1">(TRUNC(PRODUCT($E$16:$E160),16))</f>
        <v>1.0520862601143399</v>
      </c>
      <c r="G161" s="71">
        <f t="shared" si="42"/>
        <v>1</v>
      </c>
      <c r="H161" s="71">
        <f t="shared" ca="1" si="44"/>
        <v>1.0520862600000001</v>
      </c>
      <c r="I161" s="72">
        <f t="shared" si="52"/>
        <v>1.6500000000000001E-2</v>
      </c>
      <c r="J161" s="92">
        <f t="shared" si="53"/>
        <v>44868</v>
      </c>
      <c r="K161" s="73">
        <f t="shared" si="54"/>
        <v>100</v>
      </c>
      <c r="L161" s="74">
        <f t="shared" si="55"/>
        <v>100</v>
      </c>
      <c r="M161" s="75">
        <f t="shared" si="45"/>
        <v>1.006515321</v>
      </c>
      <c r="N161" s="75">
        <f t="shared" ca="1" si="46"/>
        <v>1.0589409400000001</v>
      </c>
      <c r="O161" s="74">
        <f t="shared" si="56"/>
        <v>0</v>
      </c>
      <c r="P161" s="71">
        <f t="shared" ca="1" si="47"/>
        <v>58.940939999999998</v>
      </c>
      <c r="Q161" s="71">
        <f t="shared" si="48"/>
        <v>0</v>
      </c>
      <c r="R161" s="76" t="str">
        <f t="shared" si="57"/>
        <v>A+J=</v>
      </c>
      <c r="S161" s="92">
        <f t="shared" si="58"/>
        <v>45035</v>
      </c>
      <c r="T161" s="7"/>
      <c r="U161" s="93">
        <f>[2]Plan1!$A322</f>
        <v>46508</v>
      </c>
      <c r="V161" s="90" t="str">
        <f>[2]Plan1!$C322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49"/>
        <v>45014</v>
      </c>
      <c r="B162" s="77">
        <f t="shared" ca="1" si="50"/>
        <v>1059.547558</v>
      </c>
      <c r="C162" s="71">
        <f t="shared" si="51"/>
        <v>1000</v>
      </c>
      <c r="D162" s="10">
        <f ca="1">IF(A162&lt;$B$1,VLOOKUP(A162,[1]DI!$A$4:$B$15000,2,FALSE),0)</f>
        <v>0.13650000000000001</v>
      </c>
      <c r="E162" s="71">
        <f t="shared" ca="1" si="43"/>
        <v>1.00050788</v>
      </c>
      <c r="F162" s="71">
        <f ca="1">(TRUNC(PRODUCT($E$16:$E161),16))</f>
        <v>1.05262059368412</v>
      </c>
      <c r="G162" s="71">
        <f t="shared" si="42"/>
        <v>1</v>
      </c>
      <c r="H162" s="71">
        <f t="shared" ca="1" si="44"/>
        <v>1.0526205900000001</v>
      </c>
      <c r="I162" s="72">
        <f t="shared" si="52"/>
        <v>1.6500000000000001E-2</v>
      </c>
      <c r="J162" s="92">
        <f t="shared" si="53"/>
        <v>44868</v>
      </c>
      <c r="K162" s="73">
        <f t="shared" si="54"/>
        <v>101</v>
      </c>
      <c r="L162" s="74">
        <f t="shared" si="55"/>
        <v>101</v>
      </c>
      <c r="M162" s="75">
        <f t="shared" si="45"/>
        <v>1.0065806879999999</v>
      </c>
      <c r="N162" s="75">
        <f t="shared" ca="1" si="46"/>
        <v>1.059547558</v>
      </c>
      <c r="O162" s="74">
        <f t="shared" si="56"/>
        <v>0</v>
      </c>
      <c r="P162" s="71">
        <f t="shared" ca="1" si="47"/>
        <v>59.547558000000002</v>
      </c>
      <c r="Q162" s="71">
        <f t="shared" si="48"/>
        <v>0</v>
      </c>
      <c r="R162" s="76" t="str">
        <f t="shared" si="57"/>
        <v>A+J=</v>
      </c>
      <c r="S162" s="92">
        <f t="shared" si="58"/>
        <v>45035</v>
      </c>
      <c r="T162" s="7"/>
      <c r="U162" s="93">
        <f>[2]Plan1!$A323</f>
        <v>46534</v>
      </c>
      <c r="V162" s="90" t="str">
        <f>[2]Plan1!$C323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49"/>
        <v>45015</v>
      </c>
      <c r="B163" s="77">
        <f t="shared" ca="1" si="50"/>
        <v>1060.1545329999999</v>
      </c>
      <c r="C163" s="71">
        <f t="shared" si="51"/>
        <v>1000</v>
      </c>
      <c r="D163" s="10">
        <f ca="1">IF(A163&lt;$B$1,VLOOKUP(A163,[1]DI!$A$4:$B$15000,2,FALSE),0)</f>
        <v>0.13650000000000001</v>
      </c>
      <c r="E163" s="71">
        <f t="shared" ca="1" si="43"/>
        <v>1.00050788</v>
      </c>
      <c r="F163" s="71">
        <f ca="1">(TRUNC(PRODUCT($E$16:$E162),16))</f>
        <v>1.05315519863124</v>
      </c>
      <c r="G163" s="71">
        <f t="shared" si="42"/>
        <v>1</v>
      </c>
      <c r="H163" s="71">
        <f t="shared" ca="1" si="44"/>
        <v>1.0531552</v>
      </c>
      <c r="I163" s="72">
        <f t="shared" si="52"/>
        <v>1.6500000000000001E-2</v>
      </c>
      <c r="J163" s="92">
        <f t="shared" si="53"/>
        <v>44868</v>
      </c>
      <c r="K163" s="73">
        <f t="shared" si="54"/>
        <v>102</v>
      </c>
      <c r="L163" s="74">
        <f t="shared" si="55"/>
        <v>102</v>
      </c>
      <c r="M163" s="75">
        <f t="shared" si="45"/>
        <v>1.00664606</v>
      </c>
      <c r="N163" s="75">
        <f t="shared" ca="1" si="46"/>
        <v>1.060154533</v>
      </c>
      <c r="O163" s="74">
        <f t="shared" si="56"/>
        <v>0</v>
      </c>
      <c r="P163" s="71">
        <f t="shared" ca="1" si="47"/>
        <v>60.154533000000001</v>
      </c>
      <c r="Q163" s="71">
        <f t="shared" si="48"/>
        <v>0</v>
      </c>
      <c r="R163" s="76" t="str">
        <f t="shared" si="57"/>
        <v>A+J=</v>
      </c>
      <c r="S163" s="92">
        <f t="shared" si="58"/>
        <v>45035</v>
      </c>
      <c r="T163" s="7"/>
      <c r="U163" s="93">
        <f>[2]Plan1!$A324</f>
        <v>46637</v>
      </c>
      <c r="V163" s="90" t="str">
        <f>[2]Plan1!$C324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49"/>
        <v>45016</v>
      </c>
      <c r="B164" s="77">
        <f t="shared" ca="1" si="50"/>
        <v>1060.76185199</v>
      </c>
      <c r="C164" s="71">
        <f t="shared" si="51"/>
        <v>1000</v>
      </c>
      <c r="D164" s="10">
        <f ca="1">IF(A164&lt;$B$1,VLOOKUP(A164,[1]DI!$A$4:$B$15000,2,FALSE),0)</f>
        <v>0.13650000000000001</v>
      </c>
      <c r="E164" s="71">
        <f t="shared" ca="1" si="43"/>
        <v>1.00050788</v>
      </c>
      <c r="F164" s="71">
        <f ca="1">(TRUNC(PRODUCT($E$16:$E163),16))</f>
        <v>1.0536900750935201</v>
      </c>
      <c r="G164" s="71">
        <f t="shared" si="42"/>
        <v>1</v>
      </c>
      <c r="H164" s="71">
        <f t="shared" ca="1" si="44"/>
        <v>1.05369008</v>
      </c>
      <c r="I164" s="72">
        <f t="shared" si="52"/>
        <v>1.6500000000000001E-2</v>
      </c>
      <c r="J164" s="92">
        <f t="shared" si="53"/>
        <v>44868</v>
      </c>
      <c r="K164" s="73">
        <f t="shared" si="54"/>
        <v>103</v>
      </c>
      <c r="L164" s="74">
        <f t="shared" si="55"/>
        <v>103</v>
      </c>
      <c r="M164" s="75">
        <f t="shared" si="45"/>
        <v>1.0067114349999999</v>
      </c>
      <c r="N164" s="75">
        <f t="shared" ca="1" si="46"/>
        <v>1.0607618519999999</v>
      </c>
      <c r="O164" s="74">
        <f t="shared" si="56"/>
        <v>0</v>
      </c>
      <c r="P164" s="71">
        <f t="shared" ca="1" si="47"/>
        <v>60.761851989999997</v>
      </c>
      <c r="Q164" s="71">
        <f t="shared" si="48"/>
        <v>0</v>
      </c>
      <c r="R164" s="76" t="str">
        <f t="shared" si="57"/>
        <v>A+J=</v>
      </c>
      <c r="S164" s="92">
        <f t="shared" si="58"/>
        <v>45035</v>
      </c>
      <c r="T164" s="7"/>
      <c r="U164" s="93">
        <f>[2]Plan1!$A325</f>
        <v>46672</v>
      </c>
      <c r="V164" s="90" t="str">
        <f>[2]Plan1!$C325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49"/>
        <v>45017</v>
      </c>
      <c r="B165" s="77">
        <f t="shared" ca="1" si="50"/>
        <v>1061.36950899</v>
      </c>
      <c r="C165" s="71">
        <f t="shared" si="51"/>
        <v>1000</v>
      </c>
      <c r="D165" s="10">
        <f ca="1">IF(A165&lt;$B$1,VLOOKUP(A165,[1]DI!$A$4:$B$15000,2,FALSE),0)</f>
        <v>0</v>
      </c>
      <c r="E165" s="71">
        <f t="shared" ca="1" si="43"/>
        <v>1</v>
      </c>
      <c r="F165" s="71">
        <f ca="1">(TRUNC(PRODUCT($E$16:$E164),16))</f>
        <v>1.05422522320886</v>
      </c>
      <c r="G165" s="71">
        <f t="shared" si="42"/>
        <v>1</v>
      </c>
      <c r="H165" s="71">
        <f t="shared" ca="1" si="44"/>
        <v>1.05422522</v>
      </c>
      <c r="I165" s="72">
        <f t="shared" si="52"/>
        <v>1.6500000000000001E-2</v>
      </c>
      <c r="J165" s="92">
        <f t="shared" si="53"/>
        <v>44868</v>
      </c>
      <c r="K165" s="73">
        <f t="shared" si="54"/>
        <v>103</v>
      </c>
      <c r="L165" s="74">
        <f t="shared" si="55"/>
        <v>104</v>
      </c>
      <c r="M165" s="75">
        <f t="shared" si="45"/>
        <v>1.006776815</v>
      </c>
      <c r="N165" s="75">
        <f t="shared" ca="1" si="46"/>
        <v>1.0613695089999999</v>
      </c>
      <c r="O165" s="74">
        <f t="shared" si="56"/>
        <v>0</v>
      </c>
      <c r="P165" s="71">
        <f t="shared" ca="1" si="47"/>
        <v>61.36950899</v>
      </c>
      <c r="Q165" s="71">
        <f t="shared" si="48"/>
        <v>0</v>
      </c>
      <c r="R165" s="76" t="str">
        <f t="shared" si="57"/>
        <v>A+J=</v>
      </c>
      <c r="S165" s="92">
        <f t="shared" si="58"/>
        <v>45035</v>
      </c>
      <c r="T165" s="7"/>
      <c r="U165" s="93">
        <f>[2]Plan1!$A326</f>
        <v>46693</v>
      </c>
      <c r="V165" s="90" t="str">
        <f>[2]Plan1!$C326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49"/>
        <v>45018</v>
      </c>
      <c r="B166" s="77">
        <f t="shared" ca="1" si="50"/>
        <v>1061.36950899</v>
      </c>
      <c r="C166" s="71">
        <f t="shared" si="51"/>
        <v>1000</v>
      </c>
      <c r="D166" s="10">
        <f ca="1">IF(A166&lt;$B$1,VLOOKUP(A166,[1]DI!$A$4:$B$15000,2,FALSE),0)</f>
        <v>0</v>
      </c>
      <c r="E166" s="71">
        <f t="shared" ca="1" si="43"/>
        <v>1</v>
      </c>
      <c r="F166" s="71">
        <f ca="1">(TRUNC(PRODUCT($E$16:$E165),16))</f>
        <v>1.05422522320886</v>
      </c>
      <c r="G166" s="71">
        <f t="shared" si="42"/>
        <v>1</v>
      </c>
      <c r="H166" s="71">
        <f t="shared" ca="1" si="44"/>
        <v>1.05422522</v>
      </c>
      <c r="I166" s="72">
        <f t="shared" si="52"/>
        <v>1.6500000000000001E-2</v>
      </c>
      <c r="J166" s="92">
        <f t="shared" si="53"/>
        <v>44868</v>
      </c>
      <c r="K166" s="73">
        <f t="shared" si="54"/>
        <v>103</v>
      </c>
      <c r="L166" s="74">
        <f t="shared" si="55"/>
        <v>104</v>
      </c>
      <c r="M166" s="75">
        <f t="shared" si="45"/>
        <v>1.006776815</v>
      </c>
      <c r="N166" s="75">
        <f t="shared" ca="1" si="46"/>
        <v>1.0613695089999999</v>
      </c>
      <c r="O166" s="74">
        <f t="shared" si="56"/>
        <v>0</v>
      </c>
      <c r="P166" s="71">
        <f t="shared" ca="1" si="47"/>
        <v>61.36950899</v>
      </c>
      <c r="Q166" s="71">
        <f t="shared" si="48"/>
        <v>0</v>
      </c>
      <c r="R166" s="76" t="str">
        <f t="shared" si="57"/>
        <v>A+J=</v>
      </c>
      <c r="S166" s="92">
        <f t="shared" si="58"/>
        <v>45035</v>
      </c>
      <c r="T166" s="7"/>
      <c r="U166" s="93">
        <f>[2]Plan1!$A327</f>
        <v>46706</v>
      </c>
      <c r="V166" s="90" t="str">
        <f>[2]Plan1!$C327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49"/>
        <v>45019</v>
      </c>
      <c r="B167" s="77">
        <f t="shared" ca="1" si="50"/>
        <v>1061.36950899</v>
      </c>
      <c r="C167" s="71">
        <f t="shared" si="51"/>
        <v>1000</v>
      </c>
      <c r="D167" s="10">
        <f ca="1">IF(A167&lt;$B$1,VLOOKUP(A167,[1]DI!$A$4:$B$15000,2,FALSE),0)</f>
        <v>0.13650000000000001</v>
      </c>
      <c r="E167" s="71">
        <f t="shared" ca="1" si="43"/>
        <v>1.00050788</v>
      </c>
      <c r="F167" s="71">
        <f ca="1">(TRUNC(PRODUCT($E$16:$E166),16))</f>
        <v>1.05422522320886</v>
      </c>
      <c r="G167" s="71">
        <f t="shared" si="42"/>
        <v>1</v>
      </c>
      <c r="H167" s="71">
        <f t="shared" ca="1" si="44"/>
        <v>1.05422522</v>
      </c>
      <c r="I167" s="72">
        <f t="shared" si="52"/>
        <v>1.6500000000000001E-2</v>
      </c>
      <c r="J167" s="92">
        <f t="shared" si="53"/>
        <v>44868</v>
      </c>
      <c r="K167" s="73">
        <f t="shared" si="54"/>
        <v>104</v>
      </c>
      <c r="L167" s="74">
        <f t="shared" si="55"/>
        <v>104</v>
      </c>
      <c r="M167" s="75">
        <f t="shared" si="45"/>
        <v>1.006776815</v>
      </c>
      <c r="N167" s="75">
        <f t="shared" ca="1" si="46"/>
        <v>1.0613695089999999</v>
      </c>
      <c r="O167" s="74">
        <f t="shared" si="56"/>
        <v>0</v>
      </c>
      <c r="P167" s="71">
        <f t="shared" ca="1" si="47"/>
        <v>61.36950899</v>
      </c>
      <c r="Q167" s="71">
        <f t="shared" si="48"/>
        <v>0</v>
      </c>
      <c r="R167" s="76" t="str">
        <f t="shared" si="57"/>
        <v>A+J=</v>
      </c>
      <c r="S167" s="92">
        <f t="shared" si="58"/>
        <v>45035</v>
      </c>
      <c r="T167" s="16"/>
      <c r="U167" s="93">
        <f>[2]Plan1!$A328</f>
        <v>46711</v>
      </c>
      <c r="V167" s="90" t="str">
        <f>[2]Plan1!$C328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49"/>
        <v>45020</v>
      </c>
      <c r="B168" s="77">
        <f t="shared" ca="1" si="50"/>
        <v>1061.9775219999999</v>
      </c>
      <c r="C168" s="71">
        <f t="shared" si="51"/>
        <v>1000</v>
      </c>
      <c r="D168" s="10">
        <f ca="1">IF(A168&lt;$B$1,VLOOKUP(A168,[1]DI!$A$4:$B$15000,2,FALSE),0)</f>
        <v>0.13650000000000001</v>
      </c>
      <c r="E168" s="71">
        <f t="shared" ca="1" si="43"/>
        <v>1.00050788</v>
      </c>
      <c r="F168" s="71">
        <f ca="1">(TRUNC(PRODUCT($E$16:$E167),16))</f>
        <v>1.0547606431152201</v>
      </c>
      <c r="G168" s="71">
        <f t="shared" si="42"/>
        <v>1</v>
      </c>
      <c r="H168" s="71">
        <f t="shared" ca="1" si="44"/>
        <v>1.05476064</v>
      </c>
      <c r="I168" s="72">
        <f t="shared" si="52"/>
        <v>1.6500000000000001E-2</v>
      </c>
      <c r="J168" s="92">
        <f t="shared" si="53"/>
        <v>44868</v>
      </c>
      <c r="K168" s="73">
        <f t="shared" si="54"/>
        <v>105</v>
      </c>
      <c r="L168" s="74">
        <f t="shared" si="55"/>
        <v>105</v>
      </c>
      <c r="M168" s="75">
        <f t="shared" si="45"/>
        <v>1.006842199</v>
      </c>
      <c r="N168" s="75">
        <f t="shared" ca="1" si="46"/>
        <v>1.0619775220000001</v>
      </c>
      <c r="O168" s="74">
        <f t="shared" si="56"/>
        <v>0</v>
      </c>
      <c r="P168" s="71">
        <f t="shared" ca="1" si="47"/>
        <v>61.977522</v>
      </c>
      <c r="Q168" s="71">
        <f t="shared" si="48"/>
        <v>0</v>
      </c>
      <c r="R168" s="76" t="str">
        <f t="shared" si="57"/>
        <v>A+J=</v>
      </c>
      <c r="S168" s="92">
        <f t="shared" si="58"/>
        <v>45035</v>
      </c>
      <c r="T168" s="7"/>
      <c r="U168" s="93">
        <f>[2]Plan1!$A329</f>
        <v>46746</v>
      </c>
      <c r="V168" s="90" t="str">
        <f>[2]Plan1!$C329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49"/>
        <v>45021</v>
      </c>
      <c r="B169" s="77">
        <f t="shared" ca="1" si="50"/>
        <v>1062.5858820000001</v>
      </c>
      <c r="C169" s="71">
        <f t="shared" si="51"/>
        <v>1000</v>
      </c>
      <c r="D169" s="10">
        <f ca="1">IF(A169&lt;$B$1,VLOOKUP(A169,[1]DI!$A$4:$B$15000,2,FALSE),0)</f>
        <v>0.13650000000000001</v>
      </c>
      <c r="E169" s="71">
        <f t="shared" ca="1" si="43"/>
        <v>1.00050788</v>
      </c>
      <c r="F169" s="71">
        <f ca="1">(TRUNC(PRODUCT($E$16:$E168),16))</f>
        <v>1.0552963349506499</v>
      </c>
      <c r="G169" s="71">
        <f t="shared" si="42"/>
        <v>1</v>
      </c>
      <c r="H169" s="71">
        <f t="shared" ca="1" si="44"/>
        <v>1.05529633</v>
      </c>
      <c r="I169" s="72">
        <f t="shared" si="52"/>
        <v>1.6500000000000001E-2</v>
      </c>
      <c r="J169" s="92">
        <f t="shared" si="53"/>
        <v>44868</v>
      </c>
      <c r="K169" s="73">
        <f t="shared" si="54"/>
        <v>106</v>
      </c>
      <c r="L169" s="74">
        <f t="shared" si="55"/>
        <v>106</v>
      </c>
      <c r="M169" s="75">
        <f t="shared" si="45"/>
        <v>1.006907588</v>
      </c>
      <c r="N169" s="75">
        <f t="shared" ca="1" si="46"/>
        <v>1.062585882</v>
      </c>
      <c r="O169" s="74">
        <f t="shared" si="56"/>
        <v>0</v>
      </c>
      <c r="P169" s="71">
        <f t="shared" ca="1" si="47"/>
        <v>62.585881999999998</v>
      </c>
      <c r="Q169" s="71">
        <f t="shared" si="48"/>
        <v>0</v>
      </c>
      <c r="R169" s="76" t="str">
        <f t="shared" si="57"/>
        <v>A+J=</v>
      </c>
      <c r="S169" s="92">
        <f t="shared" si="58"/>
        <v>45035</v>
      </c>
      <c r="T169" s="7"/>
      <c r="U169" s="93">
        <f>[2]Plan1!$A330</f>
        <v>46753</v>
      </c>
      <c r="V169" s="90" t="str">
        <f>[2]Plan1!$C330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49"/>
        <v>45022</v>
      </c>
      <c r="B170" s="77">
        <f t="shared" ca="1" si="50"/>
        <v>1063.1945979899999</v>
      </c>
      <c r="C170" s="71">
        <f t="shared" si="51"/>
        <v>1000</v>
      </c>
      <c r="D170" s="10">
        <f ca="1">IF(A170&lt;$B$1,VLOOKUP(A170,[1]DI!$A$4:$B$15000,2,FALSE),0)</f>
        <v>0.13650000000000001</v>
      </c>
      <c r="E170" s="71">
        <f t="shared" ca="1" si="43"/>
        <v>1.00050788</v>
      </c>
      <c r="F170" s="71">
        <f ca="1">(TRUNC(PRODUCT($E$16:$E169),16))</f>
        <v>1.05583229885325</v>
      </c>
      <c r="G170" s="71">
        <f t="shared" si="42"/>
        <v>1</v>
      </c>
      <c r="H170" s="71">
        <f t="shared" ca="1" si="44"/>
        <v>1.0558323000000001</v>
      </c>
      <c r="I170" s="72">
        <f t="shared" si="52"/>
        <v>1.6500000000000001E-2</v>
      </c>
      <c r="J170" s="92">
        <f t="shared" si="53"/>
        <v>44868</v>
      </c>
      <c r="K170" s="73">
        <f t="shared" si="54"/>
        <v>107</v>
      </c>
      <c r="L170" s="74">
        <f t="shared" si="55"/>
        <v>107</v>
      </c>
      <c r="M170" s="75">
        <f t="shared" si="45"/>
        <v>1.00697298</v>
      </c>
      <c r="N170" s="75">
        <f t="shared" ca="1" si="46"/>
        <v>1.0631945979999999</v>
      </c>
      <c r="O170" s="74">
        <f t="shared" si="56"/>
        <v>0</v>
      </c>
      <c r="P170" s="71">
        <f t="shared" ca="1" si="47"/>
        <v>63.194597989999998</v>
      </c>
      <c r="Q170" s="71">
        <f t="shared" si="48"/>
        <v>0</v>
      </c>
      <c r="R170" s="76" t="str">
        <f t="shared" si="57"/>
        <v>A+J=</v>
      </c>
      <c r="S170" s="92">
        <f t="shared" si="58"/>
        <v>45035</v>
      </c>
      <c r="T170" s="7"/>
      <c r="U170" s="93">
        <f>[2]Plan1!$A331</f>
        <v>46811</v>
      </c>
      <c r="V170" s="90" t="str">
        <f>[2]Plan1!$C331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49"/>
        <v>45023</v>
      </c>
      <c r="B171" s="77">
        <f t="shared" ca="1" si="50"/>
        <v>1063.8036500000001</v>
      </c>
      <c r="C171" s="71">
        <f t="shared" si="51"/>
        <v>1000</v>
      </c>
      <c r="D171" s="10">
        <f ca="1">IF(A171&lt;$B$1,VLOOKUP(A171,[1]DI!$A$4:$B$15000,2,FALSE),0)</f>
        <v>0</v>
      </c>
      <c r="E171" s="71">
        <f t="shared" ca="1" si="43"/>
        <v>1</v>
      </c>
      <c r="F171" s="71">
        <f ca="1">(TRUNC(PRODUCT($E$16:$E170),16))</f>
        <v>1.05636853496119</v>
      </c>
      <c r="G171" s="71">
        <f t="shared" si="42"/>
        <v>1</v>
      </c>
      <c r="H171" s="71">
        <f t="shared" ca="1" si="44"/>
        <v>1.0563685300000001</v>
      </c>
      <c r="I171" s="72">
        <f t="shared" si="52"/>
        <v>1.6500000000000001E-2</v>
      </c>
      <c r="J171" s="92">
        <f t="shared" si="53"/>
        <v>44868</v>
      </c>
      <c r="K171" s="73">
        <f t="shared" si="54"/>
        <v>107</v>
      </c>
      <c r="L171" s="74">
        <f t="shared" si="55"/>
        <v>108</v>
      </c>
      <c r="M171" s="75">
        <f t="shared" si="45"/>
        <v>1.007038377</v>
      </c>
      <c r="N171" s="75">
        <f t="shared" ca="1" si="46"/>
        <v>1.0638036500000001</v>
      </c>
      <c r="O171" s="74">
        <f t="shared" si="56"/>
        <v>0</v>
      </c>
      <c r="P171" s="71">
        <f t="shared" ca="1" si="47"/>
        <v>63.803649999999998</v>
      </c>
      <c r="Q171" s="71">
        <f t="shared" si="48"/>
        <v>0</v>
      </c>
      <c r="R171" s="76" t="str">
        <f t="shared" si="57"/>
        <v>A+J=</v>
      </c>
      <c r="S171" s="92">
        <f t="shared" si="58"/>
        <v>45035</v>
      </c>
      <c r="T171" s="7"/>
      <c r="U171" s="93">
        <f>[2]Plan1!$A332</f>
        <v>46812</v>
      </c>
      <c r="V171" s="90" t="str">
        <f>[2]Plan1!$C332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49"/>
        <v>45024</v>
      </c>
      <c r="B172" s="77">
        <f t="shared" ca="1" si="50"/>
        <v>1063.8036500000001</v>
      </c>
      <c r="C172" s="71">
        <f t="shared" si="51"/>
        <v>1000</v>
      </c>
      <c r="D172" s="10">
        <f ca="1">IF(A172&lt;$B$1,VLOOKUP(A172,[1]DI!$A$4:$B$15000,2,FALSE),0)</f>
        <v>0</v>
      </c>
      <c r="E172" s="71">
        <f t="shared" ca="1" si="43"/>
        <v>1</v>
      </c>
      <c r="F172" s="71">
        <f ca="1">(TRUNC(PRODUCT($E$16:$E171),16))</f>
        <v>1.05636853496119</v>
      </c>
      <c r="G172" s="71">
        <f t="shared" si="42"/>
        <v>1</v>
      </c>
      <c r="H172" s="71">
        <f t="shared" ca="1" si="44"/>
        <v>1.0563685300000001</v>
      </c>
      <c r="I172" s="72">
        <f t="shared" si="52"/>
        <v>1.6500000000000001E-2</v>
      </c>
      <c r="J172" s="92">
        <f t="shared" si="53"/>
        <v>44868</v>
      </c>
      <c r="K172" s="73">
        <f t="shared" si="54"/>
        <v>107</v>
      </c>
      <c r="L172" s="74">
        <f t="shared" si="55"/>
        <v>108</v>
      </c>
      <c r="M172" s="75">
        <f t="shared" si="45"/>
        <v>1.007038377</v>
      </c>
      <c r="N172" s="75">
        <f t="shared" ca="1" si="46"/>
        <v>1.0638036500000001</v>
      </c>
      <c r="O172" s="74">
        <f t="shared" si="56"/>
        <v>0</v>
      </c>
      <c r="P172" s="71">
        <f t="shared" ca="1" si="47"/>
        <v>63.803649999999998</v>
      </c>
      <c r="Q172" s="71">
        <f t="shared" si="48"/>
        <v>0</v>
      </c>
      <c r="R172" s="76" t="str">
        <f t="shared" si="57"/>
        <v>A+J=</v>
      </c>
      <c r="S172" s="92">
        <f t="shared" si="58"/>
        <v>45035</v>
      </c>
      <c r="T172" s="7"/>
      <c r="U172" s="93">
        <f>[2]Plan1!$A333</f>
        <v>46857</v>
      </c>
      <c r="V172" s="90" t="str">
        <f>[2]Plan1!$C333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49"/>
        <v>45025</v>
      </c>
      <c r="B173" s="77">
        <f t="shared" ca="1" si="50"/>
        <v>1063.8036500000001</v>
      </c>
      <c r="C173" s="71">
        <f t="shared" si="51"/>
        <v>1000</v>
      </c>
      <c r="D173" s="10">
        <f ca="1">IF(A173&lt;$B$1,VLOOKUP(A173,[1]DI!$A$4:$B$15000,2,FALSE),0)</f>
        <v>0</v>
      </c>
      <c r="E173" s="71">
        <f t="shared" ca="1" si="43"/>
        <v>1</v>
      </c>
      <c r="F173" s="71">
        <f ca="1">(TRUNC(PRODUCT($E$16:$E172),16))</f>
        <v>1.05636853496119</v>
      </c>
      <c r="G173" s="71">
        <f t="shared" si="42"/>
        <v>1</v>
      </c>
      <c r="H173" s="71">
        <f t="shared" ca="1" si="44"/>
        <v>1.0563685300000001</v>
      </c>
      <c r="I173" s="72">
        <f t="shared" si="52"/>
        <v>1.6500000000000001E-2</v>
      </c>
      <c r="J173" s="92">
        <f t="shared" si="53"/>
        <v>44868</v>
      </c>
      <c r="K173" s="73">
        <f t="shared" si="54"/>
        <v>107</v>
      </c>
      <c r="L173" s="74">
        <f t="shared" si="55"/>
        <v>108</v>
      </c>
      <c r="M173" s="75">
        <f t="shared" si="45"/>
        <v>1.007038377</v>
      </c>
      <c r="N173" s="75">
        <f t="shared" ca="1" si="46"/>
        <v>1.0638036500000001</v>
      </c>
      <c r="O173" s="74">
        <f t="shared" si="56"/>
        <v>0</v>
      </c>
      <c r="P173" s="71">
        <f t="shared" ca="1" si="47"/>
        <v>63.803649999999998</v>
      </c>
      <c r="Q173" s="71">
        <f t="shared" si="48"/>
        <v>0</v>
      </c>
      <c r="R173" s="76" t="str">
        <f t="shared" si="57"/>
        <v>A+J=</v>
      </c>
      <c r="S173" s="92">
        <f t="shared" si="58"/>
        <v>45035</v>
      </c>
      <c r="T173" s="7"/>
      <c r="U173" s="93">
        <f>[2]Plan1!$A334</f>
        <v>46864</v>
      </c>
      <c r="V173" s="90" t="str">
        <f>[2]Plan1!$C334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49"/>
        <v>45026</v>
      </c>
      <c r="B174" s="77">
        <f t="shared" ca="1" si="50"/>
        <v>1063.8036500000001</v>
      </c>
      <c r="C174" s="71">
        <f t="shared" si="51"/>
        <v>1000</v>
      </c>
      <c r="D174" s="10">
        <f ca="1">IF(A174&lt;$B$1,VLOOKUP(A174,[1]DI!$A$4:$B$15000,2,FALSE),0)</f>
        <v>0.13650000000000001</v>
      </c>
      <c r="E174" s="71">
        <f t="shared" ca="1" si="43"/>
        <v>1.00050788</v>
      </c>
      <c r="F174" s="71">
        <f ca="1">(TRUNC(PRODUCT($E$16:$E173),16))</f>
        <v>1.05636853496119</v>
      </c>
      <c r="G174" s="71">
        <f t="shared" si="42"/>
        <v>1</v>
      </c>
      <c r="H174" s="71">
        <f t="shared" ca="1" si="44"/>
        <v>1.0563685300000001</v>
      </c>
      <c r="I174" s="72">
        <f t="shared" si="52"/>
        <v>1.6500000000000001E-2</v>
      </c>
      <c r="J174" s="92">
        <f t="shared" si="53"/>
        <v>44868</v>
      </c>
      <c r="K174" s="73">
        <f t="shared" si="54"/>
        <v>108</v>
      </c>
      <c r="L174" s="74">
        <f t="shared" si="55"/>
        <v>108</v>
      </c>
      <c r="M174" s="75">
        <f t="shared" si="45"/>
        <v>1.007038377</v>
      </c>
      <c r="N174" s="75">
        <f t="shared" ca="1" si="46"/>
        <v>1.0638036500000001</v>
      </c>
      <c r="O174" s="74">
        <f t="shared" si="56"/>
        <v>0</v>
      </c>
      <c r="P174" s="71">
        <f t="shared" ca="1" si="47"/>
        <v>63.803649999999998</v>
      </c>
      <c r="Q174" s="71">
        <f t="shared" si="48"/>
        <v>0</v>
      </c>
      <c r="R174" s="76" t="str">
        <f t="shared" si="57"/>
        <v>A+J=</v>
      </c>
      <c r="S174" s="92">
        <f t="shared" si="58"/>
        <v>45035</v>
      </c>
      <c r="T174" s="7"/>
      <c r="U174" s="93">
        <f>[2]Plan1!$A335</f>
        <v>46874</v>
      </c>
      <c r="V174" s="90" t="str">
        <f>[2]Plan1!$C335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49"/>
        <v>45027</v>
      </c>
      <c r="B175" s="77">
        <f t="shared" ca="1" si="50"/>
        <v>1064.413059</v>
      </c>
      <c r="C175" s="71">
        <f t="shared" si="51"/>
        <v>1000</v>
      </c>
      <c r="D175" s="10">
        <f ca="1">IF(A175&lt;$B$1,VLOOKUP(A175,[1]DI!$A$4:$B$15000,2,FALSE),0)</f>
        <v>0.13650000000000001</v>
      </c>
      <c r="E175" s="71">
        <f t="shared" ca="1" si="43"/>
        <v>1.00050788</v>
      </c>
      <c r="F175" s="71">
        <f ca="1">(TRUNC(PRODUCT($E$16:$E174),16))</f>
        <v>1.0569050434127201</v>
      </c>
      <c r="G175" s="71">
        <f t="shared" si="42"/>
        <v>1</v>
      </c>
      <c r="H175" s="71">
        <f t="shared" ca="1" si="44"/>
        <v>1.05690504</v>
      </c>
      <c r="I175" s="72">
        <f t="shared" si="52"/>
        <v>1.6500000000000001E-2</v>
      </c>
      <c r="J175" s="92">
        <f t="shared" si="53"/>
        <v>44868</v>
      </c>
      <c r="K175" s="73">
        <f t="shared" si="54"/>
        <v>109</v>
      </c>
      <c r="L175" s="74">
        <f t="shared" si="55"/>
        <v>109</v>
      </c>
      <c r="M175" s="75">
        <f t="shared" si="45"/>
        <v>1.0071037780000001</v>
      </c>
      <c r="N175" s="75">
        <f t="shared" ca="1" si="46"/>
        <v>1.0644130590000001</v>
      </c>
      <c r="O175" s="74">
        <f t="shared" si="56"/>
        <v>0</v>
      </c>
      <c r="P175" s="71">
        <f t="shared" ca="1" si="47"/>
        <v>64.413059000000004</v>
      </c>
      <c r="Q175" s="71">
        <f t="shared" si="48"/>
        <v>0</v>
      </c>
      <c r="R175" s="76" t="str">
        <f t="shared" si="57"/>
        <v>A+J=</v>
      </c>
      <c r="S175" s="92">
        <f t="shared" si="58"/>
        <v>45035</v>
      </c>
      <c r="T175" s="7"/>
      <c r="U175" s="93">
        <f>[2]Plan1!$A336</f>
        <v>46919</v>
      </c>
      <c r="V175" s="90" t="str">
        <f>[2]Plan1!$C336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49"/>
        <v>45028</v>
      </c>
      <c r="B176" s="77">
        <f t="shared" ca="1" si="50"/>
        <v>1065.0228139999999</v>
      </c>
      <c r="C176" s="71">
        <f t="shared" si="51"/>
        <v>1000</v>
      </c>
      <c r="D176" s="10">
        <f ca="1">IF(A176&lt;$B$1,VLOOKUP(A176,[1]DI!$A$4:$B$15000,2,FALSE),0)</f>
        <v>0.13650000000000001</v>
      </c>
      <c r="E176" s="71">
        <f t="shared" ca="1" si="43"/>
        <v>1.00050788</v>
      </c>
      <c r="F176" s="71">
        <f ca="1">(TRUNC(PRODUCT($E$16:$E175),16))</f>
        <v>1.0574418243461701</v>
      </c>
      <c r="G176" s="71">
        <f t="shared" si="42"/>
        <v>1</v>
      </c>
      <c r="H176" s="71">
        <f t="shared" ca="1" si="44"/>
        <v>1.05744182</v>
      </c>
      <c r="I176" s="72">
        <f t="shared" si="52"/>
        <v>1.6500000000000001E-2</v>
      </c>
      <c r="J176" s="92">
        <f t="shared" si="53"/>
        <v>44868</v>
      </c>
      <c r="K176" s="73">
        <f t="shared" si="54"/>
        <v>110</v>
      </c>
      <c r="L176" s="74">
        <f t="shared" si="55"/>
        <v>110</v>
      </c>
      <c r="M176" s="75">
        <f t="shared" si="45"/>
        <v>1.007169183</v>
      </c>
      <c r="N176" s="75">
        <f t="shared" ca="1" si="46"/>
        <v>1.065022814</v>
      </c>
      <c r="O176" s="74">
        <f t="shared" si="56"/>
        <v>0</v>
      </c>
      <c r="P176" s="71">
        <f t="shared" ca="1" si="47"/>
        <v>65.022813999999997</v>
      </c>
      <c r="Q176" s="71">
        <f t="shared" si="48"/>
        <v>0</v>
      </c>
      <c r="R176" s="76" t="str">
        <f t="shared" si="57"/>
        <v>A+J=</v>
      </c>
      <c r="S176" s="92">
        <f t="shared" si="58"/>
        <v>45035</v>
      </c>
      <c r="T176" s="7"/>
      <c r="U176" s="93">
        <f>[2]Plan1!$A337</f>
        <v>47003</v>
      </c>
      <c r="V176" s="90" t="str">
        <f>[2]Plan1!$C337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49"/>
        <v>45029</v>
      </c>
      <c r="B177" s="77">
        <f t="shared" ca="1" si="50"/>
        <v>1065.6329270000001</v>
      </c>
      <c r="C177" s="71">
        <f t="shared" si="51"/>
        <v>1000</v>
      </c>
      <c r="D177" s="10">
        <f ca="1">IF(A177&lt;$B$1,VLOOKUP(A177,[1]DI!$A$4:$B$15000,2,FALSE),0)</f>
        <v>0.13650000000000001</v>
      </c>
      <c r="E177" s="71">
        <f t="shared" ca="1" si="43"/>
        <v>1.00050788</v>
      </c>
      <c r="F177" s="71">
        <f ca="1">(TRUNC(PRODUCT($E$16:$E176),16))</f>
        <v>1.05797887789992</v>
      </c>
      <c r="G177" s="71">
        <f t="shared" si="42"/>
        <v>1</v>
      </c>
      <c r="H177" s="71">
        <f t="shared" ca="1" si="44"/>
        <v>1.0579788800000001</v>
      </c>
      <c r="I177" s="72">
        <f t="shared" si="52"/>
        <v>1.6500000000000001E-2</v>
      </c>
      <c r="J177" s="92">
        <f t="shared" si="53"/>
        <v>44868</v>
      </c>
      <c r="K177" s="73">
        <f t="shared" si="54"/>
        <v>111</v>
      </c>
      <c r="L177" s="74">
        <f t="shared" si="55"/>
        <v>111</v>
      </c>
      <c r="M177" s="75">
        <f t="shared" si="45"/>
        <v>1.007234593</v>
      </c>
      <c r="N177" s="75">
        <f t="shared" ca="1" si="46"/>
        <v>1.065632927</v>
      </c>
      <c r="O177" s="74">
        <f t="shared" si="56"/>
        <v>0</v>
      </c>
      <c r="P177" s="71">
        <f t="shared" ca="1" si="47"/>
        <v>65.632926999999995</v>
      </c>
      <c r="Q177" s="71">
        <f t="shared" si="48"/>
        <v>0</v>
      </c>
      <c r="R177" s="76" t="str">
        <f t="shared" si="57"/>
        <v>A+J=</v>
      </c>
      <c r="S177" s="92">
        <f t="shared" si="58"/>
        <v>45035</v>
      </c>
      <c r="T177" s="7"/>
      <c r="U177" s="93">
        <f>[2]Plan1!$A338</f>
        <v>47038</v>
      </c>
      <c r="V177" s="90" t="str">
        <f>[2]Plan1!$C338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49"/>
        <v>45030</v>
      </c>
      <c r="B178" s="77">
        <f t="shared" ca="1" si="50"/>
        <v>1066.2433759999999</v>
      </c>
      <c r="C178" s="71">
        <f t="shared" si="51"/>
        <v>1000</v>
      </c>
      <c r="D178" s="10">
        <f ca="1">IF(A178&lt;$B$1,VLOOKUP(A178,[1]DI!$A$4:$B$15000,2,FALSE),0)</f>
        <v>0.13650000000000001</v>
      </c>
      <c r="E178" s="71">
        <f t="shared" ca="1" si="43"/>
        <v>1.00050788</v>
      </c>
      <c r="F178" s="71">
        <f ca="1">(TRUNC(PRODUCT($E$16:$E177),16))</f>
        <v>1.0585162042124301</v>
      </c>
      <c r="G178" s="71">
        <f t="shared" si="42"/>
        <v>1</v>
      </c>
      <c r="H178" s="71">
        <f t="shared" ca="1" si="44"/>
        <v>1.0585161999999999</v>
      </c>
      <c r="I178" s="72">
        <f t="shared" si="52"/>
        <v>1.6500000000000001E-2</v>
      </c>
      <c r="J178" s="92">
        <f t="shared" si="53"/>
        <v>44868</v>
      </c>
      <c r="K178" s="73">
        <f t="shared" si="54"/>
        <v>112</v>
      </c>
      <c r="L178" s="74">
        <f t="shared" si="55"/>
        <v>112</v>
      </c>
      <c r="M178" s="75">
        <f t="shared" si="45"/>
        <v>1.007300007</v>
      </c>
      <c r="N178" s="75">
        <f t="shared" ca="1" si="46"/>
        <v>1.0662433760000001</v>
      </c>
      <c r="O178" s="74">
        <f t="shared" si="56"/>
        <v>0</v>
      </c>
      <c r="P178" s="71">
        <f t="shared" ca="1" si="47"/>
        <v>66.243375999999998</v>
      </c>
      <c r="Q178" s="71">
        <f t="shared" si="48"/>
        <v>0</v>
      </c>
      <c r="R178" s="76" t="str">
        <f t="shared" si="57"/>
        <v>A+J=</v>
      </c>
      <c r="S178" s="92">
        <f t="shared" si="58"/>
        <v>45035</v>
      </c>
      <c r="T178" s="7"/>
      <c r="U178" s="93">
        <f>[2]Plan1!$A339</f>
        <v>47059</v>
      </c>
      <c r="V178" s="90" t="str">
        <f>[2]Plan1!$C339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49"/>
        <v>45031</v>
      </c>
      <c r="B179" s="77">
        <f t="shared" ca="1" si="50"/>
        <v>1066.8541809999999</v>
      </c>
      <c r="C179" s="71">
        <f t="shared" si="51"/>
        <v>1000</v>
      </c>
      <c r="D179" s="10">
        <f ca="1">IF(A179&lt;$B$1,VLOOKUP(A179,[1]DI!$A$4:$B$15000,2,FALSE),0)</f>
        <v>0</v>
      </c>
      <c r="E179" s="71">
        <f t="shared" ca="1" si="43"/>
        <v>1</v>
      </c>
      <c r="F179" s="71">
        <f ca="1">(TRUNC(PRODUCT($E$16:$E178),16))</f>
        <v>1.0590538034222201</v>
      </c>
      <c r="G179" s="71">
        <f t="shared" si="42"/>
        <v>1</v>
      </c>
      <c r="H179" s="71">
        <f t="shared" ca="1" si="44"/>
        <v>1.0590538</v>
      </c>
      <c r="I179" s="72">
        <f t="shared" si="52"/>
        <v>1.6500000000000001E-2</v>
      </c>
      <c r="J179" s="92">
        <f t="shared" si="53"/>
        <v>44868</v>
      </c>
      <c r="K179" s="73">
        <f t="shared" si="54"/>
        <v>112</v>
      </c>
      <c r="L179" s="74">
        <f t="shared" si="55"/>
        <v>113</v>
      </c>
      <c r="M179" s="75">
        <f t="shared" si="45"/>
        <v>1.0073654249999999</v>
      </c>
      <c r="N179" s="75">
        <f t="shared" ca="1" si="46"/>
        <v>1.0668541810000001</v>
      </c>
      <c r="O179" s="74">
        <f t="shared" si="56"/>
        <v>0</v>
      </c>
      <c r="P179" s="71">
        <f t="shared" ca="1" si="47"/>
        <v>66.854180999999997</v>
      </c>
      <c r="Q179" s="71">
        <f t="shared" si="48"/>
        <v>0</v>
      </c>
      <c r="R179" s="76" t="str">
        <f t="shared" si="57"/>
        <v>A+J=</v>
      </c>
      <c r="S179" s="92">
        <f t="shared" si="58"/>
        <v>45035</v>
      </c>
      <c r="T179" s="7"/>
      <c r="U179" s="93">
        <f>[2]Plan1!$A340</f>
        <v>47072</v>
      </c>
      <c r="V179" s="90" t="str">
        <f>[2]Plan1!$C340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49"/>
        <v>45032</v>
      </c>
      <c r="B180" s="77">
        <f t="shared" ca="1" si="50"/>
        <v>1066.8541809999999</v>
      </c>
      <c r="C180" s="71">
        <f t="shared" si="51"/>
        <v>1000</v>
      </c>
      <c r="D180" s="10">
        <f ca="1">IF(A180&lt;$B$1,VLOOKUP(A180,[1]DI!$A$4:$B$15000,2,FALSE),0)</f>
        <v>0</v>
      </c>
      <c r="E180" s="71">
        <f t="shared" ca="1" si="43"/>
        <v>1</v>
      </c>
      <c r="F180" s="71">
        <f ca="1">(TRUNC(PRODUCT($E$16:$E179),16))</f>
        <v>1.0590538034222201</v>
      </c>
      <c r="G180" s="71">
        <f t="shared" ref="G180:G191" si="59">IF(O179&gt;0,F179,G179)</f>
        <v>1</v>
      </c>
      <c r="H180" s="71">
        <f t="shared" ca="1" si="44"/>
        <v>1.0590538</v>
      </c>
      <c r="I180" s="72">
        <f t="shared" si="52"/>
        <v>1.6500000000000001E-2</v>
      </c>
      <c r="J180" s="92">
        <f t="shared" si="53"/>
        <v>44868</v>
      </c>
      <c r="K180" s="73">
        <f t="shared" si="54"/>
        <v>112</v>
      </c>
      <c r="L180" s="74">
        <f t="shared" si="55"/>
        <v>113</v>
      </c>
      <c r="M180" s="75">
        <f t="shared" si="45"/>
        <v>1.0073654249999999</v>
      </c>
      <c r="N180" s="75">
        <f t="shared" ca="1" si="46"/>
        <v>1.0668541810000001</v>
      </c>
      <c r="O180" s="74">
        <f t="shared" si="56"/>
        <v>0</v>
      </c>
      <c r="P180" s="71">
        <f t="shared" ca="1" si="47"/>
        <v>66.854180999999997</v>
      </c>
      <c r="Q180" s="71">
        <f t="shared" si="48"/>
        <v>0</v>
      </c>
      <c r="R180" s="76" t="str">
        <f t="shared" si="57"/>
        <v>A+J=</v>
      </c>
      <c r="S180" s="92">
        <f t="shared" si="58"/>
        <v>45035</v>
      </c>
      <c r="T180" s="7"/>
      <c r="U180" s="93">
        <f>[2]Plan1!$A341</f>
        <v>47077</v>
      </c>
      <c r="V180" s="90" t="str">
        <f>[2]Plan1!$C341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49"/>
        <v>45033</v>
      </c>
      <c r="B181" s="77">
        <f t="shared" ca="1" si="50"/>
        <v>1066.8541809999999</v>
      </c>
      <c r="C181" s="71">
        <f t="shared" si="51"/>
        <v>1000</v>
      </c>
      <c r="D181" s="10">
        <f ca="1">IF(A181&lt;$B$1,VLOOKUP(A181,[1]DI!$A$4:$B$15000,2,FALSE),0)</f>
        <v>0.13650000000000001</v>
      </c>
      <c r="E181" s="71">
        <f t="shared" ca="1" si="43"/>
        <v>1.00050788</v>
      </c>
      <c r="F181" s="71">
        <f ca="1">(TRUNC(PRODUCT($E$16:$E180),16))</f>
        <v>1.0590538034222201</v>
      </c>
      <c r="G181" s="71">
        <f t="shared" si="59"/>
        <v>1</v>
      </c>
      <c r="H181" s="71">
        <f t="shared" ca="1" si="44"/>
        <v>1.0590538</v>
      </c>
      <c r="I181" s="72">
        <f t="shared" si="52"/>
        <v>1.6500000000000001E-2</v>
      </c>
      <c r="J181" s="92">
        <f t="shared" si="53"/>
        <v>44868</v>
      </c>
      <c r="K181" s="73">
        <f t="shared" si="54"/>
        <v>113</v>
      </c>
      <c r="L181" s="74">
        <f t="shared" si="55"/>
        <v>113</v>
      </c>
      <c r="M181" s="75">
        <f t="shared" si="45"/>
        <v>1.0073654249999999</v>
      </c>
      <c r="N181" s="75">
        <f t="shared" ca="1" si="46"/>
        <v>1.0668541810000001</v>
      </c>
      <c r="O181" s="74">
        <f t="shared" si="56"/>
        <v>0</v>
      </c>
      <c r="P181" s="71">
        <f t="shared" ca="1" si="47"/>
        <v>66.854180999999997</v>
      </c>
      <c r="Q181" s="71">
        <f t="shared" si="48"/>
        <v>0</v>
      </c>
      <c r="R181" s="76" t="str">
        <f t="shared" si="57"/>
        <v>A+J=</v>
      </c>
      <c r="S181" s="92">
        <f t="shared" si="58"/>
        <v>45035</v>
      </c>
      <c r="T181" s="7"/>
      <c r="U181" s="93">
        <f>[2]Plan1!$A342</f>
        <v>47112</v>
      </c>
      <c r="V181" s="90" t="str">
        <f>[2]Plan1!$C342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49"/>
        <v>45034</v>
      </c>
      <c r="B182" s="77">
        <f t="shared" ca="1" si="50"/>
        <v>1067.4653439900001</v>
      </c>
      <c r="C182" s="71">
        <f t="shared" si="51"/>
        <v>1000</v>
      </c>
      <c r="D182" s="10">
        <f ca="1">IF(A182&lt;$B$1,VLOOKUP(A182,[1]DI!$A$4:$B$15000,2,FALSE),0)</f>
        <v>0.13650000000000001</v>
      </c>
      <c r="E182" s="71">
        <f t="shared" ca="1" si="43"/>
        <v>1.00050788</v>
      </c>
      <c r="F182" s="71">
        <f ca="1">(TRUNC(PRODUCT($E$16:$E181),16))</f>
        <v>1.05959167566791</v>
      </c>
      <c r="G182" s="71">
        <f t="shared" si="59"/>
        <v>1</v>
      </c>
      <c r="H182" s="71">
        <f t="shared" ca="1" si="44"/>
        <v>1.05959168</v>
      </c>
      <c r="I182" s="72">
        <f t="shared" si="52"/>
        <v>1.6500000000000001E-2</v>
      </c>
      <c r="J182" s="92">
        <f t="shared" si="53"/>
        <v>44868</v>
      </c>
      <c r="K182" s="73">
        <f t="shared" si="54"/>
        <v>114</v>
      </c>
      <c r="L182" s="74">
        <f t="shared" si="55"/>
        <v>114</v>
      </c>
      <c r="M182" s="75">
        <f t="shared" si="45"/>
        <v>1.007430847</v>
      </c>
      <c r="N182" s="75">
        <f t="shared" ca="1" si="46"/>
        <v>1.0674653439999999</v>
      </c>
      <c r="O182" s="74">
        <f t="shared" si="56"/>
        <v>0</v>
      </c>
      <c r="P182" s="71">
        <f t="shared" ca="1" si="47"/>
        <v>67.465343989999994</v>
      </c>
      <c r="Q182" s="71">
        <f t="shared" si="48"/>
        <v>0</v>
      </c>
      <c r="R182" s="76" t="str">
        <f t="shared" si="57"/>
        <v>A+J=</v>
      </c>
      <c r="S182" s="92">
        <f t="shared" si="58"/>
        <v>45035</v>
      </c>
      <c r="T182" s="7"/>
      <c r="U182" s="93">
        <f>[2]Plan1!$A343</f>
        <v>47119</v>
      </c>
      <c r="V182" s="90" t="str">
        <f>[2]Plan1!$C343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49"/>
        <v>45035</v>
      </c>
      <c r="B183" s="77">
        <f t="shared" ca="1" si="50"/>
        <v>1068.07684399</v>
      </c>
      <c r="C183" s="71">
        <f t="shared" si="51"/>
        <v>1000</v>
      </c>
      <c r="D183" s="10">
        <f ca="1">IF(A183&lt;$B$1,VLOOKUP(A183,[1]DI!$A$4:$B$15000,2,FALSE),0)</f>
        <v>0.13650000000000001</v>
      </c>
      <c r="E183" s="71">
        <f t="shared" ca="1" si="43"/>
        <v>1.00050788</v>
      </c>
      <c r="F183" s="71">
        <f ca="1">(TRUNC(PRODUCT($E$16:$E182),16))</f>
        <v>1.06012982108814</v>
      </c>
      <c r="G183" s="71">
        <f t="shared" si="59"/>
        <v>1</v>
      </c>
      <c r="H183" s="71">
        <f t="shared" ca="1" si="44"/>
        <v>1.06012982</v>
      </c>
      <c r="I183" s="72">
        <f t="shared" si="52"/>
        <v>1.6500000000000001E-2</v>
      </c>
      <c r="J183" s="92">
        <f t="shared" si="53"/>
        <v>44868</v>
      </c>
      <c r="K183" s="73">
        <f t="shared" si="54"/>
        <v>115</v>
      </c>
      <c r="L183" s="74">
        <f t="shared" si="55"/>
        <v>115</v>
      </c>
      <c r="M183" s="75">
        <f t="shared" si="45"/>
        <v>1.007496274</v>
      </c>
      <c r="N183" s="75">
        <f t="shared" ca="1" si="46"/>
        <v>1.0680768439999999</v>
      </c>
      <c r="O183" s="74">
        <f t="shared" si="56"/>
        <v>1</v>
      </c>
      <c r="P183" s="71">
        <f t="shared" ca="1" si="47"/>
        <v>68.07684399</v>
      </c>
      <c r="Q183" s="71">
        <f t="shared" si="48"/>
        <v>1000</v>
      </c>
      <c r="R183" s="76" t="str">
        <f t="shared" si="57"/>
        <v>A+J=</v>
      </c>
      <c r="S183" s="92">
        <f t="shared" si="58"/>
        <v>45035</v>
      </c>
      <c r="T183" s="7"/>
      <c r="U183" s="93">
        <f>[2]Plan1!$A344</f>
        <v>47161</v>
      </c>
      <c r="V183" s="90" t="str">
        <f>[2]Plan1!$C344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49"/>
        <v>45036</v>
      </c>
      <c r="B184" s="77">
        <f t="shared" ca="1" si="50"/>
        <v>0</v>
      </c>
      <c r="C184" s="71">
        <f t="shared" si="51"/>
        <v>0</v>
      </c>
      <c r="D184" s="10">
        <f ca="1">IF(A184&lt;$B$1,VLOOKUP(A184,[1]DI!$A$4:$B$15000,2,FALSE),0)</f>
        <v>0.13650000000000001</v>
      </c>
      <c r="E184" s="71">
        <f t="shared" ca="1" si="43"/>
        <v>1.00050788</v>
      </c>
      <c r="F184" s="71">
        <f ca="1">(TRUNC(PRODUCT($E$16:$E183),16))</f>
        <v>1.06066823982168</v>
      </c>
      <c r="G184" s="71">
        <f t="shared" ca="1" si="59"/>
        <v>1.06012982108814</v>
      </c>
      <c r="H184" s="71">
        <f t="shared" ca="1" si="44"/>
        <v>1.00050788</v>
      </c>
      <c r="I184" s="72">
        <f t="shared" si="52"/>
        <v>1.6500000000000001E-2</v>
      </c>
      <c r="J184" s="92">
        <f t="shared" si="53"/>
        <v>45035</v>
      </c>
      <c r="K184" s="73">
        <f t="shared" si="54"/>
        <v>1</v>
      </c>
      <c r="L184" s="74">
        <f t="shared" si="55"/>
        <v>1</v>
      </c>
      <c r="M184" s="75">
        <f t="shared" si="45"/>
        <v>1.000064944</v>
      </c>
      <c r="N184" s="75">
        <f t="shared" ca="1" si="46"/>
        <v>1.0005728570000001</v>
      </c>
      <c r="O184" s="74">
        <f t="shared" si="56"/>
        <v>0</v>
      </c>
      <c r="P184" s="71">
        <f t="shared" ca="1" si="47"/>
        <v>0</v>
      </c>
      <c r="Q184" s="71">
        <f t="shared" si="48"/>
        <v>0</v>
      </c>
      <c r="R184" s="76">
        <f t="shared" si="57"/>
        <v>0</v>
      </c>
      <c r="S184" s="92">
        <f t="shared" si="58"/>
        <v>0</v>
      </c>
      <c r="T184" s="7"/>
      <c r="U184" s="93">
        <f>[2]Plan1!$A345</f>
        <v>47162</v>
      </c>
      <c r="V184" s="90" t="str">
        <f>[2]Plan1!$C345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49"/>
        <v>45037</v>
      </c>
      <c r="B185" s="77">
        <f t="shared" ca="1" si="50"/>
        <v>0</v>
      </c>
      <c r="C185" s="71">
        <f t="shared" si="51"/>
        <v>0</v>
      </c>
      <c r="D185" s="10">
        <f ca="1">IF(A185&lt;$B$1,VLOOKUP(A185,[1]DI!$A$4:$B$15000,2,FALSE),0)</f>
        <v>0</v>
      </c>
      <c r="E185" s="71">
        <f t="shared" ca="1" si="43"/>
        <v>1</v>
      </c>
      <c r="F185" s="71">
        <f ca="1">(TRUNC(PRODUCT($E$16:$E184),16))</f>
        <v>1.0612069320073201</v>
      </c>
      <c r="G185" s="71">
        <f t="shared" ca="1" si="59"/>
        <v>1.06012982108814</v>
      </c>
      <c r="H185" s="71">
        <f t="shared" ca="1" si="44"/>
        <v>1.00101602</v>
      </c>
      <c r="I185" s="72">
        <f t="shared" si="52"/>
        <v>1.6500000000000001E-2</v>
      </c>
      <c r="J185" s="92">
        <f t="shared" si="53"/>
        <v>45035</v>
      </c>
      <c r="K185" s="73">
        <f t="shared" si="54"/>
        <v>1</v>
      </c>
      <c r="L185" s="74">
        <f t="shared" si="55"/>
        <v>1</v>
      </c>
      <c r="M185" s="75">
        <f t="shared" si="45"/>
        <v>1.000064944</v>
      </c>
      <c r="N185" s="75">
        <f t="shared" ca="1" si="46"/>
        <v>1.0010810299999999</v>
      </c>
      <c r="O185" s="74">
        <f t="shared" si="56"/>
        <v>0</v>
      </c>
      <c r="P185" s="71">
        <f t="shared" ca="1" si="47"/>
        <v>0</v>
      </c>
      <c r="Q185" s="71">
        <f t="shared" si="48"/>
        <v>0</v>
      </c>
      <c r="R185" s="76">
        <f t="shared" si="57"/>
        <v>0</v>
      </c>
      <c r="S185" s="92">
        <f t="shared" si="58"/>
        <v>0</v>
      </c>
      <c r="T185" s="7"/>
      <c r="U185" s="93">
        <f>[2]Plan1!$A346</f>
        <v>47207</v>
      </c>
      <c r="V185" s="90" t="str">
        <f>[2]Plan1!$C346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49"/>
        <v>45038</v>
      </c>
      <c r="B186" s="77">
        <f t="shared" ca="1" si="50"/>
        <v>0</v>
      </c>
      <c r="C186" s="71">
        <f t="shared" si="51"/>
        <v>0</v>
      </c>
      <c r="D186" s="10">
        <f ca="1">IF(A186&lt;$B$1,VLOOKUP(A186,[1]DI!$A$4:$B$15000,2,FALSE),0)</f>
        <v>0</v>
      </c>
      <c r="E186" s="71">
        <f t="shared" ca="1" si="43"/>
        <v>1</v>
      </c>
      <c r="F186" s="71">
        <f ca="1">(TRUNC(PRODUCT($E$16:$E185),16))</f>
        <v>1.0612069320073201</v>
      </c>
      <c r="G186" s="71">
        <f t="shared" ca="1" si="59"/>
        <v>1.06012982108814</v>
      </c>
      <c r="H186" s="71">
        <f t="shared" ca="1" si="44"/>
        <v>1.00101602</v>
      </c>
      <c r="I186" s="72">
        <f t="shared" si="52"/>
        <v>1.6500000000000001E-2</v>
      </c>
      <c r="J186" s="92">
        <f t="shared" si="53"/>
        <v>45035</v>
      </c>
      <c r="K186" s="73">
        <f t="shared" si="54"/>
        <v>1</v>
      </c>
      <c r="L186" s="74">
        <f t="shared" si="55"/>
        <v>1</v>
      </c>
      <c r="M186" s="75">
        <f t="shared" si="45"/>
        <v>1.000064944</v>
      </c>
      <c r="N186" s="75">
        <f t="shared" ca="1" si="46"/>
        <v>1.0010810299999999</v>
      </c>
      <c r="O186" s="74">
        <f t="shared" si="56"/>
        <v>0</v>
      </c>
      <c r="P186" s="71">
        <f t="shared" ca="1" si="47"/>
        <v>0</v>
      </c>
      <c r="Q186" s="71">
        <f t="shared" si="48"/>
        <v>0</v>
      </c>
      <c r="R186" s="76">
        <f t="shared" si="57"/>
        <v>0</v>
      </c>
      <c r="S186" s="92">
        <f t="shared" si="58"/>
        <v>0</v>
      </c>
      <c r="T186" s="7"/>
      <c r="U186" s="93">
        <f>[2]Plan1!$A347</f>
        <v>47229</v>
      </c>
      <c r="V186" s="90" t="str">
        <f>[2]Plan1!$C347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49"/>
        <v>45039</v>
      </c>
      <c r="B187" s="77">
        <f t="shared" ca="1" si="50"/>
        <v>0</v>
      </c>
      <c r="C187" s="71">
        <f t="shared" si="51"/>
        <v>0</v>
      </c>
      <c r="D187" s="10">
        <f ca="1">IF(A187&lt;$B$1,VLOOKUP(A187,[1]DI!$A$4:$B$15000,2,FALSE),0)</f>
        <v>0</v>
      </c>
      <c r="E187" s="71">
        <f t="shared" ca="1" si="43"/>
        <v>1</v>
      </c>
      <c r="F187" s="71">
        <f ca="1">(TRUNC(PRODUCT($E$16:$E186),16))</f>
        <v>1.0612069320073201</v>
      </c>
      <c r="G187" s="71">
        <f t="shared" ca="1" si="59"/>
        <v>1.06012982108814</v>
      </c>
      <c r="H187" s="71">
        <f t="shared" ca="1" si="44"/>
        <v>1.00101602</v>
      </c>
      <c r="I187" s="72">
        <f t="shared" si="52"/>
        <v>1.6500000000000001E-2</v>
      </c>
      <c r="J187" s="92">
        <f t="shared" si="53"/>
        <v>45035</v>
      </c>
      <c r="K187" s="73">
        <f t="shared" si="54"/>
        <v>1</v>
      </c>
      <c r="L187" s="74">
        <f t="shared" si="55"/>
        <v>1</v>
      </c>
      <c r="M187" s="75">
        <f t="shared" si="45"/>
        <v>1.000064944</v>
      </c>
      <c r="N187" s="75">
        <f t="shared" ca="1" si="46"/>
        <v>1.0010810299999999</v>
      </c>
      <c r="O187" s="74">
        <f t="shared" si="56"/>
        <v>0</v>
      </c>
      <c r="P187" s="71">
        <f t="shared" ca="1" si="47"/>
        <v>0</v>
      </c>
      <c r="Q187" s="71">
        <f t="shared" si="48"/>
        <v>0</v>
      </c>
      <c r="R187" s="76">
        <f t="shared" si="57"/>
        <v>0</v>
      </c>
      <c r="S187" s="92">
        <f t="shared" si="58"/>
        <v>0</v>
      </c>
      <c r="T187" s="7"/>
      <c r="U187" s="93">
        <f>[2]Plan1!$A348</f>
        <v>47239</v>
      </c>
      <c r="V187" s="90" t="str">
        <f>[2]Plan1!$C348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49"/>
        <v>45040</v>
      </c>
      <c r="B188" s="77">
        <f t="shared" ca="1" si="50"/>
        <v>0</v>
      </c>
      <c r="C188" s="71">
        <f t="shared" si="51"/>
        <v>0</v>
      </c>
      <c r="D188" s="10">
        <f ca="1">IF(A188&lt;$B$1,VLOOKUP(A188,[1]DI!$A$4:$B$15000,2,FALSE),0)</f>
        <v>0.13650000000000001</v>
      </c>
      <c r="E188" s="71">
        <f t="shared" ca="1" si="43"/>
        <v>1.00050788</v>
      </c>
      <c r="F188" s="71">
        <f ca="1">(TRUNC(PRODUCT($E$16:$E187),16))</f>
        <v>1.0612069320073201</v>
      </c>
      <c r="G188" s="71">
        <f t="shared" ca="1" si="59"/>
        <v>1.06012982108814</v>
      </c>
      <c r="H188" s="71">
        <f t="shared" ca="1" si="44"/>
        <v>1.00101602</v>
      </c>
      <c r="I188" s="72">
        <f t="shared" si="52"/>
        <v>1.6500000000000001E-2</v>
      </c>
      <c r="J188" s="92">
        <f t="shared" si="53"/>
        <v>45035</v>
      </c>
      <c r="K188" s="73">
        <f t="shared" si="54"/>
        <v>2</v>
      </c>
      <c r="L188" s="74">
        <f t="shared" si="55"/>
        <v>2</v>
      </c>
      <c r="M188" s="75">
        <f t="shared" si="45"/>
        <v>1.0001298919999999</v>
      </c>
      <c r="N188" s="75">
        <f t="shared" ca="1" si="46"/>
        <v>1.001146044</v>
      </c>
      <c r="O188" s="74">
        <f t="shared" si="56"/>
        <v>0</v>
      </c>
      <c r="P188" s="71">
        <f t="shared" ca="1" si="47"/>
        <v>0</v>
      </c>
      <c r="Q188" s="71">
        <f t="shared" si="48"/>
        <v>0</v>
      </c>
      <c r="R188" s="76">
        <f t="shared" si="57"/>
        <v>0</v>
      </c>
      <c r="S188" s="92">
        <f t="shared" si="58"/>
        <v>0</v>
      </c>
      <c r="T188" s="7"/>
      <c r="U188" s="93">
        <f>[2]Plan1!$A349</f>
        <v>47269</v>
      </c>
      <c r="V188" s="90" t="str">
        <f>[2]Plan1!$C349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49"/>
        <v>45041</v>
      </c>
      <c r="B189" s="77">
        <f t="shared" ca="1" si="50"/>
        <v>0</v>
      </c>
      <c r="C189" s="71">
        <f t="shared" si="51"/>
        <v>0</v>
      </c>
      <c r="D189" s="10">
        <f ca="1">IF(A189&lt;$B$1,VLOOKUP(A189,[1]DI!$A$4:$B$15000,2,FALSE),0)</f>
        <v>0.13650000000000001</v>
      </c>
      <c r="E189" s="71">
        <f t="shared" ca="1" si="43"/>
        <v>1.00050788</v>
      </c>
      <c r="F189" s="71">
        <f ca="1">(TRUNC(PRODUCT($E$16:$E188),16))</f>
        <v>1.06174589778395</v>
      </c>
      <c r="G189" s="71">
        <f t="shared" ca="1" si="59"/>
        <v>1.06012982108814</v>
      </c>
      <c r="H189" s="71">
        <f t="shared" ca="1" si="44"/>
        <v>1.00152441</v>
      </c>
      <c r="I189" s="72">
        <f t="shared" si="52"/>
        <v>1.6500000000000001E-2</v>
      </c>
      <c r="J189" s="92">
        <f t="shared" si="53"/>
        <v>45035</v>
      </c>
      <c r="K189" s="73">
        <f t="shared" si="54"/>
        <v>3</v>
      </c>
      <c r="L189" s="74">
        <f t="shared" si="55"/>
        <v>3</v>
      </c>
      <c r="M189" s="75">
        <f t="shared" si="45"/>
        <v>1.000194845</v>
      </c>
      <c r="N189" s="75">
        <f t="shared" ca="1" si="46"/>
        <v>1.001719552</v>
      </c>
      <c r="O189" s="74">
        <f t="shared" si="56"/>
        <v>0</v>
      </c>
      <c r="P189" s="71">
        <f t="shared" ca="1" si="47"/>
        <v>0</v>
      </c>
      <c r="Q189" s="71">
        <f t="shared" si="48"/>
        <v>0</v>
      </c>
      <c r="R189" s="76">
        <f t="shared" si="57"/>
        <v>0</v>
      </c>
      <c r="S189" s="92">
        <f t="shared" si="58"/>
        <v>0</v>
      </c>
      <c r="T189" s="7"/>
      <c r="U189" s="93">
        <f>[2]Plan1!$A350</f>
        <v>47368</v>
      </c>
      <c r="V189" s="90" t="str">
        <f>[2]Plan1!$C350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49"/>
        <v>45042</v>
      </c>
      <c r="B190" s="77">
        <f t="shared" ca="1" si="50"/>
        <v>0</v>
      </c>
      <c r="C190" s="71">
        <f t="shared" si="51"/>
        <v>0</v>
      </c>
      <c r="D190" s="10">
        <f ca="1">IF(A190&lt;$B$1,VLOOKUP(A190,[1]DI!$A$4:$B$15000,2,FALSE),0)</f>
        <v>0.13650000000000001</v>
      </c>
      <c r="E190" s="71">
        <f t="shared" ca="1" si="43"/>
        <v>1.00050788</v>
      </c>
      <c r="F190" s="71">
        <f ca="1">(TRUNC(PRODUCT($E$16:$E189),16))</f>
        <v>1.06228513729051</v>
      </c>
      <c r="G190" s="71">
        <f t="shared" ca="1" si="59"/>
        <v>1.06012982108814</v>
      </c>
      <c r="H190" s="71">
        <f t="shared" ca="1" si="44"/>
        <v>1.00203307</v>
      </c>
      <c r="I190" s="72">
        <f t="shared" si="52"/>
        <v>1.6500000000000001E-2</v>
      </c>
      <c r="J190" s="92">
        <f t="shared" si="53"/>
        <v>45035</v>
      </c>
      <c r="K190" s="73">
        <f t="shared" si="54"/>
        <v>4</v>
      </c>
      <c r="L190" s="74">
        <f t="shared" si="55"/>
        <v>4</v>
      </c>
      <c r="M190" s="75">
        <f t="shared" si="45"/>
        <v>1.0002598009999999</v>
      </c>
      <c r="N190" s="75">
        <f t="shared" ca="1" si="46"/>
        <v>1.002293399</v>
      </c>
      <c r="O190" s="74">
        <f t="shared" si="56"/>
        <v>0</v>
      </c>
      <c r="P190" s="71">
        <f t="shared" ca="1" si="47"/>
        <v>0</v>
      </c>
      <c r="Q190" s="71">
        <f t="shared" si="48"/>
        <v>0</v>
      </c>
      <c r="R190" s="76">
        <f t="shared" si="57"/>
        <v>0</v>
      </c>
      <c r="S190" s="92">
        <f t="shared" si="58"/>
        <v>0</v>
      </c>
      <c r="T190" s="7"/>
      <c r="U190" s="93">
        <f>[2]Plan1!$A351</f>
        <v>47403</v>
      </c>
      <c r="V190" s="90" t="str">
        <f>[2]Plan1!$C351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49"/>
        <v>45043</v>
      </c>
      <c r="B191" s="77">
        <f t="shared" ca="1" si="50"/>
        <v>0</v>
      </c>
      <c r="C191" s="71">
        <f t="shared" si="51"/>
        <v>0</v>
      </c>
      <c r="D191" s="10">
        <f ca="1">IF(A191&lt;$B$1,VLOOKUP(A191,[1]DI!$A$4:$B$15000,2,FALSE),0)</f>
        <v>0.13650000000000001</v>
      </c>
      <c r="E191" s="71">
        <f t="shared" ca="1" si="43"/>
        <v>1.00050788</v>
      </c>
      <c r="F191" s="71">
        <f ca="1">(TRUNC(PRODUCT($E$16:$E190),16))</f>
        <v>1.0628246506660399</v>
      </c>
      <c r="G191" s="71">
        <f t="shared" ca="1" si="59"/>
        <v>1.06012982108814</v>
      </c>
      <c r="H191" s="71">
        <f t="shared" ca="1" si="44"/>
        <v>1.0025419799999999</v>
      </c>
      <c r="I191" s="72">
        <f t="shared" si="52"/>
        <v>1.6500000000000001E-2</v>
      </c>
      <c r="J191" s="92">
        <f t="shared" si="53"/>
        <v>45035</v>
      </c>
      <c r="K191" s="73">
        <f t="shared" si="54"/>
        <v>5</v>
      </c>
      <c r="L191" s="74">
        <f t="shared" si="55"/>
        <v>5</v>
      </c>
      <c r="M191" s="75">
        <f t="shared" si="45"/>
        <v>1.000324762</v>
      </c>
      <c r="N191" s="75">
        <f t="shared" ca="1" si="46"/>
        <v>1.0028675680000001</v>
      </c>
      <c r="O191" s="74">
        <f t="shared" si="56"/>
        <v>0</v>
      </c>
      <c r="P191" s="71">
        <f t="shared" ca="1" si="47"/>
        <v>0</v>
      </c>
      <c r="Q191" s="71">
        <f t="shared" si="48"/>
        <v>0</v>
      </c>
      <c r="R191" s="76">
        <f t="shared" si="57"/>
        <v>0</v>
      </c>
      <c r="S191" s="92">
        <f t="shared" si="58"/>
        <v>0</v>
      </c>
      <c r="T191" s="7"/>
      <c r="U191" s="93">
        <f>[2]Plan1!$A352</f>
        <v>47424</v>
      </c>
      <c r="V191" s="90" t="str">
        <f>[2]Plan1!$C352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49"/>
        <v>45044</v>
      </c>
      <c r="B192" s="77">
        <f t="shared" ref="B192:B255" ca="1" si="60">IF(A192&lt;=TODAY(),C192+P192,IF(AND(A192&gt;TODAY(),A192&lt;=$B$1),IF(VLOOKUP(TODAY(),$A$14:$D$10004,4,FALSE)=0,"n.d",C192+P192),"n.d"))</f>
        <v>0</v>
      </c>
      <c r="C192" s="71">
        <f t="shared" ref="C192:C255" si="61">(C191-Q191)</f>
        <v>0</v>
      </c>
      <c r="D192" s="10">
        <f ca="1">IF(A192&lt;$B$1,VLOOKUP(A192,[1]DI!$A$4:$B$15000,2,FALSE),0)</f>
        <v>0.13650000000000001</v>
      </c>
      <c r="E192" s="71">
        <f t="shared" ref="E192:E255" ca="1" si="62">IF(A192&lt;A$13,1,ROUND(((1+D192)^(1/252)),8))</f>
        <v>1.00050788</v>
      </c>
      <c r="F192" s="71">
        <f ca="1">(TRUNC(PRODUCT($E$16:$E191),16))</f>
        <v>1.0633644380496201</v>
      </c>
      <c r="G192" s="71">
        <f t="shared" ref="G192:G255" ca="1" si="63">IF(O191&gt;0,F191,G191)</f>
        <v>1.06012982108814</v>
      </c>
      <c r="H192" s="71">
        <f t="shared" ref="H192:H255" ca="1" si="64">ROUND(F192/G192,8)</f>
        <v>1.0030511499999999</v>
      </c>
      <c r="I192" s="72">
        <f t="shared" si="52"/>
        <v>1.6500000000000001E-2</v>
      </c>
      <c r="J192" s="92">
        <f t="shared" ref="J192:J255" si="65">IF(O191&gt;0,VLOOKUP(O191,U$16:AE$76,2),J191)</f>
        <v>45035</v>
      </c>
      <c r="K192" s="73">
        <f t="shared" ref="K192:K255" si="66">IF(A192&gt;J192,IF(NETWORKDAYS(J192,A192,$U$81:$U$469)-1=0,1,NETWORKDAYS(J192,A192,$U$81:$U$469)-1),0)</f>
        <v>6</v>
      </c>
      <c r="L192" s="74">
        <f t="shared" ref="L192:L255" si="67">IF(AND(K192=1,K191=1),1,IF(K192&gt;0,IF(K192=K191,K192+1,K192),0))</f>
        <v>6</v>
      </c>
      <c r="M192" s="75">
        <f t="shared" ref="M192:M255" si="68">ROUND((I192+1)^(L192/252),9)</f>
        <v>1.000389727</v>
      </c>
      <c r="N192" s="75">
        <f t="shared" ref="N192:N255" ca="1" si="69">ROUND(H192*M192,9)</f>
        <v>1.0034420660000001</v>
      </c>
      <c r="O192" s="74">
        <f t="shared" ref="O192:O255" si="70">IF(VLOOKUP(A192,V$16:AC$76,8)=VLOOKUP(A191,V$16:AC$76,8),0,VLOOKUP(A192,V$16:AC$76,8))</f>
        <v>0</v>
      </c>
      <c r="P192" s="71">
        <f t="shared" ref="P192:P255" ca="1" si="71">TRUNC(((N192-1)*C192),8)</f>
        <v>0</v>
      </c>
      <c r="Q192" s="71">
        <f t="shared" ref="Q192:Q255" si="72">IF(O192&gt;0,VLOOKUP(O192,$U$16:$Z$112,6),0)</f>
        <v>0</v>
      </c>
      <c r="R192" s="76">
        <f t="shared" ref="R192:R255" si="73">IF(O191&gt;0,VLOOKUP(O191,U$16:AE$76,10),R191)</f>
        <v>0</v>
      </c>
      <c r="S192" s="92">
        <f t="shared" ref="S192:S255" si="74">IF(O191&gt;0,VLOOKUP(O191,U$16:AE$76,11),S191)</f>
        <v>0</v>
      </c>
      <c r="T192" s="7"/>
      <c r="U192" s="93">
        <f>[2]Plan1!$A353</f>
        <v>47437</v>
      </c>
      <c r="V192" s="90" t="str">
        <f>[2]Plan1!$C353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49"/>
        <v>45045</v>
      </c>
      <c r="B193" s="77">
        <f t="shared" ca="1" si="60"/>
        <v>0</v>
      </c>
      <c r="C193" s="71">
        <f t="shared" si="61"/>
        <v>0</v>
      </c>
      <c r="D193" s="10">
        <f ca="1">IF(A193&lt;$B$1,VLOOKUP(A193,[1]DI!$A$4:$B$15000,2,FALSE),0)</f>
        <v>0</v>
      </c>
      <c r="E193" s="71">
        <f t="shared" ca="1" si="62"/>
        <v>1</v>
      </c>
      <c r="F193" s="71">
        <f ca="1">(TRUNC(PRODUCT($E$16:$E192),16))</f>
        <v>1.0639044995804201</v>
      </c>
      <c r="G193" s="71">
        <f t="shared" ca="1" si="63"/>
        <v>1.06012982108814</v>
      </c>
      <c r="H193" s="71">
        <f t="shared" ca="1" si="64"/>
        <v>1.00356058</v>
      </c>
      <c r="I193" s="72">
        <f t="shared" si="52"/>
        <v>1.6500000000000001E-2</v>
      </c>
      <c r="J193" s="92">
        <f t="shared" si="65"/>
        <v>45035</v>
      </c>
      <c r="K193" s="73">
        <f t="shared" si="66"/>
        <v>6</v>
      </c>
      <c r="L193" s="74">
        <f t="shared" si="67"/>
        <v>7</v>
      </c>
      <c r="M193" s="75">
        <f t="shared" si="68"/>
        <v>1.0004546969999999</v>
      </c>
      <c r="N193" s="75">
        <f t="shared" ca="1" si="69"/>
        <v>1.004016896</v>
      </c>
      <c r="O193" s="74">
        <f t="shared" si="70"/>
        <v>0</v>
      </c>
      <c r="P193" s="71">
        <f t="shared" ca="1" si="71"/>
        <v>0</v>
      </c>
      <c r="Q193" s="71">
        <f t="shared" si="72"/>
        <v>0</v>
      </c>
      <c r="R193" s="76">
        <f t="shared" si="73"/>
        <v>0</v>
      </c>
      <c r="S193" s="92">
        <f t="shared" si="74"/>
        <v>0</v>
      </c>
      <c r="T193" s="7"/>
      <c r="U193" s="93">
        <f>[2]Plan1!$A354</f>
        <v>47442</v>
      </c>
      <c r="V193" s="90" t="str">
        <f>[2]Plan1!$C354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49"/>
        <v>45046</v>
      </c>
      <c r="B194" s="77">
        <f t="shared" ca="1" si="60"/>
        <v>0</v>
      </c>
      <c r="C194" s="71">
        <f t="shared" si="61"/>
        <v>0</v>
      </c>
      <c r="D194" s="10">
        <f ca="1">IF(A194&lt;$B$1,VLOOKUP(A194,[1]DI!$A$4:$B$15000,2,FALSE),0)</f>
        <v>0</v>
      </c>
      <c r="E194" s="71">
        <f t="shared" ca="1" si="62"/>
        <v>1</v>
      </c>
      <c r="F194" s="71">
        <f ca="1">(TRUNC(PRODUCT($E$16:$E193),16))</f>
        <v>1.0639044995804201</v>
      </c>
      <c r="G194" s="71">
        <f t="shared" ca="1" si="63"/>
        <v>1.06012982108814</v>
      </c>
      <c r="H194" s="71">
        <f t="shared" ca="1" si="64"/>
        <v>1.00356058</v>
      </c>
      <c r="I194" s="72">
        <f t="shared" si="52"/>
        <v>1.6500000000000001E-2</v>
      </c>
      <c r="J194" s="92">
        <f t="shared" si="65"/>
        <v>45035</v>
      </c>
      <c r="K194" s="73">
        <f t="shared" si="66"/>
        <v>6</v>
      </c>
      <c r="L194" s="74">
        <f t="shared" si="67"/>
        <v>7</v>
      </c>
      <c r="M194" s="75">
        <f t="shared" si="68"/>
        <v>1.0004546969999999</v>
      </c>
      <c r="N194" s="75">
        <f t="shared" ca="1" si="69"/>
        <v>1.004016896</v>
      </c>
      <c r="O194" s="74">
        <f t="shared" si="70"/>
        <v>0</v>
      </c>
      <c r="P194" s="71">
        <f t="shared" ca="1" si="71"/>
        <v>0</v>
      </c>
      <c r="Q194" s="71">
        <f t="shared" si="72"/>
        <v>0</v>
      </c>
      <c r="R194" s="76">
        <f t="shared" si="73"/>
        <v>0</v>
      </c>
      <c r="S194" s="92">
        <f t="shared" si="74"/>
        <v>0</v>
      </c>
      <c r="T194" s="7"/>
      <c r="U194" s="93">
        <f>[2]Plan1!$A355</f>
        <v>47477</v>
      </c>
      <c r="V194" s="90" t="str">
        <f>[2]Plan1!$C355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49"/>
        <v>45047</v>
      </c>
      <c r="B195" s="77">
        <f t="shared" ca="1" si="60"/>
        <v>0</v>
      </c>
      <c r="C195" s="71">
        <f t="shared" si="61"/>
        <v>0</v>
      </c>
      <c r="D195" s="10">
        <f ca="1">IF(A195&lt;$B$1,VLOOKUP(A195,[1]DI!$A$4:$B$15000,2,FALSE),0)</f>
        <v>0</v>
      </c>
      <c r="E195" s="71">
        <f t="shared" ca="1" si="62"/>
        <v>1</v>
      </c>
      <c r="F195" s="71">
        <f ca="1">(TRUNC(PRODUCT($E$16:$E194),16))</f>
        <v>1.0639044995804201</v>
      </c>
      <c r="G195" s="71">
        <f t="shared" ca="1" si="63"/>
        <v>1.06012982108814</v>
      </c>
      <c r="H195" s="71">
        <f t="shared" ca="1" si="64"/>
        <v>1.00356058</v>
      </c>
      <c r="I195" s="72">
        <f t="shared" si="52"/>
        <v>1.6500000000000001E-2</v>
      </c>
      <c r="J195" s="92">
        <f t="shared" si="65"/>
        <v>45035</v>
      </c>
      <c r="K195" s="73">
        <f t="shared" si="66"/>
        <v>6</v>
      </c>
      <c r="L195" s="74">
        <f t="shared" si="67"/>
        <v>7</v>
      </c>
      <c r="M195" s="75">
        <f t="shared" si="68"/>
        <v>1.0004546969999999</v>
      </c>
      <c r="N195" s="75">
        <f t="shared" ca="1" si="69"/>
        <v>1.004016896</v>
      </c>
      <c r="O195" s="74">
        <f t="shared" si="70"/>
        <v>0</v>
      </c>
      <c r="P195" s="71">
        <f t="shared" ca="1" si="71"/>
        <v>0</v>
      </c>
      <c r="Q195" s="71">
        <f t="shared" si="72"/>
        <v>0</v>
      </c>
      <c r="R195" s="76">
        <f t="shared" si="73"/>
        <v>0</v>
      </c>
      <c r="S195" s="92">
        <f t="shared" si="74"/>
        <v>0</v>
      </c>
      <c r="T195" s="7"/>
      <c r="U195" s="93">
        <f>[2]Plan1!$A356</f>
        <v>47484</v>
      </c>
      <c r="V195" s="90" t="str">
        <f>[2]Plan1!$C356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49"/>
        <v>45048</v>
      </c>
      <c r="B196" s="77">
        <f t="shared" ca="1" si="60"/>
        <v>0</v>
      </c>
      <c r="C196" s="71">
        <f t="shared" si="61"/>
        <v>0</v>
      </c>
      <c r="D196" s="10">
        <f ca="1">IF(A196&lt;$B$1,VLOOKUP(A196,[1]DI!$A$4:$B$15000,2,FALSE),0)</f>
        <v>0.13650000000000001</v>
      </c>
      <c r="E196" s="71">
        <f t="shared" ca="1" si="62"/>
        <v>1.00050788</v>
      </c>
      <c r="F196" s="71">
        <f ca="1">(TRUNC(PRODUCT($E$16:$E195),16))</f>
        <v>1.0639044995804201</v>
      </c>
      <c r="G196" s="71">
        <f t="shared" ca="1" si="63"/>
        <v>1.06012982108814</v>
      </c>
      <c r="H196" s="71">
        <f t="shared" ca="1" si="64"/>
        <v>1.00356058</v>
      </c>
      <c r="I196" s="72">
        <f t="shared" si="52"/>
        <v>1.6500000000000001E-2</v>
      </c>
      <c r="J196" s="92">
        <f t="shared" si="65"/>
        <v>45035</v>
      </c>
      <c r="K196" s="73">
        <f t="shared" si="66"/>
        <v>7</v>
      </c>
      <c r="L196" s="74">
        <f t="shared" si="67"/>
        <v>7</v>
      </c>
      <c r="M196" s="75">
        <f t="shared" si="68"/>
        <v>1.0004546969999999</v>
      </c>
      <c r="N196" s="75">
        <f t="shared" ca="1" si="69"/>
        <v>1.004016896</v>
      </c>
      <c r="O196" s="74">
        <f t="shared" si="70"/>
        <v>0</v>
      </c>
      <c r="P196" s="71">
        <f t="shared" ca="1" si="71"/>
        <v>0</v>
      </c>
      <c r="Q196" s="71">
        <f t="shared" si="72"/>
        <v>0</v>
      </c>
      <c r="R196" s="76">
        <f t="shared" si="73"/>
        <v>0</v>
      </c>
      <c r="S196" s="92">
        <f t="shared" si="74"/>
        <v>0</v>
      </c>
      <c r="T196" s="7"/>
      <c r="U196" s="93">
        <f>[2]Plan1!$A357</f>
        <v>47546</v>
      </c>
      <c r="V196" s="90" t="str">
        <f>[2]Plan1!$C357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49"/>
        <v>45049</v>
      </c>
      <c r="B197" s="77">
        <f t="shared" ca="1" si="60"/>
        <v>0</v>
      </c>
      <c r="C197" s="71">
        <f t="shared" si="61"/>
        <v>0</v>
      </c>
      <c r="D197" s="10">
        <f ca="1">IF(A197&lt;$B$1,VLOOKUP(A197,[1]DI!$A$4:$B$15000,2,FALSE),0)</f>
        <v>0.13650000000000001</v>
      </c>
      <c r="E197" s="71">
        <f t="shared" ca="1" si="62"/>
        <v>1.00050788</v>
      </c>
      <c r="F197" s="71">
        <f ca="1">(TRUNC(PRODUCT($E$16:$E196),16))</f>
        <v>1.0644448353976601</v>
      </c>
      <c r="G197" s="71">
        <f t="shared" ca="1" si="63"/>
        <v>1.06012982108814</v>
      </c>
      <c r="H197" s="71">
        <f t="shared" ca="1" si="64"/>
        <v>1.0040702699999999</v>
      </c>
      <c r="I197" s="72">
        <f t="shared" si="52"/>
        <v>1.6500000000000001E-2</v>
      </c>
      <c r="J197" s="92">
        <f t="shared" si="65"/>
        <v>45035</v>
      </c>
      <c r="K197" s="73">
        <f t="shared" si="66"/>
        <v>8</v>
      </c>
      <c r="L197" s="74">
        <f t="shared" si="67"/>
        <v>8</v>
      </c>
      <c r="M197" s="75">
        <f t="shared" si="68"/>
        <v>1.0005196700000001</v>
      </c>
      <c r="N197" s="75">
        <f t="shared" ca="1" si="69"/>
        <v>1.004592055</v>
      </c>
      <c r="O197" s="74">
        <f t="shared" si="70"/>
        <v>0</v>
      </c>
      <c r="P197" s="71">
        <f t="shared" ca="1" si="71"/>
        <v>0</v>
      </c>
      <c r="Q197" s="71">
        <f t="shared" si="72"/>
        <v>0</v>
      </c>
      <c r="R197" s="76">
        <f t="shared" si="73"/>
        <v>0</v>
      </c>
      <c r="S197" s="92">
        <f t="shared" si="74"/>
        <v>0</v>
      </c>
      <c r="T197" s="7"/>
      <c r="U197" s="93">
        <f>[2]Plan1!$A358</f>
        <v>47547</v>
      </c>
      <c r="V197" s="90" t="str">
        <f>[2]Plan1!$C358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49"/>
        <v>45050</v>
      </c>
      <c r="B198" s="77">
        <f t="shared" ca="1" si="60"/>
        <v>0</v>
      </c>
      <c r="C198" s="71">
        <f t="shared" si="61"/>
        <v>0</v>
      </c>
      <c r="D198" s="10">
        <f ca="1">IF(A198&lt;$B$1,VLOOKUP(A198,[1]DI!$A$4:$B$15000,2,FALSE),0)</f>
        <v>0.13650000000000001</v>
      </c>
      <c r="E198" s="71">
        <f t="shared" ca="1" si="62"/>
        <v>1.00050788</v>
      </c>
      <c r="F198" s="71">
        <f ca="1">(TRUNC(PRODUCT($E$16:$E197),16))</f>
        <v>1.06498544564067</v>
      </c>
      <c r="G198" s="71">
        <f t="shared" ca="1" si="63"/>
        <v>1.06012982108814</v>
      </c>
      <c r="H198" s="71">
        <f t="shared" ca="1" si="64"/>
        <v>1.00458022</v>
      </c>
      <c r="I198" s="72">
        <f t="shared" si="52"/>
        <v>1.6500000000000001E-2</v>
      </c>
      <c r="J198" s="92">
        <f t="shared" si="65"/>
        <v>45035</v>
      </c>
      <c r="K198" s="73">
        <f t="shared" si="66"/>
        <v>9</v>
      </c>
      <c r="L198" s="74">
        <f t="shared" si="67"/>
        <v>9</v>
      </c>
      <c r="M198" s="75">
        <f t="shared" si="68"/>
        <v>1.000584648</v>
      </c>
      <c r="N198" s="75">
        <f t="shared" ca="1" si="69"/>
        <v>1.005167546</v>
      </c>
      <c r="O198" s="74">
        <f t="shared" si="70"/>
        <v>0</v>
      </c>
      <c r="P198" s="71">
        <f t="shared" ca="1" si="71"/>
        <v>0</v>
      </c>
      <c r="Q198" s="71">
        <f t="shared" si="72"/>
        <v>0</v>
      </c>
      <c r="R198" s="76">
        <f t="shared" si="73"/>
        <v>0</v>
      </c>
      <c r="S198" s="92">
        <f t="shared" si="74"/>
        <v>0</v>
      </c>
      <c r="T198" s="16"/>
      <c r="U198" s="93">
        <f>[2]Plan1!$A359</f>
        <v>47592</v>
      </c>
      <c r="V198" s="90" t="str">
        <f>[2]Plan1!$C359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49"/>
        <v>45051</v>
      </c>
      <c r="B199" s="77">
        <f t="shared" ca="1" si="60"/>
        <v>0</v>
      </c>
      <c r="C199" s="71">
        <f t="shared" si="61"/>
        <v>0</v>
      </c>
      <c r="D199" s="10">
        <f ca="1">IF(A199&lt;$B$1,VLOOKUP(A199,[1]DI!$A$4:$B$15000,2,FALSE),0)</f>
        <v>0.13650000000000001</v>
      </c>
      <c r="E199" s="71">
        <f t="shared" ca="1" si="62"/>
        <v>1.00050788</v>
      </c>
      <c r="F199" s="71">
        <f ca="1">(TRUNC(PRODUCT($E$16:$E198),16))</f>
        <v>1.0655263304488001</v>
      </c>
      <c r="G199" s="71">
        <f t="shared" ca="1" si="63"/>
        <v>1.06012982108814</v>
      </c>
      <c r="H199" s="71">
        <f t="shared" ca="1" si="64"/>
        <v>1.0050904199999999</v>
      </c>
      <c r="I199" s="72">
        <f t="shared" si="52"/>
        <v>1.6500000000000001E-2</v>
      </c>
      <c r="J199" s="92">
        <f t="shared" si="65"/>
        <v>45035</v>
      </c>
      <c r="K199" s="73">
        <f t="shared" si="66"/>
        <v>10</v>
      </c>
      <c r="L199" s="74">
        <f t="shared" si="67"/>
        <v>10</v>
      </c>
      <c r="M199" s="75">
        <f t="shared" si="68"/>
        <v>1.0006496300000001</v>
      </c>
      <c r="N199" s="75">
        <f t="shared" ca="1" si="69"/>
        <v>1.0057433570000001</v>
      </c>
      <c r="O199" s="74">
        <f t="shared" si="70"/>
        <v>0</v>
      </c>
      <c r="P199" s="71">
        <f t="shared" ca="1" si="71"/>
        <v>0</v>
      </c>
      <c r="Q199" s="71">
        <f t="shared" si="72"/>
        <v>0</v>
      </c>
      <c r="R199" s="76">
        <f t="shared" si="73"/>
        <v>0</v>
      </c>
      <c r="S199" s="92">
        <f t="shared" si="74"/>
        <v>0</v>
      </c>
      <c r="T199" s="7"/>
      <c r="U199" s="93">
        <f>[2]Plan1!$A360</f>
        <v>47594</v>
      </c>
      <c r="V199" s="90" t="str">
        <f>[2]Plan1!$C360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49"/>
        <v>45052</v>
      </c>
      <c r="B200" s="77">
        <f t="shared" ca="1" si="60"/>
        <v>0</v>
      </c>
      <c r="C200" s="71">
        <f t="shared" si="61"/>
        <v>0</v>
      </c>
      <c r="D200" s="10">
        <f ca="1">IF(A200&lt;$B$1,VLOOKUP(A200,[1]DI!$A$4:$B$15000,2,FALSE),0)</f>
        <v>0</v>
      </c>
      <c r="E200" s="71">
        <f t="shared" ca="1" si="62"/>
        <v>1</v>
      </c>
      <c r="F200" s="71">
        <f ca="1">(TRUNC(PRODUCT($E$16:$E199),16))</f>
        <v>1.0660674899615099</v>
      </c>
      <c r="G200" s="71">
        <f t="shared" ca="1" si="63"/>
        <v>1.06012982108814</v>
      </c>
      <c r="H200" s="71">
        <f t="shared" ca="1" si="64"/>
        <v>1.00560089</v>
      </c>
      <c r="I200" s="72">
        <f t="shared" si="52"/>
        <v>1.6500000000000001E-2</v>
      </c>
      <c r="J200" s="92">
        <f t="shared" si="65"/>
        <v>45035</v>
      </c>
      <c r="K200" s="73">
        <f t="shared" si="66"/>
        <v>10</v>
      </c>
      <c r="L200" s="74">
        <f t="shared" si="67"/>
        <v>11</v>
      </c>
      <c r="M200" s="75">
        <f t="shared" si="68"/>
        <v>1.000714616</v>
      </c>
      <c r="N200" s="75">
        <f t="shared" ca="1" si="69"/>
        <v>1.006319508</v>
      </c>
      <c r="O200" s="74">
        <f t="shared" si="70"/>
        <v>0</v>
      </c>
      <c r="P200" s="71">
        <f t="shared" ca="1" si="71"/>
        <v>0</v>
      </c>
      <c r="Q200" s="71">
        <f t="shared" si="72"/>
        <v>0</v>
      </c>
      <c r="R200" s="76">
        <f t="shared" si="73"/>
        <v>0</v>
      </c>
      <c r="S200" s="92">
        <f t="shared" si="74"/>
        <v>0</v>
      </c>
      <c r="T200" s="7"/>
      <c r="U200" s="93">
        <f>[2]Plan1!$A361</f>
        <v>47604</v>
      </c>
      <c r="V200" s="90" t="str">
        <f>[2]Plan1!$C361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49"/>
        <v>45053</v>
      </c>
      <c r="B201" s="77">
        <f t="shared" ca="1" si="60"/>
        <v>0</v>
      </c>
      <c r="C201" s="71">
        <f t="shared" si="61"/>
        <v>0</v>
      </c>
      <c r="D201" s="10">
        <f ca="1">IF(A201&lt;$B$1,VLOOKUP(A201,[1]DI!$A$4:$B$15000,2,FALSE),0)</f>
        <v>0</v>
      </c>
      <c r="E201" s="71">
        <f t="shared" ca="1" si="62"/>
        <v>1</v>
      </c>
      <c r="F201" s="71">
        <f ca="1">(TRUNC(PRODUCT($E$16:$E200),16))</f>
        <v>1.0660674899615099</v>
      </c>
      <c r="G201" s="71">
        <f t="shared" ca="1" si="63"/>
        <v>1.06012982108814</v>
      </c>
      <c r="H201" s="71">
        <f t="shared" ca="1" si="64"/>
        <v>1.00560089</v>
      </c>
      <c r="I201" s="72">
        <f t="shared" si="52"/>
        <v>1.6500000000000001E-2</v>
      </c>
      <c r="J201" s="92">
        <f t="shared" si="65"/>
        <v>45035</v>
      </c>
      <c r="K201" s="73">
        <f t="shared" si="66"/>
        <v>10</v>
      </c>
      <c r="L201" s="74">
        <f t="shared" si="67"/>
        <v>11</v>
      </c>
      <c r="M201" s="75">
        <f t="shared" si="68"/>
        <v>1.000714616</v>
      </c>
      <c r="N201" s="75">
        <f t="shared" ca="1" si="69"/>
        <v>1.006319508</v>
      </c>
      <c r="O201" s="74">
        <f t="shared" si="70"/>
        <v>0</v>
      </c>
      <c r="P201" s="71">
        <f t="shared" ca="1" si="71"/>
        <v>0</v>
      </c>
      <c r="Q201" s="71">
        <f t="shared" si="72"/>
        <v>0</v>
      </c>
      <c r="R201" s="76">
        <f t="shared" si="73"/>
        <v>0</v>
      </c>
      <c r="S201" s="92">
        <f t="shared" si="74"/>
        <v>0</v>
      </c>
      <c r="T201" s="16"/>
      <c r="U201" s="93">
        <f>[2]Plan1!$A362</f>
        <v>47654</v>
      </c>
      <c r="V201" s="90" t="str">
        <f>[2]Plan1!$C362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49"/>
        <v>45054</v>
      </c>
      <c r="B202" s="77">
        <f t="shared" ca="1" si="60"/>
        <v>0</v>
      </c>
      <c r="C202" s="71">
        <f t="shared" si="61"/>
        <v>0</v>
      </c>
      <c r="D202" s="10">
        <f ca="1">IF(A202&lt;$B$1,VLOOKUP(A202,[1]DI!$A$4:$B$15000,2,FALSE),0)</f>
        <v>0.13650000000000001</v>
      </c>
      <c r="E202" s="71">
        <f t="shared" ca="1" si="62"/>
        <v>1.00050788</v>
      </c>
      <c r="F202" s="71">
        <f ca="1">(TRUNC(PRODUCT($E$16:$E201),16))</f>
        <v>1.0660674899615099</v>
      </c>
      <c r="G202" s="71">
        <f t="shared" ca="1" si="63"/>
        <v>1.06012982108814</v>
      </c>
      <c r="H202" s="71">
        <f t="shared" ca="1" si="64"/>
        <v>1.00560089</v>
      </c>
      <c r="I202" s="72">
        <f t="shared" si="52"/>
        <v>1.6500000000000001E-2</v>
      </c>
      <c r="J202" s="92">
        <f t="shared" si="65"/>
        <v>45035</v>
      </c>
      <c r="K202" s="73">
        <f t="shared" si="66"/>
        <v>11</v>
      </c>
      <c r="L202" s="74">
        <f t="shared" si="67"/>
        <v>11</v>
      </c>
      <c r="M202" s="75">
        <f t="shared" si="68"/>
        <v>1.000714616</v>
      </c>
      <c r="N202" s="75">
        <f t="shared" ca="1" si="69"/>
        <v>1.006319508</v>
      </c>
      <c r="O202" s="74">
        <f t="shared" si="70"/>
        <v>0</v>
      </c>
      <c r="P202" s="71">
        <f t="shared" ca="1" si="71"/>
        <v>0</v>
      </c>
      <c r="Q202" s="71">
        <f t="shared" si="72"/>
        <v>0</v>
      </c>
      <c r="R202" s="76">
        <f t="shared" si="73"/>
        <v>0</v>
      </c>
      <c r="S202" s="92">
        <f t="shared" si="74"/>
        <v>0</v>
      </c>
      <c r="T202" s="7"/>
      <c r="U202" s="93">
        <f>[2]Plan1!$A363</f>
        <v>47733</v>
      </c>
      <c r="V202" s="90" t="str">
        <f>[2]Plan1!$C363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49"/>
        <v>45055</v>
      </c>
      <c r="B203" s="77">
        <f t="shared" ca="1" si="60"/>
        <v>0</v>
      </c>
      <c r="C203" s="71">
        <f t="shared" si="61"/>
        <v>0</v>
      </c>
      <c r="D203" s="10">
        <f ca="1">IF(A203&lt;$B$1,VLOOKUP(A203,[1]DI!$A$4:$B$15000,2,FALSE),0)</f>
        <v>0.13650000000000001</v>
      </c>
      <c r="E203" s="71">
        <f t="shared" ca="1" si="62"/>
        <v>1.00050788</v>
      </c>
      <c r="F203" s="71">
        <f ca="1">(TRUNC(PRODUCT($E$16:$E202),16))</f>
        <v>1.0666089243183099</v>
      </c>
      <c r="G203" s="71">
        <f t="shared" ca="1" si="63"/>
        <v>1.06012982108814</v>
      </c>
      <c r="H203" s="71">
        <f t="shared" ca="1" si="64"/>
        <v>1.00611161</v>
      </c>
      <c r="I203" s="72">
        <f t="shared" si="52"/>
        <v>1.6500000000000001E-2</v>
      </c>
      <c r="J203" s="92">
        <f t="shared" si="65"/>
        <v>45035</v>
      </c>
      <c r="K203" s="73">
        <f t="shared" si="66"/>
        <v>12</v>
      </c>
      <c r="L203" s="74">
        <f t="shared" si="67"/>
        <v>12</v>
      </c>
      <c r="M203" s="75">
        <f t="shared" si="68"/>
        <v>1.000779606</v>
      </c>
      <c r="N203" s="75">
        <f t="shared" ca="1" si="69"/>
        <v>1.006895981</v>
      </c>
      <c r="O203" s="74">
        <f t="shared" si="70"/>
        <v>0</v>
      </c>
      <c r="P203" s="71">
        <f t="shared" ca="1" si="71"/>
        <v>0</v>
      </c>
      <c r="Q203" s="71">
        <f t="shared" si="72"/>
        <v>0</v>
      </c>
      <c r="R203" s="76">
        <f t="shared" si="73"/>
        <v>0</v>
      </c>
      <c r="S203" s="92">
        <f t="shared" si="74"/>
        <v>0</v>
      </c>
      <c r="T203" s="7"/>
      <c r="U203" s="93">
        <f>[2]Plan1!$A364</f>
        <v>47768</v>
      </c>
      <c r="V203" s="90" t="str">
        <f>[2]Plan1!$C364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49"/>
        <v>45056</v>
      </c>
      <c r="B204" s="77">
        <f t="shared" ca="1" si="60"/>
        <v>0</v>
      </c>
      <c r="C204" s="71">
        <f t="shared" si="61"/>
        <v>0</v>
      </c>
      <c r="D204" s="10">
        <f ca="1">IF(A204&lt;$B$1,VLOOKUP(A204,[1]DI!$A$4:$B$15000,2,FALSE),0)</f>
        <v>0.13650000000000001</v>
      </c>
      <c r="E204" s="71">
        <f t="shared" ca="1" si="62"/>
        <v>1.00050788</v>
      </c>
      <c r="F204" s="71">
        <f ca="1">(TRUNC(PRODUCT($E$16:$E203),16))</f>
        <v>1.0671506336587899</v>
      </c>
      <c r="G204" s="71">
        <f t="shared" ca="1" si="63"/>
        <v>1.06012982108814</v>
      </c>
      <c r="H204" s="71">
        <f t="shared" ca="1" si="64"/>
        <v>1.0066226</v>
      </c>
      <c r="I204" s="72">
        <f t="shared" si="52"/>
        <v>1.6500000000000001E-2</v>
      </c>
      <c r="J204" s="92">
        <f t="shared" si="65"/>
        <v>45035</v>
      </c>
      <c r="K204" s="73">
        <f t="shared" si="66"/>
        <v>13</v>
      </c>
      <c r="L204" s="74">
        <f t="shared" si="67"/>
        <v>13</v>
      </c>
      <c r="M204" s="75">
        <f t="shared" si="68"/>
        <v>1.0008446010000001</v>
      </c>
      <c r="N204" s="75">
        <f t="shared" ca="1" si="69"/>
        <v>1.0074727939999999</v>
      </c>
      <c r="O204" s="74">
        <f t="shared" si="70"/>
        <v>0</v>
      </c>
      <c r="P204" s="71">
        <f t="shared" ca="1" si="71"/>
        <v>0</v>
      </c>
      <c r="Q204" s="71">
        <f t="shared" si="72"/>
        <v>0</v>
      </c>
      <c r="R204" s="76">
        <f t="shared" si="73"/>
        <v>0</v>
      </c>
      <c r="S204" s="92">
        <f t="shared" si="74"/>
        <v>0</v>
      </c>
      <c r="T204" s="7"/>
      <c r="U204" s="93">
        <f>[2]Plan1!$A365</f>
        <v>47789</v>
      </c>
      <c r="V204" s="90" t="str">
        <f>[2]Plan1!$C365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49"/>
        <v>45057</v>
      </c>
      <c r="B205" s="77">
        <f t="shared" ca="1" si="60"/>
        <v>0</v>
      </c>
      <c r="C205" s="71">
        <f t="shared" si="61"/>
        <v>0</v>
      </c>
      <c r="D205" s="10">
        <f ca="1">IF(A205&lt;$B$1,VLOOKUP(A205,[1]DI!$A$4:$B$15000,2,FALSE),0)</f>
        <v>0.13650000000000001</v>
      </c>
      <c r="E205" s="71">
        <f t="shared" ca="1" si="62"/>
        <v>1.00050788</v>
      </c>
      <c r="F205" s="71">
        <f ca="1">(TRUNC(PRODUCT($E$16:$E204),16))</f>
        <v>1.0676926181226101</v>
      </c>
      <c r="G205" s="71">
        <f t="shared" ca="1" si="63"/>
        <v>1.06012982108814</v>
      </c>
      <c r="H205" s="71">
        <f t="shared" ca="1" si="64"/>
        <v>1.0071338400000001</v>
      </c>
      <c r="I205" s="72">
        <f t="shared" si="52"/>
        <v>1.6500000000000001E-2</v>
      </c>
      <c r="J205" s="92">
        <f t="shared" si="65"/>
        <v>45035</v>
      </c>
      <c r="K205" s="73">
        <f t="shared" si="66"/>
        <v>14</v>
      </c>
      <c r="L205" s="74">
        <f t="shared" si="67"/>
        <v>14</v>
      </c>
      <c r="M205" s="75">
        <f t="shared" si="68"/>
        <v>1.0009096</v>
      </c>
      <c r="N205" s="75">
        <f t="shared" ca="1" si="69"/>
        <v>1.008049929</v>
      </c>
      <c r="O205" s="74">
        <f t="shared" si="70"/>
        <v>0</v>
      </c>
      <c r="P205" s="71">
        <f t="shared" ca="1" si="71"/>
        <v>0</v>
      </c>
      <c r="Q205" s="71">
        <f t="shared" si="72"/>
        <v>0</v>
      </c>
      <c r="R205" s="76">
        <f t="shared" si="73"/>
        <v>0</v>
      </c>
      <c r="S205" s="92">
        <f t="shared" si="74"/>
        <v>0</v>
      </c>
      <c r="T205" s="7"/>
      <c r="U205" s="93">
        <f>[2]Plan1!$A366</f>
        <v>47802</v>
      </c>
      <c r="V205" s="90" t="str">
        <f>[2]Plan1!$C366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49"/>
        <v>45058</v>
      </c>
      <c r="B206" s="77">
        <f t="shared" ca="1" si="60"/>
        <v>0</v>
      </c>
      <c r="C206" s="71">
        <f t="shared" si="61"/>
        <v>0</v>
      </c>
      <c r="D206" s="10">
        <f ca="1">IF(A206&lt;$B$1,VLOOKUP(A206,[1]DI!$A$4:$B$15000,2,FALSE),0)</f>
        <v>0.13650000000000001</v>
      </c>
      <c r="E206" s="71">
        <f t="shared" ca="1" si="62"/>
        <v>1.00050788</v>
      </c>
      <c r="F206" s="71">
        <f ca="1">(TRUNC(PRODUCT($E$16:$E205),16))</f>
        <v>1.0682348778495101</v>
      </c>
      <c r="G206" s="71">
        <f t="shared" ca="1" si="63"/>
        <v>1.06012982108814</v>
      </c>
      <c r="H206" s="71">
        <f t="shared" ca="1" si="64"/>
        <v>1.0076453400000001</v>
      </c>
      <c r="I206" s="72">
        <f t="shared" si="52"/>
        <v>1.6500000000000001E-2</v>
      </c>
      <c r="J206" s="92">
        <f t="shared" si="65"/>
        <v>45035</v>
      </c>
      <c r="K206" s="73">
        <f t="shared" si="66"/>
        <v>15</v>
      </c>
      <c r="L206" s="74">
        <f t="shared" si="67"/>
        <v>15</v>
      </c>
      <c r="M206" s="75">
        <f t="shared" si="68"/>
        <v>1.000974603</v>
      </c>
      <c r="N206" s="75">
        <f t="shared" ca="1" si="69"/>
        <v>1.0086273939999999</v>
      </c>
      <c r="O206" s="74">
        <f t="shared" si="70"/>
        <v>0</v>
      </c>
      <c r="P206" s="71">
        <f t="shared" ca="1" si="71"/>
        <v>0</v>
      </c>
      <c r="Q206" s="71">
        <f t="shared" si="72"/>
        <v>0</v>
      </c>
      <c r="R206" s="76">
        <f t="shared" si="73"/>
        <v>0</v>
      </c>
      <c r="S206" s="92">
        <f t="shared" si="74"/>
        <v>0</v>
      </c>
      <c r="T206" s="7"/>
      <c r="U206" s="93">
        <f>[2]Plan1!$A367</f>
        <v>47807</v>
      </c>
      <c r="V206" s="90" t="str">
        <f>[2]Plan1!$C367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49"/>
        <v>45059</v>
      </c>
      <c r="B207" s="77">
        <f t="shared" ca="1" si="60"/>
        <v>0</v>
      </c>
      <c r="C207" s="71">
        <f t="shared" si="61"/>
        <v>0</v>
      </c>
      <c r="D207" s="10">
        <f ca="1">IF(A207&lt;$B$1,VLOOKUP(A207,[1]DI!$A$4:$B$15000,2,FALSE),0)</f>
        <v>0</v>
      </c>
      <c r="E207" s="71">
        <f t="shared" ca="1" si="62"/>
        <v>1</v>
      </c>
      <c r="F207" s="71">
        <f ca="1">(TRUNC(PRODUCT($E$16:$E206),16))</f>
        <v>1.06877741297927</v>
      </c>
      <c r="G207" s="71">
        <f t="shared" ca="1" si="63"/>
        <v>1.06012982108814</v>
      </c>
      <c r="H207" s="71">
        <f t="shared" ca="1" si="64"/>
        <v>1.00815711</v>
      </c>
      <c r="I207" s="72">
        <f t="shared" si="52"/>
        <v>1.6500000000000001E-2</v>
      </c>
      <c r="J207" s="92">
        <f t="shared" si="65"/>
        <v>45035</v>
      </c>
      <c r="K207" s="73">
        <f t="shared" si="66"/>
        <v>15</v>
      </c>
      <c r="L207" s="74">
        <f t="shared" si="67"/>
        <v>16</v>
      </c>
      <c r="M207" s="75">
        <f t="shared" si="68"/>
        <v>1.0010396100000001</v>
      </c>
      <c r="N207" s="75">
        <f t="shared" ca="1" si="69"/>
        <v>1.0092052</v>
      </c>
      <c r="O207" s="74">
        <f t="shared" si="70"/>
        <v>0</v>
      </c>
      <c r="P207" s="71">
        <f t="shared" ca="1" si="71"/>
        <v>0</v>
      </c>
      <c r="Q207" s="71">
        <f t="shared" si="72"/>
        <v>0</v>
      </c>
      <c r="R207" s="76">
        <f t="shared" si="73"/>
        <v>0</v>
      </c>
      <c r="S207" s="92">
        <f t="shared" si="74"/>
        <v>0</v>
      </c>
      <c r="T207" s="7"/>
      <c r="U207" s="93">
        <f>[2]Plan1!$A368</f>
        <v>47842</v>
      </c>
      <c r="V207" s="90" t="str">
        <f>[2]Plan1!$C368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49"/>
        <v>45060</v>
      </c>
      <c r="B208" s="77">
        <f t="shared" ca="1" si="60"/>
        <v>0</v>
      </c>
      <c r="C208" s="71">
        <f t="shared" si="61"/>
        <v>0</v>
      </c>
      <c r="D208" s="10">
        <f ca="1">IF(A208&lt;$B$1,VLOOKUP(A208,[1]DI!$A$4:$B$15000,2,FALSE),0)</f>
        <v>0</v>
      </c>
      <c r="E208" s="71">
        <f t="shared" ca="1" si="62"/>
        <v>1</v>
      </c>
      <c r="F208" s="71">
        <f ca="1">(TRUNC(PRODUCT($E$16:$E207),16))</f>
        <v>1.06877741297927</v>
      </c>
      <c r="G208" s="71">
        <f t="shared" ca="1" si="63"/>
        <v>1.06012982108814</v>
      </c>
      <c r="H208" s="71">
        <f t="shared" ca="1" si="64"/>
        <v>1.00815711</v>
      </c>
      <c r="I208" s="72">
        <f t="shared" si="52"/>
        <v>1.6500000000000001E-2</v>
      </c>
      <c r="J208" s="92">
        <f t="shared" si="65"/>
        <v>45035</v>
      </c>
      <c r="K208" s="73">
        <f t="shared" si="66"/>
        <v>15</v>
      </c>
      <c r="L208" s="74">
        <f t="shared" si="67"/>
        <v>16</v>
      </c>
      <c r="M208" s="75">
        <f t="shared" si="68"/>
        <v>1.0010396100000001</v>
      </c>
      <c r="N208" s="75">
        <f t="shared" ca="1" si="69"/>
        <v>1.0092052</v>
      </c>
      <c r="O208" s="74">
        <f t="shared" si="70"/>
        <v>0</v>
      </c>
      <c r="P208" s="71">
        <f t="shared" ca="1" si="71"/>
        <v>0</v>
      </c>
      <c r="Q208" s="71">
        <f t="shared" si="72"/>
        <v>0</v>
      </c>
      <c r="R208" s="76">
        <f t="shared" si="73"/>
        <v>0</v>
      </c>
      <c r="S208" s="92">
        <f t="shared" si="74"/>
        <v>0</v>
      </c>
      <c r="T208" s="7"/>
      <c r="U208" s="93">
        <f>[2]Plan1!$A369</f>
        <v>47849</v>
      </c>
      <c r="V208" s="90" t="str">
        <f>[2]Plan1!$C369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75">(A208+1)</f>
        <v>45061</v>
      </c>
      <c r="B209" s="77">
        <f t="shared" ca="1" si="60"/>
        <v>0</v>
      </c>
      <c r="C209" s="71">
        <f t="shared" si="61"/>
        <v>0</v>
      </c>
      <c r="D209" s="10">
        <f ca="1">IF(A209&lt;$B$1,VLOOKUP(A209,[1]DI!$A$4:$B$15000,2,FALSE),0)</f>
        <v>0.13650000000000001</v>
      </c>
      <c r="E209" s="71">
        <f t="shared" ca="1" si="62"/>
        <v>1.00050788</v>
      </c>
      <c r="F209" s="71">
        <f ca="1">(TRUNC(PRODUCT($E$16:$E208),16))</f>
        <v>1.06877741297927</v>
      </c>
      <c r="G209" s="71">
        <f t="shared" ca="1" si="63"/>
        <v>1.06012982108814</v>
      </c>
      <c r="H209" s="71">
        <f t="shared" ca="1" si="64"/>
        <v>1.00815711</v>
      </c>
      <c r="I209" s="72">
        <f t="shared" ref="I209:I272" si="76">I208</f>
        <v>1.6500000000000001E-2</v>
      </c>
      <c r="J209" s="92">
        <f t="shared" si="65"/>
        <v>45035</v>
      </c>
      <c r="K209" s="73">
        <f t="shared" si="66"/>
        <v>16</v>
      </c>
      <c r="L209" s="74">
        <f t="shared" si="67"/>
        <v>16</v>
      </c>
      <c r="M209" s="75">
        <f t="shared" si="68"/>
        <v>1.0010396100000001</v>
      </c>
      <c r="N209" s="75">
        <f t="shared" ca="1" si="69"/>
        <v>1.0092052</v>
      </c>
      <c r="O209" s="74">
        <f t="shared" si="70"/>
        <v>0</v>
      </c>
      <c r="P209" s="71">
        <f t="shared" ca="1" si="71"/>
        <v>0</v>
      </c>
      <c r="Q209" s="71">
        <f t="shared" si="72"/>
        <v>0</v>
      </c>
      <c r="R209" s="76">
        <f t="shared" si="73"/>
        <v>0</v>
      </c>
      <c r="S209" s="92">
        <f t="shared" si="74"/>
        <v>0</v>
      </c>
      <c r="T209" s="7"/>
      <c r="U209" s="93">
        <f>[2]Plan1!$A370</f>
        <v>47903</v>
      </c>
      <c r="V209" s="90" t="str">
        <f>[2]Plan1!$C370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75"/>
        <v>45062</v>
      </c>
      <c r="B210" s="77">
        <f t="shared" ca="1" si="60"/>
        <v>0</v>
      </c>
      <c r="C210" s="71">
        <f t="shared" si="61"/>
        <v>0</v>
      </c>
      <c r="D210" s="10">
        <f ca="1">IF(A210&lt;$B$1,VLOOKUP(A210,[1]DI!$A$4:$B$15000,2,FALSE),0)</f>
        <v>0.13650000000000001</v>
      </c>
      <c r="E210" s="71">
        <f t="shared" ca="1" si="62"/>
        <v>1.00050788</v>
      </c>
      <c r="F210" s="71">
        <f ca="1">(TRUNC(PRODUCT($E$16:$E209),16))</f>
        <v>1.06932022365177</v>
      </c>
      <c r="G210" s="71">
        <f t="shared" ca="1" si="63"/>
        <v>1.06012982108814</v>
      </c>
      <c r="H210" s="71">
        <f t="shared" ca="1" si="64"/>
        <v>1.0086691299999999</v>
      </c>
      <c r="I210" s="72">
        <f t="shared" si="76"/>
        <v>1.6500000000000001E-2</v>
      </c>
      <c r="J210" s="92">
        <f t="shared" si="65"/>
        <v>45035</v>
      </c>
      <c r="K210" s="73">
        <f t="shared" si="66"/>
        <v>17</v>
      </c>
      <c r="L210" s="74">
        <f t="shared" si="67"/>
        <v>17</v>
      </c>
      <c r="M210" s="75">
        <f t="shared" si="68"/>
        <v>1.0011046219999999</v>
      </c>
      <c r="N210" s="75">
        <f t="shared" ca="1" si="69"/>
        <v>1.0097833279999999</v>
      </c>
      <c r="O210" s="74">
        <f t="shared" si="70"/>
        <v>0</v>
      </c>
      <c r="P210" s="71">
        <f t="shared" ca="1" si="71"/>
        <v>0</v>
      </c>
      <c r="Q210" s="71">
        <f t="shared" si="72"/>
        <v>0</v>
      </c>
      <c r="R210" s="76">
        <f t="shared" si="73"/>
        <v>0</v>
      </c>
      <c r="S210" s="92">
        <f t="shared" si="74"/>
        <v>0</v>
      </c>
      <c r="T210" s="7"/>
      <c r="U210" s="93">
        <f>[2]Plan1!$A371</f>
        <v>47904</v>
      </c>
      <c r="V210" s="90" t="str">
        <f>[2]Plan1!$C371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75"/>
        <v>45063</v>
      </c>
      <c r="B211" s="77">
        <f t="shared" ca="1" si="60"/>
        <v>0</v>
      </c>
      <c r="C211" s="71">
        <f t="shared" si="61"/>
        <v>0</v>
      </c>
      <c r="D211" s="10">
        <f ca="1">IF(A211&lt;$B$1,VLOOKUP(A211,[1]DI!$A$4:$B$15000,2,FALSE),0)</f>
        <v>0.13650000000000001</v>
      </c>
      <c r="E211" s="71">
        <f t="shared" ca="1" si="62"/>
        <v>1.00050788</v>
      </c>
      <c r="F211" s="71">
        <f ca="1">(TRUNC(PRODUCT($E$16:$E210),16))</f>
        <v>1.0698633100069599</v>
      </c>
      <c r="G211" s="71">
        <f t="shared" ca="1" si="63"/>
        <v>1.06012982108814</v>
      </c>
      <c r="H211" s="71">
        <f t="shared" ca="1" si="64"/>
        <v>1.0091814100000001</v>
      </c>
      <c r="I211" s="72">
        <f t="shared" si="76"/>
        <v>1.6500000000000001E-2</v>
      </c>
      <c r="J211" s="92">
        <f t="shared" si="65"/>
        <v>45035</v>
      </c>
      <c r="K211" s="73">
        <f t="shared" si="66"/>
        <v>18</v>
      </c>
      <c r="L211" s="74">
        <f t="shared" si="67"/>
        <v>18</v>
      </c>
      <c r="M211" s="75">
        <f t="shared" si="68"/>
        <v>1.0011696370000001</v>
      </c>
      <c r="N211" s="75">
        <f t="shared" ca="1" si="69"/>
        <v>1.010361786</v>
      </c>
      <c r="O211" s="74">
        <f t="shared" si="70"/>
        <v>0</v>
      </c>
      <c r="P211" s="71">
        <f t="shared" ca="1" si="71"/>
        <v>0</v>
      </c>
      <c r="Q211" s="71">
        <f t="shared" si="72"/>
        <v>0</v>
      </c>
      <c r="R211" s="76">
        <f t="shared" si="73"/>
        <v>0</v>
      </c>
      <c r="S211" s="92">
        <f t="shared" si="74"/>
        <v>0</v>
      </c>
      <c r="T211" s="7"/>
      <c r="U211" s="93">
        <f>[2]Plan1!$A372</f>
        <v>47949</v>
      </c>
      <c r="V211" s="90" t="str">
        <f>[2]Plan1!$C372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75"/>
        <v>45064</v>
      </c>
      <c r="B212" s="77">
        <f t="shared" ca="1" si="60"/>
        <v>0</v>
      </c>
      <c r="C212" s="71">
        <f t="shared" si="61"/>
        <v>0</v>
      </c>
      <c r="D212" s="10">
        <f ca="1">IF(A212&lt;$B$1,VLOOKUP(A212,[1]DI!$A$4:$B$15000,2,FALSE),0)</f>
        <v>0.13650000000000001</v>
      </c>
      <c r="E212" s="71">
        <f t="shared" ca="1" si="62"/>
        <v>1.00050788</v>
      </c>
      <c r="F212" s="71">
        <f ca="1">(TRUNC(PRODUCT($E$16:$E211),16))</f>
        <v>1.07040667218485</v>
      </c>
      <c r="G212" s="71">
        <f t="shared" ca="1" si="63"/>
        <v>1.06012982108814</v>
      </c>
      <c r="H212" s="71">
        <f t="shared" ca="1" si="64"/>
        <v>1.0096939599999999</v>
      </c>
      <c r="I212" s="72">
        <f t="shared" si="76"/>
        <v>1.6500000000000001E-2</v>
      </c>
      <c r="J212" s="92">
        <f t="shared" si="65"/>
        <v>45035</v>
      </c>
      <c r="K212" s="73">
        <f t="shared" si="66"/>
        <v>19</v>
      </c>
      <c r="L212" s="74">
        <f t="shared" si="67"/>
        <v>19</v>
      </c>
      <c r="M212" s="75">
        <f t="shared" si="68"/>
        <v>1.0012346569999999</v>
      </c>
      <c r="N212" s="75">
        <f t="shared" ca="1" si="69"/>
        <v>1.010940586</v>
      </c>
      <c r="O212" s="74">
        <f t="shared" si="70"/>
        <v>0</v>
      </c>
      <c r="P212" s="71">
        <f t="shared" ca="1" si="71"/>
        <v>0</v>
      </c>
      <c r="Q212" s="71">
        <f t="shared" si="72"/>
        <v>0</v>
      </c>
      <c r="R212" s="76">
        <f t="shared" si="73"/>
        <v>0</v>
      </c>
      <c r="S212" s="92">
        <f t="shared" si="74"/>
        <v>0</v>
      </c>
      <c r="T212" s="7"/>
      <c r="U212" s="93">
        <f>[2]Plan1!$A373</f>
        <v>47959</v>
      </c>
      <c r="V212" s="90" t="str">
        <f>[2]Plan1!$C373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75"/>
        <v>45065</v>
      </c>
      <c r="B213" s="77">
        <f t="shared" ca="1" si="60"/>
        <v>0</v>
      </c>
      <c r="C213" s="71">
        <f t="shared" si="61"/>
        <v>0</v>
      </c>
      <c r="D213" s="10">
        <f ca="1">IF(A213&lt;$B$1,VLOOKUP(A213,[1]DI!$A$4:$B$15000,2,FALSE),0)</f>
        <v>0.13650000000000001</v>
      </c>
      <c r="E213" s="71">
        <f t="shared" ca="1" si="62"/>
        <v>1.00050788</v>
      </c>
      <c r="F213" s="71">
        <f ca="1">(TRUNC(PRODUCT($E$16:$E212),16))</f>
        <v>1.07095031032552</v>
      </c>
      <c r="G213" s="71">
        <f t="shared" ca="1" si="63"/>
        <v>1.06012982108814</v>
      </c>
      <c r="H213" s="71">
        <f t="shared" ca="1" si="64"/>
        <v>1.01020676</v>
      </c>
      <c r="I213" s="72">
        <f t="shared" si="76"/>
        <v>1.6500000000000001E-2</v>
      </c>
      <c r="J213" s="92">
        <f t="shared" si="65"/>
        <v>45035</v>
      </c>
      <c r="K213" s="73">
        <f t="shared" si="66"/>
        <v>20</v>
      </c>
      <c r="L213" s="74">
        <f t="shared" si="67"/>
        <v>20</v>
      </c>
      <c r="M213" s="75">
        <f t="shared" si="68"/>
        <v>1.0012996810000001</v>
      </c>
      <c r="N213" s="75">
        <f t="shared" ca="1" si="69"/>
        <v>1.0115197069999999</v>
      </c>
      <c r="O213" s="74">
        <f t="shared" si="70"/>
        <v>0</v>
      </c>
      <c r="P213" s="71">
        <f t="shared" ca="1" si="71"/>
        <v>0</v>
      </c>
      <c r="Q213" s="71">
        <f t="shared" si="72"/>
        <v>0</v>
      </c>
      <c r="R213" s="76">
        <f t="shared" si="73"/>
        <v>0</v>
      </c>
      <c r="S213" s="92">
        <f t="shared" si="74"/>
        <v>0</v>
      </c>
      <c r="T213" s="7"/>
      <c r="U213" s="93">
        <f>[2]Plan1!$A374</f>
        <v>47969</v>
      </c>
      <c r="V213" s="90" t="str">
        <f>[2]Plan1!$C374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75"/>
        <v>45066</v>
      </c>
      <c r="B214" s="77">
        <f t="shared" ca="1" si="60"/>
        <v>0</v>
      </c>
      <c r="C214" s="71">
        <f t="shared" si="61"/>
        <v>0</v>
      </c>
      <c r="D214" s="10">
        <f ca="1">IF(A214&lt;$B$1,VLOOKUP(A214,[1]DI!$A$4:$B$15000,2,FALSE),0)</f>
        <v>0</v>
      </c>
      <c r="E214" s="71">
        <f t="shared" ca="1" si="62"/>
        <v>1</v>
      </c>
      <c r="F214" s="71">
        <f ca="1">(TRUNC(PRODUCT($E$16:$E213),16))</f>
        <v>1.0714942245691199</v>
      </c>
      <c r="G214" s="71">
        <f t="shared" ca="1" si="63"/>
        <v>1.06012982108814</v>
      </c>
      <c r="H214" s="71">
        <f t="shared" ca="1" si="64"/>
        <v>1.01071982</v>
      </c>
      <c r="I214" s="72">
        <f t="shared" si="76"/>
        <v>1.6500000000000001E-2</v>
      </c>
      <c r="J214" s="92">
        <f t="shared" si="65"/>
        <v>45035</v>
      </c>
      <c r="K214" s="73">
        <f t="shared" si="66"/>
        <v>20</v>
      </c>
      <c r="L214" s="74">
        <f t="shared" si="67"/>
        <v>21</v>
      </c>
      <c r="M214" s="75">
        <f t="shared" si="68"/>
        <v>1.00136471</v>
      </c>
      <c r="N214" s="75">
        <f t="shared" ca="1" si="69"/>
        <v>1.0120991589999999</v>
      </c>
      <c r="O214" s="74">
        <f t="shared" si="70"/>
        <v>0</v>
      </c>
      <c r="P214" s="71">
        <f t="shared" ca="1" si="71"/>
        <v>0</v>
      </c>
      <c r="Q214" s="71">
        <f t="shared" si="72"/>
        <v>0</v>
      </c>
      <c r="R214" s="76">
        <f t="shared" si="73"/>
        <v>0</v>
      </c>
      <c r="S214" s="92">
        <f t="shared" si="74"/>
        <v>0</v>
      </c>
      <c r="T214" s="7"/>
      <c r="U214" s="93">
        <f>[2]Plan1!$A375</f>
        <v>48011</v>
      </c>
      <c r="V214" s="90" t="str">
        <f>[2]Plan1!$C375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75"/>
        <v>45067</v>
      </c>
      <c r="B215" s="77">
        <f t="shared" ca="1" si="60"/>
        <v>0</v>
      </c>
      <c r="C215" s="71">
        <f t="shared" si="61"/>
        <v>0</v>
      </c>
      <c r="D215" s="10">
        <f ca="1">IF(A215&lt;$B$1,VLOOKUP(A215,[1]DI!$A$4:$B$15000,2,FALSE),0)</f>
        <v>0</v>
      </c>
      <c r="E215" s="71">
        <f t="shared" ca="1" si="62"/>
        <v>1</v>
      </c>
      <c r="F215" s="71">
        <f ca="1">(TRUNC(PRODUCT($E$16:$E214),16))</f>
        <v>1.0714942245691199</v>
      </c>
      <c r="G215" s="71">
        <f t="shared" ca="1" si="63"/>
        <v>1.06012982108814</v>
      </c>
      <c r="H215" s="71">
        <f t="shared" ca="1" si="64"/>
        <v>1.01071982</v>
      </c>
      <c r="I215" s="72">
        <f t="shared" si="76"/>
        <v>1.6500000000000001E-2</v>
      </c>
      <c r="J215" s="92">
        <f t="shared" si="65"/>
        <v>45035</v>
      </c>
      <c r="K215" s="73">
        <f t="shared" si="66"/>
        <v>20</v>
      </c>
      <c r="L215" s="74">
        <f t="shared" si="67"/>
        <v>21</v>
      </c>
      <c r="M215" s="75">
        <f t="shared" si="68"/>
        <v>1.00136471</v>
      </c>
      <c r="N215" s="75">
        <f t="shared" ca="1" si="69"/>
        <v>1.0120991589999999</v>
      </c>
      <c r="O215" s="74">
        <f t="shared" si="70"/>
        <v>0</v>
      </c>
      <c r="P215" s="71">
        <f t="shared" ca="1" si="71"/>
        <v>0</v>
      </c>
      <c r="Q215" s="71">
        <f t="shared" si="72"/>
        <v>0</v>
      </c>
      <c r="R215" s="76">
        <f t="shared" si="73"/>
        <v>0</v>
      </c>
      <c r="S215" s="92">
        <f t="shared" si="74"/>
        <v>0</v>
      </c>
      <c r="T215" s="7"/>
      <c r="U215" s="93">
        <f>[2]Plan1!$A376</f>
        <v>48098</v>
      </c>
      <c r="V215" s="90" t="str">
        <f>[2]Plan1!$C376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75"/>
        <v>45068</v>
      </c>
      <c r="B216" s="77">
        <f t="shared" ca="1" si="60"/>
        <v>0</v>
      </c>
      <c r="C216" s="71">
        <f t="shared" si="61"/>
        <v>0</v>
      </c>
      <c r="D216" s="10">
        <f ca="1">IF(A216&lt;$B$1,VLOOKUP(A216,[1]DI!$A$4:$B$15000,2,FALSE),0)</f>
        <v>0.13650000000000001</v>
      </c>
      <c r="E216" s="71">
        <f t="shared" ca="1" si="62"/>
        <v>1.00050788</v>
      </c>
      <c r="F216" s="71">
        <f ca="1">(TRUNC(PRODUCT($E$16:$E215),16))</f>
        <v>1.0714942245691199</v>
      </c>
      <c r="G216" s="71">
        <f t="shared" ca="1" si="63"/>
        <v>1.06012982108814</v>
      </c>
      <c r="H216" s="71">
        <f t="shared" ca="1" si="64"/>
        <v>1.01071982</v>
      </c>
      <c r="I216" s="72">
        <f t="shared" si="76"/>
        <v>1.6500000000000001E-2</v>
      </c>
      <c r="J216" s="92">
        <f t="shared" si="65"/>
        <v>45035</v>
      </c>
      <c r="K216" s="73">
        <f t="shared" si="66"/>
        <v>21</v>
      </c>
      <c r="L216" s="74">
        <f t="shared" si="67"/>
        <v>21</v>
      </c>
      <c r="M216" s="75">
        <f t="shared" si="68"/>
        <v>1.00136471</v>
      </c>
      <c r="N216" s="75">
        <f t="shared" ca="1" si="69"/>
        <v>1.0120991589999999</v>
      </c>
      <c r="O216" s="74">
        <f t="shared" si="70"/>
        <v>0</v>
      </c>
      <c r="P216" s="71">
        <f t="shared" ca="1" si="71"/>
        <v>0</v>
      </c>
      <c r="Q216" s="71">
        <f t="shared" si="72"/>
        <v>0</v>
      </c>
      <c r="R216" s="76">
        <f t="shared" si="73"/>
        <v>0</v>
      </c>
      <c r="S216" s="92">
        <f t="shared" si="74"/>
        <v>0</v>
      </c>
      <c r="T216" s="7"/>
      <c r="U216" s="93">
        <f>[2]Plan1!$A377</f>
        <v>48133</v>
      </c>
      <c r="V216" s="90" t="str">
        <f>[2]Plan1!$C377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75"/>
        <v>45069</v>
      </c>
      <c r="B217" s="77">
        <f t="shared" ca="1" si="60"/>
        <v>0</v>
      </c>
      <c r="C217" s="71">
        <f t="shared" si="61"/>
        <v>0</v>
      </c>
      <c r="D217" s="10">
        <f ca="1">IF(A217&lt;$B$1,VLOOKUP(A217,[1]DI!$A$4:$B$15000,2,FALSE),0)</f>
        <v>0.13650000000000001</v>
      </c>
      <c r="E217" s="71">
        <f t="shared" ca="1" si="62"/>
        <v>1.00050788</v>
      </c>
      <c r="F217" s="71">
        <f ca="1">(TRUNC(PRODUCT($E$16:$E216),16))</f>
        <v>1.0720384150558999</v>
      </c>
      <c r="G217" s="71">
        <f t="shared" ca="1" si="63"/>
        <v>1.06012982108814</v>
      </c>
      <c r="H217" s="71">
        <f t="shared" ca="1" si="64"/>
        <v>1.01123315</v>
      </c>
      <c r="I217" s="72">
        <f t="shared" si="76"/>
        <v>1.6500000000000001E-2</v>
      </c>
      <c r="J217" s="92">
        <f t="shared" si="65"/>
        <v>45035</v>
      </c>
      <c r="K217" s="73">
        <f t="shared" si="66"/>
        <v>22</v>
      </c>
      <c r="L217" s="74">
        <f t="shared" si="67"/>
        <v>22</v>
      </c>
      <c r="M217" s="75">
        <f t="shared" si="68"/>
        <v>1.001429742</v>
      </c>
      <c r="N217" s="75">
        <f t="shared" ca="1" si="69"/>
        <v>1.012678953</v>
      </c>
      <c r="O217" s="74">
        <f t="shared" si="70"/>
        <v>0</v>
      </c>
      <c r="P217" s="71">
        <f t="shared" ca="1" si="71"/>
        <v>0</v>
      </c>
      <c r="Q217" s="71">
        <f t="shared" si="72"/>
        <v>0</v>
      </c>
      <c r="R217" s="76">
        <f t="shared" si="73"/>
        <v>0</v>
      </c>
      <c r="S217" s="92">
        <f t="shared" si="74"/>
        <v>0</v>
      </c>
      <c r="T217" s="7"/>
      <c r="U217" s="93">
        <f>[2]Plan1!$A378</f>
        <v>48154</v>
      </c>
      <c r="V217" s="90" t="str">
        <f>[2]Plan1!$C378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75"/>
        <v>45070</v>
      </c>
      <c r="B218" s="77">
        <f t="shared" ca="1" si="60"/>
        <v>0</v>
      </c>
      <c r="C218" s="71">
        <f t="shared" si="61"/>
        <v>0</v>
      </c>
      <c r="D218" s="10">
        <f ca="1">IF(A218&lt;$B$1,VLOOKUP(A218,[1]DI!$A$4:$B$15000,2,FALSE),0)</f>
        <v>0.13650000000000001</v>
      </c>
      <c r="E218" s="71">
        <f t="shared" ca="1" si="62"/>
        <v>1.00050788</v>
      </c>
      <c r="F218" s="71">
        <f ca="1">(TRUNC(PRODUCT($E$16:$E217),16))</f>
        <v>1.07258288192614</v>
      </c>
      <c r="G218" s="71">
        <f t="shared" ca="1" si="63"/>
        <v>1.06012982108814</v>
      </c>
      <c r="H218" s="71">
        <f t="shared" ca="1" si="64"/>
        <v>1.01174673</v>
      </c>
      <c r="I218" s="72">
        <f t="shared" si="76"/>
        <v>1.6500000000000001E-2</v>
      </c>
      <c r="J218" s="92">
        <f t="shared" si="65"/>
        <v>45035</v>
      </c>
      <c r="K218" s="73">
        <f t="shared" si="66"/>
        <v>23</v>
      </c>
      <c r="L218" s="74">
        <f t="shared" si="67"/>
        <v>23</v>
      </c>
      <c r="M218" s="75">
        <f t="shared" si="68"/>
        <v>1.0014947789999999</v>
      </c>
      <c r="N218" s="75">
        <f t="shared" ca="1" si="69"/>
        <v>1.013259068</v>
      </c>
      <c r="O218" s="74">
        <f t="shared" si="70"/>
        <v>0</v>
      </c>
      <c r="P218" s="71">
        <f t="shared" ca="1" si="71"/>
        <v>0</v>
      </c>
      <c r="Q218" s="71">
        <f t="shared" si="72"/>
        <v>0</v>
      </c>
      <c r="R218" s="76">
        <f t="shared" si="73"/>
        <v>0</v>
      </c>
      <c r="S218" s="92">
        <f t="shared" si="74"/>
        <v>0</v>
      </c>
      <c r="T218" s="7"/>
      <c r="U218" s="93">
        <f>[2]Plan1!$A379</f>
        <v>48167</v>
      </c>
      <c r="V218" s="90" t="str">
        <f>[2]Plan1!$C379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75"/>
        <v>45071</v>
      </c>
      <c r="B219" s="77">
        <f t="shared" ca="1" si="60"/>
        <v>0</v>
      </c>
      <c r="C219" s="71">
        <f t="shared" si="61"/>
        <v>0</v>
      </c>
      <c r="D219" s="10">
        <f ca="1">IF(A219&lt;$B$1,VLOOKUP(A219,[1]DI!$A$4:$B$15000,2,FALSE),0)</f>
        <v>0.13650000000000001</v>
      </c>
      <c r="E219" s="71">
        <f t="shared" ca="1" si="62"/>
        <v>1.00050788</v>
      </c>
      <c r="F219" s="71">
        <f ca="1">(TRUNC(PRODUCT($E$16:$E218),16))</f>
        <v>1.07312762532021</v>
      </c>
      <c r="G219" s="71">
        <f t="shared" ca="1" si="63"/>
        <v>1.06012982108814</v>
      </c>
      <c r="H219" s="71">
        <f t="shared" ca="1" si="64"/>
        <v>1.01226058</v>
      </c>
      <c r="I219" s="72">
        <f t="shared" si="76"/>
        <v>1.6500000000000001E-2</v>
      </c>
      <c r="J219" s="92">
        <f t="shared" si="65"/>
        <v>45035</v>
      </c>
      <c r="K219" s="73">
        <f t="shared" si="66"/>
        <v>24</v>
      </c>
      <c r="L219" s="74">
        <f t="shared" si="67"/>
        <v>24</v>
      </c>
      <c r="M219" s="75">
        <f t="shared" si="68"/>
        <v>1.00155982</v>
      </c>
      <c r="N219" s="75">
        <f t="shared" ca="1" si="69"/>
        <v>1.013839524</v>
      </c>
      <c r="O219" s="74">
        <f t="shared" si="70"/>
        <v>0</v>
      </c>
      <c r="P219" s="71">
        <f t="shared" ca="1" si="71"/>
        <v>0</v>
      </c>
      <c r="Q219" s="71">
        <f t="shared" si="72"/>
        <v>0</v>
      </c>
      <c r="R219" s="76">
        <f t="shared" si="73"/>
        <v>0</v>
      </c>
      <c r="S219" s="92">
        <f t="shared" si="74"/>
        <v>0</v>
      </c>
      <c r="T219" s="7"/>
      <c r="U219" s="93">
        <f>[2]Plan1!$A380</f>
        <v>48172</v>
      </c>
      <c r="V219" s="90" t="str">
        <f>[2]Plan1!$C380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75"/>
        <v>45072</v>
      </c>
      <c r="B220" s="77">
        <f t="shared" ca="1" si="60"/>
        <v>0</v>
      </c>
      <c r="C220" s="71">
        <f t="shared" si="61"/>
        <v>0</v>
      </c>
      <c r="D220" s="10">
        <f ca="1">IF(A220&lt;$B$1,VLOOKUP(A220,[1]DI!$A$4:$B$15000,2,FALSE),0)</f>
        <v>0.13650000000000001</v>
      </c>
      <c r="E220" s="71">
        <f t="shared" ca="1" si="62"/>
        <v>1.00050788</v>
      </c>
      <c r="F220" s="71">
        <f ca="1">(TRUNC(PRODUCT($E$16:$E219),16))</f>
        <v>1.0736726453785601</v>
      </c>
      <c r="G220" s="71">
        <f t="shared" ca="1" si="63"/>
        <v>1.06012982108814</v>
      </c>
      <c r="H220" s="71">
        <f t="shared" ca="1" si="64"/>
        <v>1.0127746799999999</v>
      </c>
      <c r="I220" s="72">
        <f t="shared" si="76"/>
        <v>1.6500000000000001E-2</v>
      </c>
      <c r="J220" s="92">
        <f t="shared" si="65"/>
        <v>45035</v>
      </c>
      <c r="K220" s="73">
        <f t="shared" si="66"/>
        <v>25</v>
      </c>
      <c r="L220" s="74">
        <f t="shared" si="67"/>
        <v>25</v>
      </c>
      <c r="M220" s="75">
        <f t="shared" si="68"/>
        <v>1.001624866</v>
      </c>
      <c r="N220" s="75">
        <f t="shared" ca="1" si="69"/>
        <v>1.0144203030000001</v>
      </c>
      <c r="O220" s="74">
        <f t="shared" si="70"/>
        <v>0</v>
      </c>
      <c r="P220" s="71">
        <f t="shared" ca="1" si="71"/>
        <v>0</v>
      </c>
      <c r="Q220" s="71">
        <f t="shared" si="72"/>
        <v>0</v>
      </c>
      <c r="R220" s="76">
        <f t="shared" si="73"/>
        <v>0</v>
      </c>
      <c r="S220" s="92">
        <f t="shared" si="74"/>
        <v>0</v>
      </c>
      <c r="T220" s="7"/>
      <c r="U220" s="93">
        <f>[2]Plan1!$A381</f>
        <v>48207</v>
      </c>
      <c r="V220" s="90" t="str">
        <f>[2]Plan1!$C381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75"/>
        <v>45073</v>
      </c>
      <c r="B221" s="77">
        <f t="shared" ca="1" si="60"/>
        <v>0</v>
      </c>
      <c r="C221" s="71">
        <f t="shared" si="61"/>
        <v>0</v>
      </c>
      <c r="D221" s="10">
        <f ca="1">IF(A221&lt;$B$1,VLOOKUP(A221,[1]DI!$A$4:$B$15000,2,FALSE),0)</f>
        <v>0</v>
      </c>
      <c r="E221" s="71">
        <f t="shared" ca="1" si="62"/>
        <v>1</v>
      </c>
      <c r="F221" s="71">
        <f ca="1">(TRUNC(PRODUCT($E$16:$E220),16))</f>
        <v>1.07421794224169</v>
      </c>
      <c r="G221" s="71">
        <f t="shared" ca="1" si="63"/>
        <v>1.06012982108814</v>
      </c>
      <c r="H221" s="71">
        <f t="shared" ca="1" si="64"/>
        <v>1.01328905</v>
      </c>
      <c r="I221" s="72">
        <f t="shared" si="76"/>
        <v>1.6500000000000001E-2</v>
      </c>
      <c r="J221" s="92">
        <f t="shared" si="65"/>
        <v>45035</v>
      </c>
      <c r="K221" s="73">
        <f t="shared" si="66"/>
        <v>25</v>
      </c>
      <c r="L221" s="74">
        <f t="shared" si="67"/>
        <v>26</v>
      </c>
      <c r="M221" s="75">
        <f t="shared" si="68"/>
        <v>1.001689915</v>
      </c>
      <c r="N221" s="75">
        <f t="shared" ca="1" si="69"/>
        <v>1.0150014220000001</v>
      </c>
      <c r="O221" s="74">
        <f t="shared" si="70"/>
        <v>0</v>
      </c>
      <c r="P221" s="71">
        <f t="shared" ca="1" si="71"/>
        <v>0</v>
      </c>
      <c r="Q221" s="71">
        <f t="shared" si="72"/>
        <v>0</v>
      </c>
      <c r="R221" s="76">
        <f t="shared" si="73"/>
        <v>0</v>
      </c>
      <c r="S221" s="92">
        <f t="shared" si="74"/>
        <v>0</v>
      </c>
      <c r="T221" s="7"/>
      <c r="U221" s="93">
        <f>[2]Plan1!$A382</f>
        <v>48214</v>
      </c>
      <c r="V221" s="90" t="str">
        <f>[2]Plan1!$C382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75"/>
        <v>45074</v>
      </c>
      <c r="B222" s="77">
        <f t="shared" ca="1" si="60"/>
        <v>0</v>
      </c>
      <c r="C222" s="71">
        <f t="shared" si="61"/>
        <v>0</v>
      </c>
      <c r="D222" s="10">
        <f ca="1">IF(A222&lt;$B$1,VLOOKUP(A222,[1]DI!$A$4:$B$15000,2,FALSE),0)</f>
        <v>0</v>
      </c>
      <c r="E222" s="71">
        <f t="shared" ca="1" si="62"/>
        <v>1</v>
      </c>
      <c r="F222" s="71">
        <f ca="1">(TRUNC(PRODUCT($E$16:$E221),16))</f>
        <v>1.07421794224169</v>
      </c>
      <c r="G222" s="71">
        <f t="shared" ca="1" si="63"/>
        <v>1.06012982108814</v>
      </c>
      <c r="H222" s="71">
        <f t="shared" ca="1" si="64"/>
        <v>1.01328905</v>
      </c>
      <c r="I222" s="72">
        <f t="shared" si="76"/>
        <v>1.6500000000000001E-2</v>
      </c>
      <c r="J222" s="92">
        <f t="shared" si="65"/>
        <v>45035</v>
      </c>
      <c r="K222" s="73">
        <f t="shared" si="66"/>
        <v>25</v>
      </c>
      <c r="L222" s="74">
        <f t="shared" si="67"/>
        <v>26</v>
      </c>
      <c r="M222" s="75">
        <f t="shared" si="68"/>
        <v>1.001689915</v>
      </c>
      <c r="N222" s="75">
        <f t="shared" ca="1" si="69"/>
        <v>1.0150014220000001</v>
      </c>
      <c r="O222" s="74">
        <f t="shared" si="70"/>
        <v>0</v>
      </c>
      <c r="P222" s="71">
        <f t="shared" ca="1" si="71"/>
        <v>0</v>
      </c>
      <c r="Q222" s="71">
        <f t="shared" si="72"/>
        <v>0</v>
      </c>
      <c r="R222" s="76">
        <f t="shared" si="73"/>
        <v>0</v>
      </c>
      <c r="S222" s="92">
        <f t="shared" si="74"/>
        <v>0</v>
      </c>
      <c r="T222" s="7"/>
      <c r="U222" s="93">
        <f>[2]Plan1!$A383</f>
        <v>48253</v>
      </c>
      <c r="V222" s="90" t="str">
        <f>[2]Plan1!$C383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75"/>
        <v>45075</v>
      </c>
      <c r="B223" s="77">
        <f t="shared" ca="1" si="60"/>
        <v>0</v>
      </c>
      <c r="C223" s="71">
        <f t="shared" si="61"/>
        <v>0</v>
      </c>
      <c r="D223" s="10">
        <f ca="1">IF(A223&lt;$B$1,VLOOKUP(A223,[1]DI!$A$4:$B$15000,2,FALSE),0)</f>
        <v>0.13650000000000001</v>
      </c>
      <c r="E223" s="71">
        <f t="shared" ca="1" si="62"/>
        <v>1.00050788</v>
      </c>
      <c r="F223" s="71">
        <f ca="1">(TRUNC(PRODUCT($E$16:$E222),16))</f>
        <v>1.07421794224169</v>
      </c>
      <c r="G223" s="71">
        <f t="shared" ca="1" si="63"/>
        <v>1.06012982108814</v>
      </c>
      <c r="H223" s="71">
        <f t="shared" ca="1" si="64"/>
        <v>1.01328905</v>
      </c>
      <c r="I223" s="72">
        <f t="shared" si="76"/>
        <v>1.6500000000000001E-2</v>
      </c>
      <c r="J223" s="92">
        <f t="shared" si="65"/>
        <v>45035</v>
      </c>
      <c r="K223" s="73">
        <f t="shared" si="66"/>
        <v>26</v>
      </c>
      <c r="L223" s="74">
        <f t="shared" si="67"/>
        <v>26</v>
      </c>
      <c r="M223" s="75">
        <f t="shared" si="68"/>
        <v>1.001689915</v>
      </c>
      <c r="N223" s="75">
        <f t="shared" ca="1" si="69"/>
        <v>1.0150014220000001</v>
      </c>
      <c r="O223" s="74">
        <f t="shared" si="70"/>
        <v>0</v>
      </c>
      <c r="P223" s="71">
        <f t="shared" ca="1" si="71"/>
        <v>0</v>
      </c>
      <c r="Q223" s="71">
        <f t="shared" si="72"/>
        <v>0</v>
      </c>
      <c r="R223" s="76">
        <f t="shared" si="73"/>
        <v>0</v>
      </c>
      <c r="S223" s="92">
        <f t="shared" si="74"/>
        <v>0</v>
      </c>
      <c r="T223" s="7"/>
      <c r="U223" s="93">
        <f>[2]Plan1!$A384</f>
        <v>48254</v>
      </c>
      <c r="V223" s="90" t="str">
        <f>[2]Plan1!$C384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75"/>
        <v>45076</v>
      </c>
      <c r="B224" s="77">
        <f t="shared" ca="1" si="60"/>
        <v>0</v>
      </c>
      <c r="C224" s="71">
        <f t="shared" si="61"/>
        <v>0</v>
      </c>
      <c r="D224" s="10">
        <f ca="1">IF(A224&lt;$B$1,VLOOKUP(A224,[1]DI!$A$4:$B$15000,2,FALSE),0)</f>
        <v>0.13650000000000001</v>
      </c>
      <c r="E224" s="71">
        <f t="shared" ca="1" si="62"/>
        <v>1.00050788</v>
      </c>
      <c r="F224" s="71">
        <f ca="1">(TRUNC(PRODUCT($E$16:$E223),16))</f>
        <v>1.0747635160502</v>
      </c>
      <c r="G224" s="71">
        <f t="shared" ca="1" si="63"/>
        <v>1.06012982108814</v>
      </c>
      <c r="H224" s="71">
        <f t="shared" ca="1" si="64"/>
        <v>1.0138036800000001</v>
      </c>
      <c r="I224" s="72">
        <f t="shared" si="76"/>
        <v>1.6500000000000001E-2</v>
      </c>
      <c r="J224" s="92">
        <f t="shared" si="65"/>
        <v>45035</v>
      </c>
      <c r="K224" s="73">
        <f t="shared" si="66"/>
        <v>27</v>
      </c>
      <c r="L224" s="74">
        <f t="shared" si="67"/>
        <v>27</v>
      </c>
      <c r="M224" s="75">
        <f t="shared" si="68"/>
        <v>1.0017549690000001</v>
      </c>
      <c r="N224" s="75">
        <f t="shared" ca="1" si="69"/>
        <v>1.0155828739999999</v>
      </c>
      <c r="O224" s="74">
        <f t="shared" si="70"/>
        <v>0</v>
      </c>
      <c r="P224" s="71">
        <f t="shared" ca="1" si="71"/>
        <v>0</v>
      </c>
      <c r="Q224" s="71">
        <f t="shared" si="72"/>
        <v>0</v>
      </c>
      <c r="R224" s="76">
        <f t="shared" si="73"/>
        <v>0</v>
      </c>
      <c r="S224" s="92">
        <f t="shared" si="74"/>
        <v>0</v>
      </c>
      <c r="T224" s="7"/>
      <c r="U224" s="93">
        <f>[2]Plan1!$A385</f>
        <v>48299</v>
      </c>
      <c r="V224" s="90" t="str">
        <f>[2]Plan1!$C385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75"/>
        <v>45077</v>
      </c>
      <c r="B225" s="77">
        <f t="shared" ca="1" si="60"/>
        <v>0</v>
      </c>
      <c r="C225" s="71">
        <f t="shared" si="61"/>
        <v>0</v>
      </c>
      <c r="D225" s="10">
        <f ca="1">IF(A225&lt;$B$1,VLOOKUP(A225,[1]DI!$A$4:$B$15000,2,FALSE),0)</f>
        <v>0.13650000000000001</v>
      </c>
      <c r="E225" s="71">
        <f t="shared" ca="1" si="62"/>
        <v>1.00050788</v>
      </c>
      <c r="F225" s="71">
        <f ca="1">(TRUNC(PRODUCT($E$16:$E224),16))</f>
        <v>1.07530936694473</v>
      </c>
      <c r="G225" s="71">
        <f t="shared" ca="1" si="63"/>
        <v>1.06012982108814</v>
      </c>
      <c r="H225" s="71">
        <f t="shared" ca="1" si="64"/>
        <v>1.0143185699999999</v>
      </c>
      <c r="I225" s="72">
        <f t="shared" si="76"/>
        <v>1.6500000000000001E-2</v>
      </c>
      <c r="J225" s="92">
        <f t="shared" si="65"/>
        <v>45035</v>
      </c>
      <c r="K225" s="73">
        <f t="shared" si="66"/>
        <v>28</v>
      </c>
      <c r="L225" s="74">
        <f t="shared" si="67"/>
        <v>28</v>
      </c>
      <c r="M225" s="75">
        <f t="shared" si="68"/>
        <v>1.0018200269999999</v>
      </c>
      <c r="N225" s="75">
        <f t="shared" ca="1" si="69"/>
        <v>1.016164657</v>
      </c>
      <c r="O225" s="74">
        <f t="shared" si="70"/>
        <v>0</v>
      </c>
      <c r="P225" s="71">
        <f t="shared" ca="1" si="71"/>
        <v>0</v>
      </c>
      <c r="Q225" s="71">
        <f t="shared" si="72"/>
        <v>0</v>
      </c>
      <c r="R225" s="76">
        <f t="shared" si="73"/>
        <v>0</v>
      </c>
      <c r="S225" s="92">
        <f t="shared" si="74"/>
        <v>0</v>
      </c>
      <c r="T225" s="7"/>
      <c r="U225" s="93">
        <f>[2]Plan1!$A386</f>
        <v>48325</v>
      </c>
      <c r="V225" s="90" t="str">
        <f>[2]Plan1!$C386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75"/>
        <v>45078</v>
      </c>
      <c r="B226" s="77">
        <f t="shared" ca="1" si="60"/>
        <v>0</v>
      </c>
      <c r="C226" s="71">
        <f t="shared" si="61"/>
        <v>0</v>
      </c>
      <c r="D226" s="10">
        <f ca="1">IF(A226&lt;$B$1,VLOOKUP(A226,[1]DI!$A$4:$B$15000,2,FALSE),0)</f>
        <v>0.13650000000000001</v>
      </c>
      <c r="E226" s="71">
        <f t="shared" ca="1" si="62"/>
        <v>1.00050788</v>
      </c>
      <c r="F226" s="71">
        <f ca="1">(TRUNC(PRODUCT($E$16:$E225),16))</f>
        <v>1.07585549506601</v>
      </c>
      <c r="G226" s="71">
        <f t="shared" ca="1" si="63"/>
        <v>1.06012982108814</v>
      </c>
      <c r="H226" s="71">
        <f t="shared" ca="1" si="64"/>
        <v>1.0148337199999999</v>
      </c>
      <c r="I226" s="72">
        <f t="shared" si="76"/>
        <v>1.6500000000000001E-2</v>
      </c>
      <c r="J226" s="92">
        <f t="shared" si="65"/>
        <v>45035</v>
      </c>
      <c r="K226" s="73">
        <f t="shared" si="66"/>
        <v>29</v>
      </c>
      <c r="L226" s="74">
        <f t="shared" si="67"/>
        <v>29</v>
      </c>
      <c r="M226" s="75">
        <f t="shared" si="68"/>
        <v>1.001885089</v>
      </c>
      <c r="N226" s="75">
        <f t="shared" ca="1" si="69"/>
        <v>1.0167467720000001</v>
      </c>
      <c r="O226" s="74">
        <f t="shared" si="70"/>
        <v>0</v>
      </c>
      <c r="P226" s="71">
        <f t="shared" ca="1" si="71"/>
        <v>0</v>
      </c>
      <c r="Q226" s="71">
        <f t="shared" si="72"/>
        <v>0</v>
      </c>
      <c r="R226" s="76">
        <f t="shared" si="73"/>
        <v>0</v>
      </c>
      <c r="S226" s="92">
        <f t="shared" si="74"/>
        <v>0</v>
      </c>
      <c r="T226" s="7"/>
      <c r="U226" s="93">
        <f>[2]Plan1!$A387</f>
        <v>48335</v>
      </c>
      <c r="V226" s="90" t="str">
        <f>[2]Plan1!$C387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75"/>
        <v>45079</v>
      </c>
      <c r="B227" s="77">
        <f t="shared" ca="1" si="60"/>
        <v>0</v>
      </c>
      <c r="C227" s="71">
        <f t="shared" si="61"/>
        <v>0</v>
      </c>
      <c r="D227" s="10">
        <f ca="1">IF(A227&lt;$B$1,VLOOKUP(A227,[1]DI!$A$4:$B$15000,2,FALSE),0)</f>
        <v>0.13650000000000001</v>
      </c>
      <c r="E227" s="71">
        <f t="shared" ca="1" si="62"/>
        <v>1.00050788</v>
      </c>
      <c r="F227" s="71">
        <f ca="1">(TRUNC(PRODUCT($E$16:$E226),16))</f>
        <v>1.07640190055485</v>
      </c>
      <c r="G227" s="71">
        <f t="shared" ca="1" si="63"/>
        <v>1.06012982108814</v>
      </c>
      <c r="H227" s="71">
        <f t="shared" ca="1" si="64"/>
        <v>1.0153491400000001</v>
      </c>
      <c r="I227" s="72">
        <f t="shared" si="76"/>
        <v>1.6500000000000001E-2</v>
      </c>
      <c r="J227" s="92">
        <f t="shared" si="65"/>
        <v>45035</v>
      </c>
      <c r="K227" s="73">
        <f t="shared" si="66"/>
        <v>30</v>
      </c>
      <c r="L227" s="74">
        <f t="shared" si="67"/>
        <v>30</v>
      </c>
      <c r="M227" s="75">
        <f t="shared" si="68"/>
        <v>1.0019501559999999</v>
      </c>
      <c r="N227" s="75">
        <f t="shared" ca="1" si="69"/>
        <v>1.017329229</v>
      </c>
      <c r="O227" s="74">
        <f t="shared" si="70"/>
        <v>0</v>
      </c>
      <c r="P227" s="71">
        <f t="shared" ca="1" si="71"/>
        <v>0</v>
      </c>
      <c r="Q227" s="71">
        <f t="shared" si="72"/>
        <v>0</v>
      </c>
      <c r="R227" s="76">
        <f t="shared" si="73"/>
        <v>0</v>
      </c>
      <c r="S227" s="92">
        <f t="shared" si="74"/>
        <v>0</v>
      </c>
      <c r="T227" s="7"/>
      <c r="U227" s="93">
        <f>[2]Plan1!$A388</f>
        <v>48361</v>
      </c>
      <c r="V227" s="90" t="str">
        <f>[2]Plan1!$C388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75"/>
        <v>45080</v>
      </c>
      <c r="B228" s="77">
        <f t="shared" ca="1" si="60"/>
        <v>0</v>
      </c>
      <c r="C228" s="71">
        <f t="shared" si="61"/>
        <v>0</v>
      </c>
      <c r="D228" s="10">
        <f ca="1">IF(A228&lt;$B$1,VLOOKUP(A228,[1]DI!$A$4:$B$15000,2,FALSE),0)</f>
        <v>0</v>
      </c>
      <c r="E228" s="71">
        <f t="shared" ca="1" si="62"/>
        <v>1</v>
      </c>
      <c r="F228" s="71">
        <f ca="1">(TRUNC(PRODUCT($E$16:$E227),16))</f>
        <v>1.0769485835521</v>
      </c>
      <c r="G228" s="71">
        <f t="shared" ca="1" si="63"/>
        <v>1.06012982108814</v>
      </c>
      <c r="H228" s="71">
        <f t="shared" ca="1" si="64"/>
        <v>1.0158648100000001</v>
      </c>
      <c r="I228" s="72">
        <f t="shared" si="76"/>
        <v>1.6500000000000001E-2</v>
      </c>
      <c r="J228" s="92">
        <f t="shared" si="65"/>
        <v>45035</v>
      </c>
      <c r="K228" s="73">
        <f t="shared" si="66"/>
        <v>30</v>
      </c>
      <c r="L228" s="74">
        <f t="shared" si="67"/>
        <v>31</v>
      </c>
      <c r="M228" s="75">
        <f t="shared" si="68"/>
        <v>1.0020152259999999</v>
      </c>
      <c r="N228" s="75">
        <f t="shared" ca="1" si="69"/>
        <v>1.0179120070000001</v>
      </c>
      <c r="O228" s="74">
        <f t="shared" si="70"/>
        <v>0</v>
      </c>
      <c r="P228" s="71">
        <f t="shared" ca="1" si="71"/>
        <v>0</v>
      </c>
      <c r="Q228" s="71">
        <f t="shared" si="72"/>
        <v>0</v>
      </c>
      <c r="R228" s="76">
        <f t="shared" si="73"/>
        <v>0</v>
      </c>
      <c r="S228" s="92">
        <f t="shared" si="74"/>
        <v>0</v>
      </c>
      <c r="T228" s="7"/>
      <c r="U228" s="93">
        <f>[2]Plan1!$A389</f>
        <v>48464</v>
      </c>
      <c r="V228" s="90" t="str">
        <f>[2]Plan1!$C389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75"/>
        <v>45081</v>
      </c>
      <c r="B229" s="77">
        <f t="shared" ca="1" si="60"/>
        <v>0</v>
      </c>
      <c r="C229" s="71">
        <f t="shared" si="61"/>
        <v>0</v>
      </c>
      <c r="D229" s="10">
        <f ca="1">IF(A229&lt;$B$1,VLOOKUP(A229,[1]DI!$A$4:$B$15000,2,FALSE),0)</f>
        <v>0</v>
      </c>
      <c r="E229" s="71">
        <f t="shared" ca="1" si="62"/>
        <v>1</v>
      </c>
      <c r="F229" s="71">
        <f ca="1">(TRUNC(PRODUCT($E$16:$E228),16))</f>
        <v>1.0769485835521</v>
      </c>
      <c r="G229" s="71">
        <f t="shared" ca="1" si="63"/>
        <v>1.06012982108814</v>
      </c>
      <c r="H229" s="71">
        <f t="shared" ca="1" si="64"/>
        <v>1.0158648100000001</v>
      </c>
      <c r="I229" s="72">
        <f t="shared" si="76"/>
        <v>1.6500000000000001E-2</v>
      </c>
      <c r="J229" s="92">
        <f t="shared" si="65"/>
        <v>45035</v>
      </c>
      <c r="K229" s="73">
        <f t="shared" si="66"/>
        <v>30</v>
      </c>
      <c r="L229" s="74">
        <f t="shared" si="67"/>
        <v>31</v>
      </c>
      <c r="M229" s="75">
        <f t="shared" si="68"/>
        <v>1.0020152259999999</v>
      </c>
      <c r="N229" s="75">
        <f t="shared" ca="1" si="69"/>
        <v>1.0179120070000001</v>
      </c>
      <c r="O229" s="74">
        <f t="shared" si="70"/>
        <v>0</v>
      </c>
      <c r="P229" s="71">
        <f t="shared" ca="1" si="71"/>
        <v>0</v>
      </c>
      <c r="Q229" s="71">
        <f t="shared" si="72"/>
        <v>0</v>
      </c>
      <c r="R229" s="76">
        <f t="shared" si="73"/>
        <v>0</v>
      </c>
      <c r="S229" s="92">
        <f t="shared" si="74"/>
        <v>0</v>
      </c>
      <c r="T229" s="16"/>
      <c r="U229" s="93">
        <f>[2]Plan1!$A390</f>
        <v>48499</v>
      </c>
      <c r="V229" s="90" t="str">
        <f>[2]Plan1!$C390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75"/>
        <v>45082</v>
      </c>
      <c r="B230" s="77">
        <f t="shared" ca="1" si="60"/>
        <v>0</v>
      </c>
      <c r="C230" s="71">
        <f t="shared" si="61"/>
        <v>0</v>
      </c>
      <c r="D230" s="10">
        <f ca="1">IF(A230&lt;$B$1,VLOOKUP(A230,[1]DI!$A$4:$B$15000,2,FALSE),0)</f>
        <v>0.13650000000000001</v>
      </c>
      <c r="E230" s="71">
        <f t="shared" ca="1" si="62"/>
        <v>1.00050788</v>
      </c>
      <c r="F230" s="71">
        <f ca="1">(TRUNC(PRODUCT($E$16:$E229),16))</f>
        <v>1.0769485835521</v>
      </c>
      <c r="G230" s="71">
        <f t="shared" ca="1" si="63"/>
        <v>1.06012982108814</v>
      </c>
      <c r="H230" s="71">
        <f t="shared" ca="1" si="64"/>
        <v>1.0158648100000001</v>
      </c>
      <c r="I230" s="72">
        <f t="shared" si="76"/>
        <v>1.6500000000000001E-2</v>
      </c>
      <c r="J230" s="92">
        <f t="shared" si="65"/>
        <v>45035</v>
      </c>
      <c r="K230" s="73">
        <f t="shared" si="66"/>
        <v>31</v>
      </c>
      <c r="L230" s="74">
        <f t="shared" si="67"/>
        <v>31</v>
      </c>
      <c r="M230" s="75">
        <f t="shared" si="68"/>
        <v>1.0020152259999999</v>
      </c>
      <c r="N230" s="75">
        <f t="shared" ca="1" si="69"/>
        <v>1.0179120070000001</v>
      </c>
      <c r="O230" s="74">
        <f t="shared" si="70"/>
        <v>0</v>
      </c>
      <c r="P230" s="71">
        <f t="shared" ca="1" si="71"/>
        <v>0</v>
      </c>
      <c r="Q230" s="71">
        <f t="shared" si="72"/>
        <v>0</v>
      </c>
      <c r="R230" s="76">
        <f t="shared" si="73"/>
        <v>0</v>
      </c>
      <c r="S230" s="92">
        <f t="shared" si="74"/>
        <v>0</v>
      </c>
      <c r="T230" s="7"/>
      <c r="U230" s="93">
        <f>[2]Plan1!$A391</f>
        <v>48520</v>
      </c>
      <c r="V230" s="90" t="str">
        <f>[2]Plan1!$C391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75"/>
        <v>45083</v>
      </c>
      <c r="B231" s="77">
        <f t="shared" ca="1" si="60"/>
        <v>0</v>
      </c>
      <c r="C231" s="71">
        <f t="shared" si="61"/>
        <v>0</v>
      </c>
      <c r="D231" s="10">
        <f ca="1">IF(A231&lt;$B$1,VLOOKUP(A231,[1]DI!$A$4:$B$15000,2,FALSE),0)</f>
        <v>0.13650000000000001</v>
      </c>
      <c r="E231" s="71">
        <f t="shared" ca="1" si="62"/>
        <v>1.00050788</v>
      </c>
      <c r="F231" s="71">
        <f ca="1">(TRUNC(PRODUCT($E$16:$E230),16))</f>
        <v>1.07749554419871</v>
      </c>
      <c r="G231" s="71">
        <f t="shared" ca="1" si="63"/>
        <v>1.06012982108814</v>
      </c>
      <c r="H231" s="71">
        <f t="shared" ca="1" si="64"/>
        <v>1.0163807499999999</v>
      </c>
      <c r="I231" s="72">
        <f t="shared" si="76"/>
        <v>1.6500000000000001E-2</v>
      </c>
      <c r="J231" s="92">
        <f t="shared" si="65"/>
        <v>45035</v>
      </c>
      <c r="K231" s="73">
        <f t="shared" si="66"/>
        <v>32</v>
      </c>
      <c r="L231" s="74">
        <f t="shared" si="67"/>
        <v>32</v>
      </c>
      <c r="M231" s="75">
        <f t="shared" si="68"/>
        <v>1.0020803009999999</v>
      </c>
      <c r="N231" s="75">
        <f t="shared" ca="1" si="69"/>
        <v>1.0184951280000001</v>
      </c>
      <c r="O231" s="74">
        <f t="shared" si="70"/>
        <v>0</v>
      </c>
      <c r="P231" s="71">
        <f t="shared" ca="1" si="71"/>
        <v>0</v>
      </c>
      <c r="Q231" s="71">
        <f t="shared" si="72"/>
        <v>0</v>
      </c>
      <c r="R231" s="76">
        <f t="shared" si="73"/>
        <v>0</v>
      </c>
      <c r="S231" s="92">
        <f t="shared" si="74"/>
        <v>0</v>
      </c>
      <c r="T231" s="7"/>
      <c r="U231" s="93">
        <f>[2]Plan1!$A392</f>
        <v>48533</v>
      </c>
      <c r="V231" s="90" t="str">
        <f>[2]Plan1!$C392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75"/>
        <v>45084</v>
      </c>
      <c r="B232" s="77">
        <f t="shared" ca="1" si="60"/>
        <v>0</v>
      </c>
      <c r="C232" s="71">
        <f t="shared" si="61"/>
        <v>0</v>
      </c>
      <c r="D232" s="10">
        <f ca="1">IF(A232&lt;$B$1,VLOOKUP(A232,[1]DI!$A$4:$B$15000,2,FALSE),0)</f>
        <v>0.13650000000000001</v>
      </c>
      <c r="E232" s="71">
        <f t="shared" ca="1" si="62"/>
        <v>1.00050788</v>
      </c>
      <c r="F232" s="71">
        <f ca="1">(TRUNC(PRODUCT($E$16:$E231),16))</f>
        <v>1.0780427826357</v>
      </c>
      <c r="G232" s="71">
        <f t="shared" ca="1" si="63"/>
        <v>1.06012982108814</v>
      </c>
      <c r="H232" s="71">
        <f t="shared" ca="1" si="64"/>
        <v>1.01689695</v>
      </c>
      <c r="I232" s="72">
        <f t="shared" si="76"/>
        <v>1.6500000000000001E-2</v>
      </c>
      <c r="J232" s="92">
        <f t="shared" si="65"/>
        <v>45035</v>
      </c>
      <c r="K232" s="73">
        <f t="shared" si="66"/>
        <v>33</v>
      </c>
      <c r="L232" s="74">
        <f t="shared" si="67"/>
        <v>33</v>
      </c>
      <c r="M232" s="75">
        <f t="shared" si="68"/>
        <v>1.00214538</v>
      </c>
      <c r="N232" s="75">
        <f t="shared" ca="1" si="69"/>
        <v>1.01907858</v>
      </c>
      <c r="O232" s="74">
        <f t="shared" si="70"/>
        <v>0</v>
      </c>
      <c r="P232" s="71">
        <f t="shared" ca="1" si="71"/>
        <v>0</v>
      </c>
      <c r="Q232" s="71">
        <f t="shared" si="72"/>
        <v>0</v>
      </c>
      <c r="R232" s="76">
        <f t="shared" si="73"/>
        <v>0</v>
      </c>
      <c r="S232" s="92">
        <f t="shared" si="74"/>
        <v>0</v>
      </c>
      <c r="T232" s="7"/>
      <c r="U232" s="93">
        <f>[2]Plan1!$A393</f>
        <v>48538</v>
      </c>
      <c r="V232" s="90" t="str">
        <f>[2]Plan1!$C393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75"/>
        <v>45085</v>
      </c>
      <c r="B233" s="77">
        <f t="shared" ca="1" si="60"/>
        <v>0</v>
      </c>
      <c r="C233" s="71">
        <f t="shared" si="61"/>
        <v>0</v>
      </c>
      <c r="D233" s="10">
        <f ca="1">IF(A233&lt;$B$1,VLOOKUP(A233,[1]DI!$A$4:$B$15000,2,FALSE),0)</f>
        <v>0</v>
      </c>
      <c r="E233" s="71">
        <f t="shared" ca="1" si="62"/>
        <v>1</v>
      </c>
      <c r="F233" s="71">
        <f ca="1">(TRUNC(PRODUCT($E$16:$E232),16))</f>
        <v>1.07859029900415</v>
      </c>
      <c r="G233" s="71">
        <f t="shared" ca="1" si="63"/>
        <v>1.06012982108814</v>
      </c>
      <c r="H233" s="71">
        <f t="shared" ca="1" si="64"/>
        <v>1.0174134100000001</v>
      </c>
      <c r="I233" s="72">
        <f t="shared" si="76"/>
        <v>1.6500000000000001E-2</v>
      </c>
      <c r="J233" s="92">
        <f t="shared" si="65"/>
        <v>45035</v>
      </c>
      <c r="K233" s="73">
        <f t="shared" si="66"/>
        <v>33</v>
      </c>
      <c r="L233" s="74">
        <f t="shared" si="67"/>
        <v>34</v>
      </c>
      <c r="M233" s="75">
        <f t="shared" si="68"/>
        <v>1.0022104629999999</v>
      </c>
      <c r="N233" s="75">
        <f t="shared" ca="1" si="69"/>
        <v>1.0196623650000001</v>
      </c>
      <c r="O233" s="74">
        <f t="shared" si="70"/>
        <v>0</v>
      </c>
      <c r="P233" s="71">
        <f t="shared" ca="1" si="71"/>
        <v>0</v>
      </c>
      <c r="Q233" s="71">
        <f t="shared" si="72"/>
        <v>0</v>
      </c>
      <c r="R233" s="76">
        <f t="shared" si="73"/>
        <v>0</v>
      </c>
      <c r="S233" s="92">
        <f t="shared" si="74"/>
        <v>0</v>
      </c>
      <c r="T233" s="7"/>
      <c r="U233" s="93">
        <f>[2]Plan1!$A394</f>
        <v>48573</v>
      </c>
      <c r="V233" s="90" t="str">
        <f>[2]Plan1!$C394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75"/>
        <v>45086</v>
      </c>
      <c r="B234" s="77">
        <f t="shared" ca="1" si="60"/>
        <v>0</v>
      </c>
      <c r="C234" s="71">
        <f t="shared" si="61"/>
        <v>0</v>
      </c>
      <c r="D234" s="10">
        <f ca="1">IF(A234&lt;$B$1,VLOOKUP(A234,[1]DI!$A$4:$B$15000,2,FALSE),0)</f>
        <v>0.13650000000000001</v>
      </c>
      <c r="E234" s="71">
        <f t="shared" ca="1" si="62"/>
        <v>1.00050788</v>
      </c>
      <c r="F234" s="71">
        <f ca="1">(TRUNC(PRODUCT($E$16:$E233),16))</f>
        <v>1.07859029900415</v>
      </c>
      <c r="G234" s="71">
        <f t="shared" ca="1" si="63"/>
        <v>1.06012982108814</v>
      </c>
      <c r="H234" s="71">
        <f t="shared" ca="1" si="64"/>
        <v>1.0174134100000001</v>
      </c>
      <c r="I234" s="72">
        <f t="shared" si="76"/>
        <v>1.6500000000000001E-2</v>
      </c>
      <c r="J234" s="92">
        <f t="shared" si="65"/>
        <v>45035</v>
      </c>
      <c r="K234" s="73">
        <f t="shared" si="66"/>
        <v>34</v>
      </c>
      <c r="L234" s="74">
        <f t="shared" si="67"/>
        <v>34</v>
      </c>
      <c r="M234" s="75">
        <f t="shared" si="68"/>
        <v>1.0022104629999999</v>
      </c>
      <c r="N234" s="75">
        <f t="shared" ca="1" si="69"/>
        <v>1.0196623650000001</v>
      </c>
      <c r="O234" s="74">
        <f t="shared" si="70"/>
        <v>0</v>
      </c>
      <c r="P234" s="71">
        <f t="shared" ca="1" si="71"/>
        <v>0</v>
      </c>
      <c r="Q234" s="71">
        <f t="shared" si="72"/>
        <v>0</v>
      </c>
      <c r="R234" s="76">
        <f t="shared" si="73"/>
        <v>0</v>
      </c>
      <c r="S234" s="92">
        <f t="shared" si="74"/>
        <v>0</v>
      </c>
      <c r="T234" s="7"/>
      <c r="U234" s="93">
        <f>[2]Plan1!$A395</f>
        <v>48580</v>
      </c>
      <c r="V234" s="90" t="str">
        <f>[2]Plan1!$C395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75"/>
        <v>45087</v>
      </c>
      <c r="B235" s="77">
        <f t="shared" ca="1" si="60"/>
        <v>0</v>
      </c>
      <c r="C235" s="71">
        <f t="shared" si="61"/>
        <v>0</v>
      </c>
      <c r="D235" s="10">
        <f ca="1">IF(A235&lt;$B$1,VLOOKUP(A235,[1]DI!$A$4:$B$15000,2,FALSE),0)</f>
        <v>0</v>
      </c>
      <c r="E235" s="71">
        <f t="shared" ca="1" si="62"/>
        <v>1</v>
      </c>
      <c r="F235" s="71">
        <f ca="1">(TRUNC(PRODUCT($E$16:$E234),16))</f>
        <v>1.0791380934452099</v>
      </c>
      <c r="G235" s="71">
        <f t="shared" ca="1" si="63"/>
        <v>1.06012982108814</v>
      </c>
      <c r="H235" s="71">
        <f t="shared" ca="1" si="64"/>
        <v>1.01793014</v>
      </c>
      <c r="I235" s="72">
        <f t="shared" si="76"/>
        <v>1.6500000000000001E-2</v>
      </c>
      <c r="J235" s="92">
        <f t="shared" si="65"/>
        <v>45035</v>
      </c>
      <c r="K235" s="73">
        <f t="shared" si="66"/>
        <v>34</v>
      </c>
      <c r="L235" s="74">
        <f t="shared" si="67"/>
        <v>35</v>
      </c>
      <c r="M235" s="75">
        <f t="shared" si="68"/>
        <v>1.0022755510000001</v>
      </c>
      <c r="N235" s="75">
        <f t="shared" ca="1" si="69"/>
        <v>1.0202464920000001</v>
      </c>
      <c r="O235" s="74">
        <f t="shared" si="70"/>
        <v>0</v>
      </c>
      <c r="P235" s="71">
        <f t="shared" ca="1" si="71"/>
        <v>0</v>
      </c>
      <c r="Q235" s="71">
        <f t="shared" si="72"/>
        <v>0</v>
      </c>
      <c r="R235" s="76">
        <f t="shared" si="73"/>
        <v>0</v>
      </c>
      <c r="S235" s="92">
        <f t="shared" si="74"/>
        <v>0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75"/>
        <v>45088</v>
      </c>
      <c r="B236" s="77">
        <f t="shared" ca="1" si="60"/>
        <v>0</v>
      </c>
      <c r="C236" s="71">
        <f t="shared" si="61"/>
        <v>0</v>
      </c>
      <c r="D236" s="10">
        <f ca="1">IF(A236&lt;$B$1,VLOOKUP(A236,[1]DI!$A$4:$B$15000,2,FALSE),0)</f>
        <v>0</v>
      </c>
      <c r="E236" s="71">
        <f t="shared" ca="1" si="62"/>
        <v>1</v>
      </c>
      <c r="F236" s="71">
        <f ca="1">(TRUNC(PRODUCT($E$16:$E235),16))</f>
        <v>1.0791380934452099</v>
      </c>
      <c r="G236" s="71">
        <f t="shared" ca="1" si="63"/>
        <v>1.06012982108814</v>
      </c>
      <c r="H236" s="71">
        <f t="shared" ca="1" si="64"/>
        <v>1.01793014</v>
      </c>
      <c r="I236" s="72">
        <f t="shared" si="76"/>
        <v>1.6500000000000001E-2</v>
      </c>
      <c r="J236" s="92">
        <f t="shared" si="65"/>
        <v>45035</v>
      </c>
      <c r="K236" s="73">
        <f t="shared" si="66"/>
        <v>34</v>
      </c>
      <c r="L236" s="74">
        <f t="shared" si="67"/>
        <v>35</v>
      </c>
      <c r="M236" s="75">
        <f t="shared" si="68"/>
        <v>1.0022755510000001</v>
      </c>
      <c r="N236" s="75">
        <f t="shared" ca="1" si="69"/>
        <v>1.0202464920000001</v>
      </c>
      <c r="O236" s="74">
        <f t="shared" si="70"/>
        <v>0</v>
      </c>
      <c r="P236" s="71">
        <f t="shared" ca="1" si="71"/>
        <v>0</v>
      </c>
      <c r="Q236" s="71">
        <f t="shared" si="72"/>
        <v>0</v>
      </c>
      <c r="R236" s="76">
        <f t="shared" si="73"/>
        <v>0</v>
      </c>
      <c r="S236" s="92">
        <f t="shared" si="74"/>
        <v>0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75"/>
        <v>45089</v>
      </c>
      <c r="B237" s="77">
        <f t="shared" ca="1" si="60"/>
        <v>0</v>
      </c>
      <c r="C237" s="71">
        <f t="shared" si="61"/>
        <v>0</v>
      </c>
      <c r="D237" s="10">
        <f ca="1">IF(A237&lt;$B$1,VLOOKUP(A237,[1]DI!$A$4:$B$15000,2,FALSE),0)</f>
        <v>0.13650000000000001</v>
      </c>
      <c r="E237" s="71">
        <f t="shared" ca="1" si="62"/>
        <v>1.00050788</v>
      </c>
      <c r="F237" s="71">
        <f ca="1">(TRUNC(PRODUCT($E$16:$E236),16))</f>
        <v>1.0791380934452099</v>
      </c>
      <c r="G237" s="71">
        <f t="shared" ca="1" si="63"/>
        <v>1.06012982108814</v>
      </c>
      <c r="H237" s="71">
        <f t="shared" ca="1" si="64"/>
        <v>1.01793014</v>
      </c>
      <c r="I237" s="72">
        <f t="shared" si="76"/>
        <v>1.6500000000000001E-2</v>
      </c>
      <c r="J237" s="92">
        <f t="shared" si="65"/>
        <v>45035</v>
      </c>
      <c r="K237" s="73">
        <f t="shared" si="66"/>
        <v>35</v>
      </c>
      <c r="L237" s="74">
        <f t="shared" si="67"/>
        <v>35</v>
      </c>
      <c r="M237" s="75">
        <f t="shared" si="68"/>
        <v>1.0022755510000001</v>
      </c>
      <c r="N237" s="75">
        <f t="shared" ca="1" si="69"/>
        <v>1.0202464920000001</v>
      </c>
      <c r="O237" s="74">
        <f t="shared" si="70"/>
        <v>0</v>
      </c>
      <c r="P237" s="71">
        <f t="shared" ca="1" si="71"/>
        <v>0</v>
      </c>
      <c r="Q237" s="71">
        <f t="shared" si="72"/>
        <v>0</v>
      </c>
      <c r="R237" s="76">
        <f t="shared" si="73"/>
        <v>0</v>
      </c>
      <c r="S237" s="92">
        <f t="shared" si="74"/>
        <v>0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75"/>
        <v>45090</v>
      </c>
      <c r="B238" s="77">
        <f t="shared" ca="1" si="60"/>
        <v>0</v>
      </c>
      <c r="C238" s="71">
        <f t="shared" si="61"/>
        <v>0</v>
      </c>
      <c r="D238" s="10">
        <f ca="1">IF(A238&lt;$B$1,VLOOKUP(A238,[1]DI!$A$4:$B$15000,2,FALSE),0)</f>
        <v>0.13650000000000001</v>
      </c>
      <c r="E238" s="71">
        <f t="shared" ca="1" si="62"/>
        <v>1.00050788</v>
      </c>
      <c r="F238" s="71">
        <f ca="1">(TRUNC(PRODUCT($E$16:$E237),16))</f>
        <v>1.0796861661001</v>
      </c>
      <c r="G238" s="71">
        <f t="shared" ca="1" si="63"/>
        <v>1.06012982108814</v>
      </c>
      <c r="H238" s="71">
        <f t="shared" ca="1" si="64"/>
        <v>1.01844712</v>
      </c>
      <c r="I238" s="72">
        <f t="shared" si="76"/>
        <v>1.6500000000000001E-2</v>
      </c>
      <c r="J238" s="92">
        <f t="shared" si="65"/>
        <v>45035</v>
      </c>
      <c r="K238" s="73">
        <f t="shared" si="66"/>
        <v>36</v>
      </c>
      <c r="L238" s="74">
        <f t="shared" si="67"/>
        <v>36</v>
      </c>
      <c r="M238" s="75">
        <f t="shared" si="68"/>
        <v>1.0023406429999999</v>
      </c>
      <c r="N238" s="75">
        <f t="shared" ca="1" si="69"/>
        <v>1.020830941</v>
      </c>
      <c r="O238" s="74">
        <f t="shared" si="70"/>
        <v>0</v>
      </c>
      <c r="P238" s="71">
        <f t="shared" ca="1" si="71"/>
        <v>0</v>
      </c>
      <c r="Q238" s="71">
        <f t="shared" si="72"/>
        <v>0</v>
      </c>
      <c r="R238" s="76">
        <f t="shared" si="73"/>
        <v>0</v>
      </c>
      <c r="S238" s="92">
        <f t="shared" si="74"/>
        <v>0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75"/>
        <v>45091</v>
      </c>
      <c r="B239" s="77">
        <f t="shared" ca="1" si="60"/>
        <v>0</v>
      </c>
      <c r="C239" s="71">
        <f t="shared" si="61"/>
        <v>0</v>
      </c>
      <c r="D239" s="10">
        <f ca="1">IF(A239&lt;$B$1,VLOOKUP(A239,[1]DI!$A$4:$B$15000,2,FALSE),0)</f>
        <v>0.13650000000000001</v>
      </c>
      <c r="E239" s="71">
        <f t="shared" ca="1" si="62"/>
        <v>1.00050788</v>
      </c>
      <c r="F239" s="71">
        <f ca="1">(TRUNC(PRODUCT($E$16:$E238),16))</f>
        <v>1.08023451711014</v>
      </c>
      <c r="G239" s="71">
        <f t="shared" ca="1" si="63"/>
        <v>1.06012982108814</v>
      </c>
      <c r="H239" s="71">
        <f t="shared" ca="1" si="64"/>
        <v>1.01896437</v>
      </c>
      <c r="I239" s="72">
        <f t="shared" si="76"/>
        <v>1.6500000000000001E-2</v>
      </c>
      <c r="J239" s="92">
        <f t="shared" si="65"/>
        <v>45035</v>
      </c>
      <c r="K239" s="73">
        <f t="shared" si="66"/>
        <v>37</v>
      </c>
      <c r="L239" s="74">
        <f t="shared" si="67"/>
        <v>37</v>
      </c>
      <c r="M239" s="75">
        <f t="shared" si="68"/>
        <v>1.0024057390000001</v>
      </c>
      <c r="N239" s="75">
        <f t="shared" ca="1" si="69"/>
        <v>1.0214157319999999</v>
      </c>
      <c r="O239" s="74">
        <f t="shared" si="70"/>
        <v>0</v>
      </c>
      <c r="P239" s="71">
        <f t="shared" ca="1" si="71"/>
        <v>0</v>
      </c>
      <c r="Q239" s="71">
        <f t="shared" si="72"/>
        <v>0</v>
      </c>
      <c r="R239" s="76">
        <f t="shared" si="73"/>
        <v>0</v>
      </c>
      <c r="S239" s="92">
        <f t="shared" si="74"/>
        <v>0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75"/>
        <v>45092</v>
      </c>
      <c r="B240" s="77">
        <f t="shared" ca="1" si="60"/>
        <v>0</v>
      </c>
      <c r="C240" s="71">
        <f t="shared" si="61"/>
        <v>0</v>
      </c>
      <c r="D240" s="10">
        <f ca="1">IF(A240&lt;$B$1,VLOOKUP(A240,[1]DI!$A$4:$B$15000,2,FALSE),0)</f>
        <v>0.13650000000000001</v>
      </c>
      <c r="E240" s="71">
        <f t="shared" ca="1" si="62"/>
        <v>1.00050788</v>
      </c>
      <c r="F240" s="71">
        <f ca="1">(TRUNC(PRODUCT($E$16:$E239),16))</f>
        <v>1.0807831466166899</v>
      </c>
      <c r="G240" s="71">
        <f t="shared" ca="1" si="63"/>
        <v>1.06012982108814</v>
      </c>
      <c r="H240" s="71">
        <f t="shared" ca="1" si="64"/>
        <v>1.0194818800000001</v>
      </c>
      <c r="I240" s="72">
        <f t="shared" si="76"/>
        <v>1.6500000000000001E-2</v>
      </c>
      <c r="J240" s="92">
        <f t="shared" si="65"/>
        <v>45035</v>
      </c>
      <c r="K240" s="73">
        <f t="shared" si="66"/>
        <v>38</v>
      </c>
      <c r="L240" s="74">
        <f t="shared" si="67"/>
        <v>38</v>
      </c>
      <c r="M240" s="75">
        <f t="shared" si="68"/>
        <v>1.0024708389999999</v>
      </c>
      <c r="N240" s="75">
        <f t="shared" ca="1" si="69"/>
        <v>1.022000856</v>
      </c>
      <c r="O240" s="74">
        <f t="shared" si="70"/>
        <v>0</v>
      </c>
      <c r="P240" s="71">
        <f t="shared" ca="1" si="71"/>
        <v>0</v>
      </c>
      <c r="Q240" s="71">
        <f t="shared" si="72"/>
        <v>0</v>
      </c>
      <c r="R240" s="76">
        <f t="shared" si="73"/>
        <v>0</v>
      </c>
      <c r="S240" s="92">
        <f t="shared" si="74"/>
        <v>0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75"/>
        <v>45093</v>
      </c>
      <c r="B241" s="77">
        <f t="shared" ca="1" si="60"/>
        <v>0</v>
      </c>
      <c r="C241" s="71">
        <f t="shared" si="61"/>
        <v>0</v>
      </c>
      <c r="D241" s="10">
        <f ca="1">IF(A241&lt;$B$1,VLOOKUP(A241,[1]DI!$A$4:$B$15000,2,FALSE),0)</f>
        <v>0.13650000000000001</v>
      </c>
      <c r="E241" s="71">
        <f t="shared" ca="1" si="62"/>
        <v>1.00050788</v>
      </c>
      <c r="F241" s="71">
        <f ca="1">(TRUNC(PRODUCT($E$16:$E240),16))</f>
        <v>1.0813320547612</v>
      </c>
      <c r="G241" s="71">
        <f t="shared" ca="1" si="63"/>
        <v>1.06012982108814</v>
      </c>
      <c r="H241" s="71">
        <f t="shared" ca="1" si="64"/>
        <v>1.0199996600000001</v>
      </c>
      <c r="I241" s="72">
        <f t="shared" si="76"/>
        <v>1.6500000000000001E-2</v>
      </c>
      <c r="J241" s="92">
        <f t="shared" si="65"/>
        <v>45035</v>
      </c>
      <c r="K241" s="73">
        <f t="shared" si="66"/>
        <v>39</v>
      </c>
      <c r="L241" s="74">
        <f t="shared" si="67"/>
        <v>39</v>
      </c>
      <c r="M241" s="75">
        <f t="shared" si="68"/>
        <v>1.002535943</v>
      </c>
      <c r="N241" s="75">
        <f t="shared" ca="1" si="69"/>
        <v>1.0225863209999999</v>
      </c>
      <c r="O241" s="74">
        <f t="shared" si="70"/>
        <v>0</v>
      </c>
      <c r="P241" s="71">
        <f t="shared" ca="1" si="71"/>
        <v>0</v>
      </c>
      <c r="Q241" s="71">
        <f t="shared" si="72"/>
        <v>0</v>
      </c>
      <c r="R241" s="76">
        <f t="shared" si="73"/>
        <v>0</v>
      </c>
      <c r="S241" s="92">
        <f t="shared" si="74"/>
        <v>0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75"/>
        <v>45094</v>
      </c>
      <c r="B242" s="77">
        <f t="shared" ca="1" si="60"/>
        <v>0</v>
      </c>
      <c r="C242" s="71">
        <f t="shared" si="61"/>
        <v>0</v>
      </c>
      <c r="D242" s="10">
        <f ca="1">IF(A242&lt;$B$1,VLOOKUP(A242,[1]DI!$A$4:$B$15000,2,FALSE),0)</f>
        <v>0</v>
      </c>
      <c r="E242" s="71">
        <f t="shared" ca="1" si="62"/>
        <v>1</v>
      </c>
      <c r="F242" s="71">
        <f ca="1">(TRUNC(PRODUCT($E$16:$E241),16))</f>
        <v>1.08188124168517</v>
      </c>
      <c r="G242" s="71">
        <f t="shared" ca="1" si="63"/>
        <v>1.06012982108814</v>
      </c>
      <c r="H242" s="71">
        <f t="shared" ca="1" si="64"/>
        <v>1.0205177000000001</v>
      </c>
      <c r="I242" s="72">
        <f t="shared" si="76"/>
        <v>1.6500000000000001E-2</v>
      </c>
      <c r="J242" s="92">
        <f t="shared" si="65"/>
        <v>45035</v>
      </c>
      <c r="K242" s="73">
        <f t="shared" si="66"/>
        <v>39</v>
      </c>
      <c r="L242" s="74">
        <f t="shared" si="67"/>
        <v>40</v>
      </c>
      <c r="M242" s="75">
        <f t="shared" si="68"/>
        <v>1.0026010519999999</v>
      </c>
      <c r="N242" s="75">
        <f t="shared" ca="1" si="69"/>
        <v>1.0231721199999999</v>
      </c>
      <c r="O242" s="74">
        <f t="shared" si="70"/>
        <v>0</v>
      </c>
      <c r="P242" s="71">
        <f t="shared" ca="1" si="71"/>
        <v>0</v>
      </c>
      <c r="Q242" s="71">
        <f t="shared" si="72"/>
        <v>0</v>
      </c>
      <c r="R242" s="76">
        <f t="shared" si="73"/>
        <v>0</v>
      </c>
      <c r="S242" s="92">
        <f t="shared" si="74"/>
        <v>0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75"/>
        <v>45095</v>
      </c>
      <c r="B243" s="77">
        <f t="shared" ca="1" si="60"/>
        <v>0</v>
      </c>
      <c r="C243" s="71">
        <f t="shared" si="61"/>
        <v>0</v>
      </c>
      <c r="D243" s="10">
        <f ca="1">IF(A243&lt;$B$1,VLOOKUP(A243,[1]DI!$A$4:$B$15000,2,FALSE),0)</f>
        <v>0</v>
      </c>
      <c r="E243" s="71">
        <f t="shared" ca="1" si="62"/>
        <v>1</v>
      </c>
      <c r="F243" s="71">
        <f ca="1">(TRUNC(PRODUCT($E$16:$E242),16))</f>
        <v>1.08188124168517</v>
      </c>
      <c r="G243" s="71">
        <f t="shared" ca="1" si="63"/>
        <v>1.06012982108814</v>
      </c>
      <c r="H243" s="71">
        <f t="shared" ca="1" si="64"/>
        <v>1.0205177000000001</v>
      </c>
      <c r="I243" s="72">
        <f t="shared" si="76"/>
        <v>1.6500000000000001E-2</v>
      </c>
      <c r="J243" s="92">
        <f t="shared" si="65"/>
        <v>45035</v>
      </c>
      <c r="K243" s="73">
        <f t="shared" si="66"/>
        <v>39</v>
      </c>
      <c r="L243" s="74">
        <f t="shared" si="67"/>
        <v>40</v>
      </c>
      <c r="M243" s="75">
        <f t="shared" si="68"/>
        <v>1.0026010519999999</v>
      </c>
      <c r="N243" s="75">
        <f t="shared" ca="1" si="69"/>
        <v>1.0231721199999999</v>
      </c>
      <c r="O243" s="74">
        <f t="shared" si="70"/>
        <v>0</v>
      </c>
      <c r="P243" s="71">
        <f t="shared" ca="1" si="71"/>
        <v>0</v>
      </c>
      <c r="Q243" s="71">
        <f t="shared" si="72"/>
        <v>0</v>
      </c>
      <c r="R243" s="76">
        <f t="shared" si="73"/>
        <v>0</v>
      </c>
      <c r="S243" s="92">
        <f t="shared" si="74"/>
        <v>0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75"/>
        <v>45096</v>
      </c>
      <c r="B244" s="77">
        <f t="shared" ca="1" si="60"/>
        <v>0</v>
      </c>
      <c r="C244" s="71">
        <f t="shared" si="61"/>
        <v>0</v>
      </c>
      <c r="D244" s="10">
        <f ca="1">IF(A244&lt;$B$1,VLOOKUP(A244,[1]DI!$A$4:$B$15000,2,FALSE),0)</f>
        <v>0.13650000000000001</v>
      </c>
      <c r="E244" s="71">
        <f t="shared" ca="1" si="62"/>
        <v>1.00050788</v>
      </c>
      <c r="F244" s="71">
        <f ca="1">(TRUNC(PRODUCT($E$16:$E243),16))</f>
        <v>1.08188124168517</v>
      </c>
      <c r="G244" s="71">
        <f t="shared" ca="1" si="63"/>
        <v>1.06012982108814</v>
      </c>
      <c r="H244" s="71">
        <f t="shared" ca="1" si="64"/>
        <v>1.0205177000000001</v>
      </c>
      <c r="I244" s="72">
        <f t="shared" si="76"/>
        <v>1.6500000000000001E-2</v>
      </c>
      <c r="J244" s="92">
        <f t="shared" si="65"/>
        <v>45035</v>
      </c>
      <c r="K244" s="73">
        <f t="shared" si="66"/>
        <v>40</v>
      </c>
      <c r="L244" s="74">
        <f t="shared" si="67"/>
        <v>40</v>
      </c>
      <c r="M244" s="75">
        <f t="shared" si="68"/>
        <v>1.0026010519999999</v>
      </c>
      <c r="N244" s="75">
        <f t="shared" ca="1" si="69"/>
        <v>1.0231721199999999</v>
      </c>
      <c r="O244" s="74">
        <f t="shared" si="70"/>
        <v>0</v>
      </c>
      <c r="P244" s="71">
        <f t="shared" ca="1" si="71"/>
        <v>0</v>
      </c>
      <c r="Q244" s="71">
        <f t="shared" si="72"/>
        <v>0</v>
      </c>
      <c r="R244" s="76">
        <f t="shared" si="73"/>
        <v>0</v>
      </c>
      <c r="S244" s="92">
        <f t="shared" si="74"/>
        <v>0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75"/>
        <v>45097</v>
      </c>
      <c r="B245" s="77">
        <f t="shared" ca="1" si="60"/>
        <v>0</v>
      </c>
      <c r="C245" s="71">
        <f t="shared" si="61"/>
        <v>0</v>
      </c>
      <c r="D245" s="10">
        <f ca="1">IF(A245&lt;$B$1,VLOOKUP(A245,[1]DI!$A$4:$B$15000,2,FALSE),0)</f>
        <v>0.13650000000000001</v>
      </c>
      <c r="E245" s="71">
        <f t="shared" ca="1" si="62"/>
        <v>1.00050788</v>
      </c>
      <c r="F245" s="71">
        <f ca="1">(TRUNC(PRODUCT($E$16:$E244),16))</f>
        <v>1.0824307075302</v>
      </c>
      <c r="G245" s="71">
        <f t="shared" ca="1" si="63"/>
        <v>1.06012982108814</v>
      </c>
      <c r="H245" s="71">
        <f t="shared" ca="1" si="64"/>
        <v>1.0210360000000001</v>
      </c>
      <c r="I245" s="72">
        <f t="shared" si="76"/>
        <v>1.6500000000000001E-2</v>
      </c>
      <c r="J245" s="92">
        <f t="shared" si="65"/>
        <v>45035</v>
      </c>
      <c r="K245" s="73">
        <f t="shared" si="66"/>
        <v>41</v>
      </c>
      <c r="L245" s="74">
        <f t="shared" si="67"/>
        <v>41</v>
      </c>
      <c r="M245" s="75">
        <f t="shared" si="68"/>
        <v>1.0026661649999999</v>
      </c>
      <c r="N245" s="75">
        <f t="shared" ca="1" si="69"/>
        <v>1.02375825</v>
      </c>
      <c r="O245" s="74">
        <f t="shared" si="70"/>
        <v>0</v>
      </c>
      <c r="P245" s="71">
        <f t="shared" ca="1" si="71"/>
        <v>0</v>
      </c>
      <c r="Q245" s="71">
        <f t="shared" si="72"/>
        <v>0</v>
      </c>
      <c r="R245" s="76">
        <f t="shared" si="73"/>
        <v>0</v>
      </c>
      <c r="S245" s="92">
        <f t="shared" si="74"/>
        <v>0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75"/>
        <v>45098</v>
      </c>
      <c r="B246" s="77">
        <f t="shared" ca="1" si="60"/>
        <v>0</v>
      </c>
      <c r="C246" s="71">
        <f t="shared" si="61"/>
        <v>0</v>
      </c>
      <c r="D246" s="10">
        <f ca="1">IF(A246&lt;$B$1,VLOOKUP(A246,[1]DI!$A$4:$B$15000,2,FALSE),0)</f>
        <v>0.13650000000000001</v>
      </c>
      <c r="E246" s="71">
        <f t="shared" ca="1" si="62"/>
        <v>1.00050788</v>
      </c>
      <c r="F246" s="71">
        <f ca="1">(TRUNC(PRODUCT($E$16:$E245),16))</f>
        <v>1.0829804524379401</v>
      </c>
      <c r="G246" s="71">
        <f t="shared" ca="1" si="63"/>
        <v>1.06012982108814</v>
      </c>
      <c r="H246" s="71">
        <f t="shared" ca="1" si="64"/>
        <v>1.02155456</v>
      </c>
      <c r="I246" s="72">
        <f t="shared" si="76"/>
        <v>1.6500000000000001E-2</v>
      </c>
      <c r="J246" s="92">
        <f t="shared" si="65"/>
        <v>45035</v>
      </c>
      <c r="K246" s="73">
        <f t="shared" si="66"/>
        <v>42</v>
      </c>
      <c r="L246" s="74">
        <f t="shared" si="67"/>
        <v>42</v>
      </c>
      <c r="M246" s="75">
        <f t="shared" si="68"/>
        <v>1.0027312820000001</v>
      </c>
      <c r="N246" s="75">
        <f t="shared" ca="1" si="69"/>
        <v>1.0243447139999999</v>
      </c>
      <c r="O246" s="74">
        <f t="shared" si="70"/>
        <v>0</v>
      </c>
      <c r="P246" s="71">
        <f t="shared" ca="1" si="71"/>
        <v>0</v>
      </c>
      <c r="Q246" s="71">
        <f t="shared" si="72"/>
        <v>0</v>
      </c>
      <c r="R246" s="76">
        <f t="shared" si="73"/>
        <v>0</v>
      </c>
      <c r="S246" s="92">
        <f t="shared" si="74"/>
        <v>0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75"/>
        <v>45099</v>
      </c>
      <c r="B247" s="77">
        <f t="shared" ca="1" si="60"/>
        <v>0</v>
      </c>
      <c r="C247" s="71">
        <f t="shared" si="61"/>
        <v>0</v>
      </c>
      <c r="D247" s="10">
        <f ca="1">IF(A247&lt;$B$1,VLOOKUP(A247,[1]DI!$A$4:$B$15000,2,FALSE),0)</f>
        <v>0.13650000000000001</v>
      </c>
      <c r="E247" s="71">
        <f t="shared" ca="1" si="62"/>
        <v>1.00050788</v>
      </c>
      <c r="F247" s="71">
        <f ca="1">(TRUNC(PRODUCT($E$16:$E246),16))</f>
        <v>1.0835304765501199</v>
      </c>
      <c r="G247" s="71">
        <f t="shared" ca="1" si="63"/>
        <v>1.06012982108814</v>
      </c>
      <c r="H247" s="71">
        <f t="shared" ca="1" si="64"/>
        <v>1.0220733900000001</v>
      </c>
      <c r="I247" s="72">
        <f t="shared" si="76"/>
        <v>1.6500000000000001E-2</v>
      </c>
      <c r="J247" s="92">
        <f t="shared" si="65"/>
        <v>45035</v>
      </c>
      <c r="K247" s="73">
        <f t="shared" si="66"/>
        <v>43</v>
      </c>
      <c r="L247" s="74">
        <f t="shared" si="67"/>
        <v>43</v>
      </c>
      <c r="M247" s="75">
        <f t="shared" si="68"/>
        <v>1.0027964039999999</v>
      </c>
      <c r="N247" s="75">
        <f t="shared" ca="1" si="69"/>
        <v>1.02493152</v>
      </c>
      <c r="O247" s="74">
        <f t="shared" si="70"/>
        <v>0</v>
      </c>
      <c r="P247" s="71">
        <f t="shared" ca="1" si="71"/>
        <v>0</v>
      </c>
      <c r="Q247" s="71">
        <f t="shared" si="72"/>
        <v>0</v>
      </c>
      <c r="R247" s="76">
        <f t="shared" si="73"/>
        <v>0</v>
      </c>
      <c r="S247" s="92">
        <f t="shared" si="74"/>
        <v>0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75"/>
        <v>45100</v>
      </c>
      <c r="B248" s="77">
        <f t="shared" ca="1" si="60"/>
        <v>0</v>
      </c>
      <c r="C248" s="71">
        <f t="shared" si="61"/>
        <v>0</v>
      </c>
      <c r="D248" s="10">
        <f ca="1">IF(A248&lt;$B$1,VLOOKUP(A248,[1]DI!$A$4:$B$15000,2,FALSE),0)</f>
        <v>0.13650000000000001</v>
      </c>
      <c r="E248" s="71">
        <f t="shared" ca="1" si="62"/>
        <v>1.00050788</v>
      </c>
      <c r="F248" s="71">
        <f ca="1">(TRUNC(PRODUCT($E$16:$E247),16))</f>
        <v>1.0840807800085499</v>
      </c>
      <c r="G248" s="71">
        <f t="shared" ca="1" si="63"/>
        <v>1.06012982108814</v>
      </c>
      <c r="H248" s="71">
        <f t="shared" ca="1" si="64"/>
        <v>1.0225924799999999</v>
      </c>
      <c r="I248" s="72">
        <f t="shared" si="76"/>
        <v>1.6500000000000001E-2</v>
      </c>
      <c r="J248" s="92">
        <f t="shared" si="65"/>
        <v>45035</v>
      </c>
      <c r="K248" s="73">
        <f t="shared" si="66"/>
        <v>44</v>
      </c>
      <c r="L248" s="74">
        <f t="shared" si="67"/>
        <v>44</v>
      </c>
      <c r="M248" s="75">
        <f t="shared" si="68"/>
        <v>1.002861529</v>
      </c>
      <c r="N248" s="75">
        <f t="shared" ca="1" si="69"/>
        <v>1.025518658</v>
      </c>
      <c r="O248" s="74">
        <f t="shared" si="70"/>
        <v>0</v>
      </c>
      <c r="P248" s="71">
        <f t="shared" ca="1" si="71"/>
        <v>0</v>
      </c>
      <c r="Q248" s="71">
        <f t="shared" si="72"/>
        <v>0</v>
      </c>
      <c r="R248" s="76">
        <f t="shared" si="73"/>
        <v>0</v>
      </c>
      <c r="S248" s="92">
        <f t="shared" si="74"/>
        <v>0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75"/>
        <v>45101</v>
      </c>
      <c r="B249" s="77">
        <f t="shared" ca="1" si="60"/>
        <v>0</v>
      </c>
      <c r="C249" s="71">
        <f t="shared" si="61"/>
        <v>0</v>
      </c>
      <c r="D249" s="10">
        <f ca="1">IF(A249&lt;$B$1,VLOOKUP(A249,[1]DI!$A$4:$B$15000,2,FALSE),0)</f>
        <v>0</v>
      </c>
      <c r="E249" s="71">
        <f t="shared" ca="1" si="62"/>
        <v>1</v>
      </c>
      <c r="F249" s="71">
        <f ca="1">(TRUNC(PRODUCT($E$16:$E248),16))</f>
        <v>1.0846313629551001</v>
      </c>
      <c r="G249" s="71">
        <f t="shared" ca="1" si="63"/>
        <v>1.06012982108814</v>
      </c>
      <c r="H249" s="71">
        <f t="shared" ca="1" si="64"/>
        <v>1.0231118299999999</v>
      </c>
      <c r="I249" s="72">
        <f t="shared" si="76"/>
        <v>1.6500000000000001E-2</v>
      </c>
      <c r="J249" s="92">
        <f t="shared" si="65"/>
        <v>45035</v>
      </c>
      <c r="K249" s="73">
        <f t="shared" si="66"/>
        <v>44</v>
      </c>
      <c r="L249" s="74">
        <f t="shared" si="67"/>
        <v>45</v>
      </c>
      <c r="M249" s="75">
        <f t="shared" si="68"/>
        <v>1.0029266590000001</v>
      </c>
      <c r="N249" s="75">
        <f t="shared" ca="1" si="69"/>
        <v>1.026106129</v>
      </c>
      <c r="O249" s="74">
        <f t="shared" si="70"/>
        <v>0</v>
      </c>
      <c r="P249" s="71">
        <f t="shared" ca="1" si="71"/>
        <v>0</v>
      </c>
      <c r="Q249" s="71">
        <f t="shared" si="72"/>
        <v>0</v>
      </c>
      <c r="R249" s="76">
        <f t="shared" si="73"/>
        <v>0</v>
      </c>
      <c r="S249" s="92">
        <f t="shared" si="74"/>
        <v>0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75"/>
        <v>45102</v>
      </c>
      <c r="B250" s="77">
        <f t="shared" ca="1" si="60"/>
        <v>0</v>
      </c>
      <c r="C250" s="71">
        <f t="shared" si="61"/>
        <v>0</v>
      </c>
      <c r="D250" s="10">
        <f ca="1">IF(A250&lt;$B$1,VLOOKUP(A250,[1]DI!$A$4:$B$15000,2,FALSE),0)</f>
        <v>0</v>
      </c>
      <c r="E250" s="71">
        <f t="shared" ca="1" si="62"/>
        <v>1</v>
      </c>
      <c r="F250" s="71">
        <f ca="1">(TRUNC(PRODUCT($E$16:$E249),16))</f>
        <v>1.0846313629551001</v>
      </c>
      <c r="G250" s="71">
        <f t="shared" ca="1" si="63"/>
        <v>1.06012982108814</v>
      </c>
      <c r="H250" s="71">
        <f t="shared" ca="1" si="64"/>
        <v>1.0231118299999999</v>
      </c>
      <c r="I250" s="72">
        <f t="shared" si="76"/>
        <v>1.6500000000000001E-2</v>
      </c>
      <c r="J250" s="92">
        <f t="shared" si="65"/>
        <v>45035</v>
      </c>
      <c r="K250" s="73">
        <f t="shared" si="66"/>
        <v>44</v>
      </c>
      <c r="L250" s="74">
        <f t="shared" si="67"/>
        <v>45</v>
      </c>
      <c r="M250" s="75">
        <f t="shared" si="68"/>
        <v>1.0029266590000001</v>
      </c>
      <c r="N250" s="75">
        <f t="shared" ca="1" si="69"/>
        <v>1.026106129</v>
      </c>
      <c r="O250" s="74">
        <f t="shared" si="70"/>
        <v>0</v>
      </c>
      <c r="P250" s="71">
        <f t="shared" ca="1" si="71"/>
        <v>0</v>
      </c>
      <c r="Q250" s="71">
        <f t="shared" si="72"/>
        <v>0</v>
      </c>
      <c r="R250" s="76">
        <f t="shared" si="73"/>
        <v>0</v>
      </c>
      <c r="S250" s="92">
        <f t="shared" si="74"/>
        <v>0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75"/>
        <v>45103</v>
      </c>
      <c r="B251" s="77">
        <f t="shared" ca="1" si="60"/>
        <v>0</v>
      </c>
      <c r="C251" s="71">
        <f t="shared" si="61"/>
        <v>0</v>
      </c>
      <c r="D251" s="10">
        <f ca="1">IF(A251&lt;$B$1,VLOOKUP(A251,[1]DI!$A$4:$B$15000,2,FALSE),0)</f>
        <v>0.13650000000000001</v>
      </c>
      <c r="E251" s="71">
        <f t="shared" ca="1" si="62"/>
        <v>1.00050788</v>
      </c>
      <c r="F251" s="71">
        <f ca="1">(TRUNC(PRODUCT($E$16:$E250),16))</f>
        <v>1.0846313629551001</v>
      </c>
      <c r="G251" s="71">
        <f t="shared" ca="1" si="63"/>
        <v>1.06012982108814</v>
      </c>
      <c r="H251" s="71">
        <f t="shared" ca="1" si="64"/>
        <v>1.0231118299999999</v>
      </c>
      <c r="I251" s="72">
        <f t="shared" si="76"/>
        <v>1.6500000000000001E-2</v>
      </c>
      <c r="J251" s="92">
        <f t="shared" si="65"/>
        <v>45035</v>
      </c>
      <c r="K251" s="73">
        <f t="shared" si="66"/>
        <v>45</v>
      </c>
      <c r="L251" s="74">
        <f t="shared" si="67"/>
        <v>45</v>
      </c>
      <c r="M251" s="75">
        <f t="shared" si="68"/>
        <v>1.0029266590000001</v>
      </c>
      <c r="N251" s="75">
        <f t="shared" ca="1" si="69"/>
        <v>1.026106129</v>
      </c>
      <c r="O251" s="74">
        <f t="shared" si="70"/>
        <v>0</v>
      </c>
      <c r="P251" s="71">
        <f t="shared" ca="1" si="71"/>
        <v>0</v>
      </c>
      <c r="Q251" s="71">
        <f t="shared" si="72"/>
        <v>0</v>
      </c>
      <c r="R251" s="76">
        <f t="shared" si="73"/>
        <v>0</v>
      </c>
      <c r="S251" s="92">
        <f t="shared" si="74"/>
        <v>0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75"/>
        <v>45104</v>
      </c>
      <c r="B252" s="77">
        <f t="shared" ca="1" si="60"/>
        <v>0</v>
      </c>
      <c r="C252" s="71">
        <f t="shared" si="61"/>
        <v>0</v>
      </c>
      <c r="D252" s="10">
        <f ca="1">IF(A252&lt;$B$1,VLOOKUP(A252,[1]DI!$A$4:$B$15000,2,FALSE),0)</f>
        <v>0.13650000000000001</v>
      </c>
      <c r="E252" s="71">
        <f t="shared" ca="1" si="62"/>
        <v>1.00050788</v>
      </c>
      <c r="F252" s="71">
        <f ca="1">(TRUNC(PRODUCT($E$16:$E251),16))</f>
        <v>1.0851822255317201</v>
      </c>
      <c r="G252" s="71">
        <f t="shared" ca="1" si="63"/>
        <v>1.06012982108814</v>
      </c>
      <c r="H252" s="71">
        <f t="shared" ca="1" si="64"/>
        <v>1.0236314500000001</v>
      </c>
      <c r="I252" s="72">
        <f t="shared" si="76"/>
        <v>1.6500000000000001E-2</v>
      </c>
      <c r="J252" s="92">
        <f t="shared" si="65"/>
        <v>45035</v>
      </c>
      <c r="K252" s="73">
        <f t="shared" si="66"/>
        <v>46</v>
      </c>
      <c r="L252" s="74">
        <f t="shared" si="67"/>
        <v>46</v>
      </c>
      <c r="M252" s="75">
        <f t="shared" si="68"/>
        <v>1.0029917930000001</v>
      </c>
      <c r="N252" s="75">
        <f t="shared" ca="1" si="69"/>
        <v>1.0266939429999999</v>
      </c>
      <c r="O252" s="74">
        <f t="shared" si="70"/>
        <v>0</v>
      </c>
      <c r="P252" s="71">
        <f t="shared" ca="1" si="71"/>
        <v>0</v>
      </c>
      <c r="Q252" s="71">
        <f t="shared" si="72"/>
        <v>0</v>
      </c>
      <c r="R252" s="76">
        <f t="shared" si="73"/>
        <v>0</v>
      </c>
      <c r="S252" s="92">
        <f t="shared" si="74"/>
        <v>0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75"/>
        <v>45105</v>
      </c>
      <c r="B253" s="77">
        <f t="shared" ca="1" si="60"/>
        <v>0</v>
      </c>
      <c r="C253" s="71">
        <f t="shared" si="61"/>
        <v>0</v>
      </c>
      <c r="D253" s="10">
        <f ca="1">IF(A253&lt;$B$1,VLOOKUP(A253,[1]DI!$A$4:$B$15000,2,FALSE),0)</f>
        <v>0.13650000000000001</v>
      </c>
      <c r="E253" s="71">
        <f t="shared" ca="1" si="62"/>
        <v>1.00050788</v>
      </c>
      <c r="F253" s="71">
        <f ca="1">(TRUNC(PRODUCT($E$16:$E252),16))</f>
        <v>1.08573336788042</v>
      </c>
      <c r="G253" s="71">
        <f t="shared" ca="1" si="63"/>
        <v>1.06012982108814</v>
      </c>
      <c r="H253" s="71">
        <f t="shared" ca="1" si="64"/>
        <v>1.02415133</v>
      </c>
      <c r="I253" s="72">
        <f t="shared" si="76"/>
        <v>1.6500000000000001E-2</v>
      </c>
      <c r="J253" s="92">
        <f t="shared" si="65"/>
        <v>45035</v>
      </c>
      <c r="K253" s="73">
        <f t="shared" si="66"/>
        <v>47</v>
      </c>
      <c r="L253" s="74">
        <f t="shared" si="67"/>
        <v>47</v>
      </c>
      <c r="M253" s="75">
        <f t="shared" si="68"/>
        <v>1.0030569309999999</v>
      </c>
      <c r="N253" s="75">
        <f t="shared" ca="1" si="69"/>
        <v>1.0272820899999999</v>
      </c>
      <c r="O253" s="74">
        <f t="shared" si="70"/>
        <v>0</v>
      </c>
      <c r="P253" s="71">
        <f t="shared" ca="1" si="71"/>
        <v>0</v>
      </c>
      <c r="Q253" s="71">
        <f t="shared" si="72"/>
        <v>0</v>
      </c>
      <c r="R253" s="76">
        <f t="shared" si="73"/>
        <v>0</v>
      </c>
      <c r="S253" s="92">
        <f t="shared" si="74"/>
        <v>0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75"/>
        <v>45106</v>
      </c>
      <c r="B254" s="77">
        <f t="shared" ca="1" si="60"/>
        <v>0</v>
      </c>
      <c r="C254" s="71">
        <f t="shared" si="61"/>
        <v>0</v>
      </c>
      <c r="D254" s="10">
        <f ca="1">IF(A254&lt;$B$1,VLOOKUP(A254,[1]DI!$A$4:$B$15000,2,FALSE),0)</f>
        <v>0.13650000000000001</v>
      </c>
      <c r="E254" s="71">
        <f t="shared" ca="1" si="62"/>
        <v>1.00050788</v>
      </c>
      <c r="F254" s="71">
        <f ca="1">(TRUNC(PRODUCT($E$16:$E253),16))</f>
        <v>1.0862847901432999</v>
      </c>
      <c r="G254" s="71">
        <f t="shared" ca="1" si="63"/>
        <v>1.06012982108814</v>
      </c>
      <c r="H254" s="71">
        <f t="shared" ca="1" si="64"/>
        <v>1.0246714800000001</v>
      </c>
      <c r="I254" s="72">
        <f t="shared" si="76"/>
        <v>1.6500000000000001E-2</v>
      </c>
      <c r="J254" s="92">
        <f t="shared" si="65"/>
        <v>45035</v>
      </c>
      <c r="K254" s="73">
        <f t="shared" si="66"/>
        <v>48</v>
      </c>
      <c r="L254" s="74">
        <f t="shared" si="67"/>
        <v>48</v>
      </c>
      <c r="M254" s="75">
        <f t="shared" si="68"/>
        <v>1.003122074</v>
      </c>
      <c r="N254" s="75">
        <f t="shared" ca="1" si="69"/>
        <v>1.0278705800000001</v>
      </c>
      <c r="O254" s="74">
        <f t="shared" si="70"/>
        <v>0</v>
      </c>
      <c r="P254" s="71">
        <f t="shared" ca="1" si="71"/>
        <v>0</v>
      </c>
      <c r="Q254" s="71">
        <f t="shared" si="72"/>
        <v>0</v>
      </c>
      <c r="R254" s="76">
        <f t="shared" si="73"/>
        <v>0</v>
      </c>
      <c r="S254" s="92">
        <f t="shared" si="74"/>
        <v>0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75"/>
        <v>45107</v>
      </c>
      <c r="B255" s="77">
        <f t="shared" ca="1" si="60"/>
        <v>0</v>
      </c>
      <c r="C255" s="71">
        <f t="shared" si="61"/>
        <v>0</v>
      </c>
      <c r="D255" s="10">
        <f ca="1">IF(A255&lt;$B$1,VLOOKUP(A255,[1]DI!$A$4:$B$15000,2,FALSE),0)</f>
        <v>0.13650000000000001</v>
      </c>
      <c r="E255" s="71">
        <f t="shared" ca="1" si="62"/>
        <v>1.00050788</v>
      </c>
      <c r="F255" s="71">
        <f ca="1">(TRUNC(PRODUCT($E$16:$E254),16))</f>
        <v>1.08683649246252</v>
      </c>
      <c r="G255" s="71">
        <f t="shared" ca="1" si="63"/>
        <v>1.06012982108814</v>
      </c>
      <c r="H255" s="71">
        <f t="shared" ca="1" si="64"/>
        <v>1.0251918900000001</v>
      </c>
      <c r="I255" s="72">
        <f t="shared" si="76"/>
        <v>1.6500000000000001E-2</v>
      </c>
      <c r="J255" s="92">
        <f t="shared" si="65"/>
        <v>45035</v>
      </c>
      <c r="K255" s="73">
        <f t="shared" si="66"/>
        <v>49</v>
      </c>
      <c r="L255" s="74">
        <f t="shared" si="67"/>
        <v>49</v>
      </c>
      <c r="M255" s="75">
        <f t="shared" si="68"/>
        <v>1.0031872209999999</v>
      </c>
      <c r="N255" s="75">
        <f t="shared" ca="1" si="69"/>
        <v>1.028459403</v>
      </c>
      <c r="O255" s="74">
        <f t="shared" si="70"/>
        <v>0</v>
      </c>
      <c r="P255" s="71">
        <f t="shared" ca="1" si="71"/>
        <v>0</v>
      </c>
      <c r="Q255" s="71">
        <f t="shared" si="72"/>
        <v>0</v>
      </c>
      <c r="R255" s="76">
        <f t="shared" si="73"/>
        <v>0</v>
      </c>
      <c r="S255" s="92">
        <f t="shared" si="74"/>
        <v>0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75"/>
        <v>45108</v>
      </c>
      <c r="B256" s="77">
        <f t="shared" ref="B256:B319" ca="1" si="77">IF(A256&lt;=TODAY(),C256+P256,IF(AND(A256&gt;TODAY(),A256&lt;=$B$1),IF(VLOOKUP(TODAY(),$A$14:$D$10004,4,FALSE)=0,"n.d",C256+P256),"n.d"))</f>
        <v>0</v>
      </c>
      <c r="C256" s="71">
        <f t="shared" ref="C256:C319" si="78">(C255-Q255)</f>
        <v>0</v>
      </c>
      <c r="D256" s="10">
        <f ca="1">IF(A256&lt;$B$1,VLOOKUP(A256,[1]DI!$A$4:$B$15000,2,FALSE),0)</f>
        <v>0</v>
      </c>
      <c r="E256" s="71">
        <f t="shared" ref="E256:E319" ca="1" si="79">IF(A256&lt;A$13,1,ROUND(((1+D256)^(1/252)),8))</f>
        <v>1</v>
      </c>
      <c r="F256" s="71">
        <f ca="1">(TRUNC(PRODUCT($E$16:$E255),16))</f>
        <v>1.08738847498031</v>
      </c>
      <c r="G256" s="71">
        <f t="shared" ref="G256:G319" ca="1" si="80">IF(O255&gt;0,F255,G255)</f>
        <v>1.06012982108814</v>
      </c>
      <c r="H256" s="71">
        <f t="shared" ref="H256:H319" ca="1" si="81">ROUND(F256/G256,8)</f>
        <v>1.0257125600000001</v>
      </c>
      <c r="I256" s="72">
        <f t="shared" si="76"/>
        <v>1.6500000000000001E-2</v>
      </c>
      <c r="J256" s="92">
        <f t="shared" ref="J256:J319" si="82">IF(O255&gt;0,VLOOKUP(O255,U$16:AE$76,2),J255)</f>
        <v>45035</v>
      </c>
      <c r="K256" s="73">
        <f t="shared" ref="K256:K319" si="83">IF(A256&gt;J256,IF(NETWORKDAYS(J256,A256,$U$81:$U$469)-1=0,1,NETWORKDAYS(J256,A256,$U$81:$U$469)-1),0)</f>
        <v>49</v>
      </c>
      <c r="L256" s="74">
        <f t="shared" ref="L256:L319" si="84">IF(AND(K256=1,K255=1),1,IF(K256&gt;0,IF(K256=K255,K256+1,K256),0))</f>
        <v>50</v>
      </c>
      <c r="M256" s="75">
        <f t="shared" ref="M256:M319" si="85">ROUND((I256+1)^(L256/252),9)</f>
        <v>1.0032523719999999</v>
      </c>
      <c r="N256" s="75">
        <f t="shared" ref="N256:N319" ca="1" si="86">ROUND(H256*M256,9)</f>
        <v>1.029048559</v>
      </c>
      <c r="O256" s="74">
        <f t="shared" ref="O256:O319" si="87">IF(VLOOKUP(A256,V$16:AC$76,8)=VLOOKUP(A255,V$16:AC$76,8),0,VLOOKUP(A256,V$16:AC$76,8))</f>
        <v>0</v>
      </c>
      <c r="P256" s="71">
        <f t="shared" ref="P256:P319" ca="1" si="88">TRUNC(((N256-1)*C256),8)</f>
        <v>0</v>
      </c>
      <c r="Q256" s="71">
        <f t="shared" ref="Q256:Q319" si="89">IF(O256&gt;0,VLOOKUP(O256,$U$16:$Z$112,6),0)</f>
        <v>0</v>
      </c>
      <c r="R256" s="76">
        <f t="shared" ref="R256:R319" si="90">IF(O255&gt;0,VLOOKUP(O255,U$16:AE$76,10),R255)</f>
        <v>0</v>
      </c>
      <c r="S256" s="92">
        <f t="shared" ref="S256:S319" si="91">IF(O255&gt;0,VLOOKUP(O255,U$16:AE$76,11),S255)</f>
        <v>0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75"/>
        <v>45109</v>
      </c>
      <c r="B257" s="77">
        <f t="shared" ca="1" si="77"/>
        <v>0</v>
      </c>
      <c r="C257" s="71">
        <f t="shared" si="78"/>
        <v>0</v>
      </c>
      <c r="D257" s="10">
        <f ca="1">IF(A257&lt;$B$1,VLOOKUP(A257,[1]DI!$A$4:$B$15000,2,FALSE),0)</f>
        <v>0</v>
      </c>
      <c r="E257" s="71">
        <f t="shared" ca="1" si="79"/>
        <v>1</v>
      </c>
      <c r="F257" s="71">
        <f ca="1">(TRUNC(PRODUCT($E$16:$E256),16))</f>
        <v>1.08738847498031</v>
      </c>
      <c r="G257" s="71">
        <f t="shared" ca="1" si="80"/>
        <v>1.06012982108814</v>
      </c>
      <c r="H257" s="71">
        <f t="shared" ca="1" si="81"/>
        <v>1.0257125600000001</v>
      </c>
      <c r="I257" s="72">
        <f t="shared" si="76"/>
        <v>1.6500000000000001E-2</v>
      </c>
      <c r="J257" s="92">
        <f t="shared" si="82"/>
        <v>45035</v>
      </c>
      <c r="K257" s="73">
        <f t="shared" si="83"/>
        <v>49</v>
      </c>
      <c r="L257" s="74">
        <f t="shared" si="84"/>
        <v>50</v>
      </c>
      <c r="M257" s="75">
        <f t="shared" si="85"/>
        <v>1.0032523719999999</v>
      </c>
      <c r="N257" s="75">
        <f t="shared" ca="1" si="86"/>
        <v>1.029048559</v>
      </c>
      <c r="O257" s="74">
        <f t="shared" si="87"/>
        <v>0</v>
      </c>
      <c r="P257" s="71">
        <f t="shared" ca="1" si="88"/>
        <v>0</v>
      </c>
      <c r="Q257" s="71">
        <f t="shared" si="89"/>
        <v>0</v>
      </c>
      <c r="R257" s="76">
        <f t="shared" si="90"/>
        <v>0</v>
      </c>
      <c r="S257" s="92">
        <f t="shared" si="91"/>
        <v>0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75"/>
        <v>45110</v>
      </c>
      <c r="B258" s="77">
        <f t="shared" ca="1" si="77"/>
        <v>0</v>
      </c>
      <c r="C258" s="71">
        <f t="shared" si="78"/>
        <v>0</v>
      </c>
      <c r="D258" s="10">
        <f ca="1">IF(A258&lt;$B$1,VLOOKUP(A258,[1]DI!$A$4:$B$15000,2,FALSE),0)</f>
        <v>0.13650000000000001</v>
      </c>
      <c r="E258" s="71">
        <f t="shared" ca="1" si="79"/>
        <v>1.00050788</v>
      </c>
      <c r="F258" s="71">
        <f ca="1">(TRUNC(PRODUCT($E$16:$E257),16))</f>
        <v>1.08738847498031</v>
      </c>
      <c r="G258" s="71">
        <f t="shared" ca="1" si="80"/>
        <v>1.06012982108814</v>
      </c>
      <c r="H258" s="71">
        <f t="shared" ca="1" si="81"/>
        <v>1.0257125600000001</v>
      </c>
      <c r="I258" s="72">
        <f t="shared" si="76"/>
        <v>1.6500000000000001E-2</v>
      </c>
      <c r="J258" s="92">
        <f t="shared" si="82"/>
        <v>45035</v>
      </c>
      <c r="K258" s="73">
        <f t="shared" si="83"/>
        <v>50</v>
      </c>
      <c r="L258" s="74">
        <f t="shared" si="84"/>
        <v>50</v>
      </c>
      <c r="M258" s="75">
        <f t="shared" si="85"/>
        <v>1.0032523719999999</v>
      </c>
      <c r="N258" s="75">
        <f t="shared" ca="1" si="86"/>
        <v>1.029048559</v>
      </c>
      <c r="O258" s="74">
        <f t="shared" si="87"/>
        <v>0</v>
      </c>
      <c r="P258" s="71">
        <f t="shared" ca="1" si="88"/>
        <v>0</v>
      </c>
      <c r="Q258" s="71">
        <f t="shared" si="89"/>
        <v>0</v>
      </c>
      <c r="R258" s="76">
        <f t="shared" si="90"/>
        <v>0</v>
      </c>
      <c r="S258" s="92">
        <f t="shared" si="91"/>
        <v>0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75"/>
        <v>45111</v>
      </c>
      <c r="B259" s="77">
        <f t="shared" ca="1" si="77"/>
        <v>0</v>
      </c>
      <c r="C259" s="71">
        <f t="shared" si="78"/>
        <v>0</v>
      </c>
      <c r="D259" s="10">
        <f ca="1">IF(A259&lt;$B$1,VLOOKUP(A259,[1]DI!$A$4:$B$15000,2,FALSE),0)</f>
        <v>0.13650000000000001</v>
      </c>
      <c r="E259" s="71">
        <f t="shared" ca="1" si="79"/>
        <v>1.00050788</v>
      </c>
      <c r="F259" s="71">
        <f ca="1">(TRUNC(PRODUCT($E$16:$E258),16))</f>
        <v>1.08794073783899</v>
      </c>
      <c r="G259" s="71">
        <f t="shared" ca="1" si="80"/>
        <v>1.06012982108814</v>
      </c>
      <c r="H259" s="71">
        <f t="shared" ca="1" si="81"/>
        <v>1.0262335</v>
      </c>
      <c r="I259" s="72">
        <f t="shared" si="76"/>
        <v>1.6500000000000001E-2</v>
      </c>
      <c r="J259" s="92">
        <f t="shared" si="82"/>
        <v>45035</v>
      </c>
      <c r="K259" s="73">
        <f t="shared" si="83"/>
        <v>51</v>
      </c>
      <c r="L259" s="74">
        <f t="shared" si="84"/>
        <v>51</v>
      </c>
      <c r="M259" s="75">
        <f t="shared" si="85"/>
        <v>1.0033175270000001</v>
      </c>
      <c r="N259" s="75">
        <f t="shared" ca="1" si="86"/>
        <v>1.0296380570000001</v>
      </c>
      <c r="O259" s="74">
        <f t="shared" si="87"/>
        <v>0</v>
      </c>
      <c r="P259" s="71">
        <f t="shared" ca="1" si="88"/>
        <v>0</v>
      </c>
      <c r="Q259" s="71">
        <f t="shared" si="89"/>
        <v>0</v>
      </c>
      <c r="R259" s="76">
        <f t="shared" si="90"/>
        <v>0</v>
      </c>
      <c r="S259" s="92">
        <f t="shared" si="91"/>
        <v>0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75"/>
        <v>45112</v>
      </c>
      <c r="B260" s="77">
        <f t="shared" ca="1" si="77"/>
        <v>0</v>
      </c>
      <c r="C260" s="71">
        <f t="shared" si="78"/>
        <v>0</v>
      </c>
      <c r="D260" s="10">
        <f ca="1">IF(A260&lt;$B$1,VLOOKUP(A260,[1]DI!$A$4:$B$15000,2,FALSE),0)</f>
        <v>0.13650000000000001</v>
      </c>
      <c r="E260" s="71">
        <f t="shared" ca="1" si="79"/>
        <v>1.00050788</v>
      </c>
      <c r="F260" s="71">
        <f ca="1">(TRUNC(PRODUCT($E$16:$E259),16))</f>
        <v>1.08849328118092</v>
      </c>
      <c r="G260" s="71">
        <f t="shared" ca="1" si="80"/>
        <v>1.06012982108814</v>
      </c>
      <c r="H260" s="71">
        <f t="shared" ca="1" si="81"/>
        <v>1.0267546999999999</v>
      </c>
      <c r="I260" s="72">
        <f t="shared" si="76"/>
        <v>1.6500000000000001E-2</v>
      </c>
      <c r="J260" s="92">
        <f t="shared" si="82"/>
        <v>45035</v>
      </c>
      <c r="K260" s="73">
        <f t="shared" si="83"/>
        <v>52</v>
      </c>
      <c r="L260" s="74">
        <f t="shared" si="84"/>
        <v>52</v>
      </c>
      <c r="M260" s="75">
        <f t="shared" si="85"/>
        <v>1.0033826859999999</v>
      </c>
      <c r="N260" s="75">
        <f t="shared" ca="1" si="86"/>
        <v>1.0302278890000001</v>
      </c>
      <c r="O260" s="74">
        <f t="shared" si="87"/>
        <v>0</v>
      </c>
      <c r="P260" s="71">
        <f t="shared" ca="1" si="88"/>
        <v>0</v>
      </c>
      <c r="Q260" s="71">
        <f t="shared" si="89"/>
        <v>0</v>
      </c>
      <c r="R260" s="76">
        <f t="shared" si="90"/>
        <v>0</v>
      </c>
      <c r="S260" s="92">
        <f t="shared" si="91"/>
        <v>0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75"/>
        <v>45113</v>
      </c>
      <c r="B261" s="77">
        <f t="shared" ca="1" si="77"/>
        <v>0</v>
      </c>
      <c r="C261" s="71">
        <f t="shared" si="78"/>
        <v>0</v>
      </c>
      <c r="D261" s="10">
        <f ca="1">IF(A261&lt;$B$1,VLOOKUP(A261,[1]DI!$A$4:$B$15000,2,FALSE),0)</f>
        <v>0.13650000000000001</v>
      </c>
      <c r="E261" s="71">
        <f t="shared" ca="1" si="79"/>
        <v>1.00050788</v>
      </c>
      <c r="F261" s="71">
        <f ca="1">(TRUNC(PRODUCT($E$16:$E260),16))</f>
        <v>1.08904610514857</v>
      </c>
      <c r="G261" s="71">
        <f t="shared" ca="1" si="80"/>
        <v>1.06012982108814</v>
      </c>
      <c r="H261" s="71">
        <f t="shared" ca="1" si="81"/>
        <v>1.0272761699999999</v>
      </c>
      <c r="I261" s="72">
        <f t="shared" si="76"/>
        <v>1.6500000000000001E-2</v>
      </c>
      <c r="J261" s="92">
        <f t="shared" si="82"/>
        <v>45035</v>
      </c>
      <c r="K261" s="73">
        <f t="shared" si="83"/>
        <v>53</v>
      </c>
      <c r="L261" s="74">
        <f t="shared" si="84"/>
        <v>53</v>
      </c>
      <c r="M261" s="75">
        <f t="shared" si="85"/>
        <v>1.0034478499999999</v>
      </c>
      <c r="N261" s="75">
        <f t="shared" ca="1" si="86"/>
        <v>1.030818064</v>
      </c>
      <c r="O261" s="74">
        <f t="shared" si="87"/>
        <v>0</v>
      </c>
      <c r="P261" s="71">
        <f t="shared" ca="1" si="88"/>
        <v>0</v>
      </c>
      <c r="Q261" s="71">
        <f t="shared" si="89"/>
        <v>0</v>
      </c>
      <c r="R261" s="76">
        <f t="shared" si="90"/>
        <v>0</v>
      </c>
      <c r="S261" s="92">
        <f t="shared" si="91"/>
        <v>0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75"/>
        <v>45114</v>
      </c>
      <c r="B262" s="77">
        <f t="shared" ca="1" si="77"/>
        <v>0</v>
      </c>
      <c r="C262" s="71">
        <f t="shared" si="78"/>
        <v>0</v>
      </c>
      <c r="D262" s="10">
        <f ca="1">IF(A262&lt;$B$1,VLOOKUP(A262,[1]DI!$A$4:$B$15000,2,FALSE),0)</f>
        <v>0.13650000000000001</v>
      </c>
      <c r="E262" s="71">
        <f t="shared" ca="1" si="79"/>
        <v>1.00050788</v>
      </c>
      <c r="F262" s="71">
        <f ca="1">(TRUNC(PRODUCT($E$16:$E261),16))</f>
        <v>1.08959920988445</v>
      </c>
      <c r="G262" s="71">
        <f t="shared" ca="1" si="80"/>
        <v>1.06012982108814</v>
      </c>
      <c r="H262" s="71">
        <f t="shared" ca="1" si="81"/>
        <v>1.0277979100000001</v>
      </c>
      <c r="I262" s="72">
        <f t="shared" si="76"/>
        <v>1.6500000000000001E-2</v>
      </c>
      <c r="J262" s="92">
        <f t="shared" si="82"/>
        <v>45035</v>
      </c>
      <c r="K262" s="73">
        <f t="shared" si="83"/>
        <v>54</v>
      </c>
      <c r="L262" s="74">
        <f t="shared" si="84"/>
        <v>54</v>
      </c>
      <c r="M262" s="75">
        <f t="shared" si="85"/>
        <v>1.003513018</v>
      </c>
      <c r="N262" s="75">
        <f t="shared" ca="1" si="86"/>
        <v>1.0314085829999999</v>
      </c>
      <c r="O262" s="74">
        <f t="shared" si="87"/>
        <v>0</v>
      </c>
      <c r="P262" s="71">
        <f t="shared" ca="1" si="88"/>
        <v>0</v>
      </c>
      <c r="Q262" s="71">
        <f t="shared" si="89"/>
        <v>0</v>
      </c>
      <c r="R262" s="76">
        <f t="shared" si="90"/>
        <v>0</v>
      </c>
      <c r="S262" s="92">
        <f t="shared" si="91"/>
        <v>0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75"/>
        <v>45115</v>
      </c>
      <c r="B263" s="77">
        <f t="shared" ca="1" si="77"/>
        <v>0</v>
      </c>
      <c r="C263" s="71">
        <f t="shared" si="78"/>
        <v>0</v>
      </c>
      <c r="D263" s="10">
        <f ca="1">IF(A263&lt;$B$1,VLOOKUP(A263,[1]DI!$A$4:$B$15000,2,FALSE),0)</f>
        <v>0</v>
      </c>
      <c r="E263" s="71">
        <f t="shared" ca="1" si="79"/>
        <v>1</v>
      </c>
      <c r="F263" s="71">
        <f ca="1">(TRUNC(PRODUCT($E$16:$E262),16))</f>
        <v>1.09015259553116</v>
      </c>
      <c r="G263" s="71">
        <f t="shared" ca="1" si="80"/>
        <v>1.06012982108814</v>
      </c>
      <c r="H263" s="71">
        <f t="shared" ca="1" si="81"/>
        <v>1.0283199000000001</v>
      </c>
      <c r="I263" s="72">
        <f t="shared" si="76"/>
        <v>1.6500000000000001E-2</v>
      </c>
      <c r="J263" s="92">
        <f t="shared" si="82"/>
        <v>45035</v>
      </c>
      <c r="K263" s="73">
        <f t="shared" si="83"/>
        <v>54</v>
      </c>
      <c r="L263" s="74">
        <f t="shared" si="84"/>
        <v>55</v>
      </c>
      <c r="M263" s="75">
        <f t="shared" si="85"/>
        <v>1.00357819</v>
      </c>
      <c r="N263" s="75">
        <f t="shared" ca="1" si="86"/>
        <v>1.0319994240000001</v>
      </c>
      <c r="O263" s="74">
        <f t="shared" si="87"/>
        <v>0</v>
      </c>
      <c r="P263" s="71">
        <f t="shared" ca="1" si="88"/>
        <v>0</v>
      </c>
      <c r="Q263" s="71">
        <f t="shared" si="89"/>
        <v>0</v>
      </c>
      <c r="R263" s="76">
        <f t="shared" si="90"/>
        <v>0</v>
      </c>
      <c r="S263" s="92">
        <f t="shared" si="91"/>
        <v>0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75"/>
        <v>45116</v>
      </c>
      <c r="B264" s="77">
        <f t="shared" ca="1" si="77"/>
        <v>0</v>
      </c>
      <c r="C264" s="71">
        <f t="shared" si="78"/>
        <v>0</v>
      </c>
      <c r="D264" s="10">
        <f ca="1">IF(A264&lt;$B$1,VLOOKUP(A264,[1]DI!$A$4:$B$15000,2,FALSE),0)</f>
        <v>0</v>
      </c>
      <c r="E264" s="71">
        <f t="shared" ca="1" si="79"/>
        <v>1</v>
      </c>
      <c r="F264" s="71">
        <f ca="1">(TRUNC(PRODUCT($E$16:$E263),16))</f>
        <v>1.09015259553116</v>
      </c>
      <c r="G264" s="71">
        <f t="shared" ca="1" si="80"/>
        <v>1.06012982108814</v>
      </c>
      <c r="H264" s="71">
        <f t="shared" ca="1" si="81"/>
        <v>1.0283199000000001</v>
      </c>
      <c r="I264" s="72">
        <f t="shared" si="76"/>
        <v>1.6500000000000001E-2</v>
      </c>
      <c r="J264" s="92">
        <f t="shared" si="82"/>
        <v>45035</v>
      </c>
      <c r="K264" s="73">
        <f t="shared" si="83"/>
        <v>54</v>
      </c>
      <c r="L264" s="74">
        <f t="shared" si="84"/>
        <v>55</v>
      </c>
      <c r="M264" s="75">
        <f t="shared" si="85"/>
        <v>1.00357819</v>
      </c>
      <c r="N264" s="75">
        <f t="shared" ca="1" si="86"/>
        <v>1.0319994240000001</v>
      </c>
      <c r="O264" s="74">
        <f t="shared" si="87"/>
        <v>0</v>
      </c>
      <c r="P264" s="71">
        <f t="shared" ca="1" si="88"/>
        <v>0</v>
      </c>
      <c r="Q264" s="71">
        <f t="shared" si="89"/>
        <v>0</v>
      </c>
      <c r="R264" s="76">
        <f t="shared" si="90"/>
        <v>0</v>
      </c>
      <c r="S264" s="92">
        <f t="shared" si="91"/>
        <v>0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75"/>
        <v>45117</v>
      </c>
      <c r="B265" s="77">
        <f t="shared" ca="1" si="77"/>
        <v>0</v>
      </c>
      <c r="C265" s="71">
        <f t="shared" si="78"/>
        <v>0</v>
      </c>
      <c r="D265" s="10">
        <f ca="1">IF(A265&lt;$B$1,VLOOKUP(A265,[1]DI!$A$4:$B$15000,2,FALSE),0)</f>
        <v>0.13650000000000001</v>
      </c>
      <c r="E265" s="71">
        <f t="shared" ca="1" si="79"/>
        <v>1.00050788</v>
      </c>
      <c r="F265" s="71">
        <f ca="1">(TRUNC(PRODUCT($E$16:$E264),16))</f>
        <v>1.09015259553116</v>
      </c>
      <c r="G265" s="71">
        <f t="shared" ca="1" si="80"/>
        <v>1.06012982108814</v>
      </c>
      <c r="H265" s="71">
        <f t="shared" ca="1" si="81"/>
        <v>1.0283199000000001</v>
      </c>
      <c r="I265" s="72">
        <f t="shared" si="76"/>
        <v>1.6500000000000001E-2</v>
      </c>
      <c r="J265" s="92">
        <f t="shared" si="82"/>
        <v>45035</v>
      </c>
      <c r="K265" s="73">
        <f t="shared" si="83"/>
        <v>55</v>
      </c>
      <c r="L265" s="74">
        <f t="shared" si="84"/>
        <v>55</v>
      </c>
      <c r="M265" s="75">
        <f t="shared" si="85"/>
        <v>1.00357819</v>
      </c>
      <c r="N265" s="75">
        <f t="shared" ca="1" si="86"/>
        <v>1.0319994240000001</v>
      </c>
      <c r="O265" s="74">
        <f t="shared" si="87"/>
        <v>0</v>
      </c>
      <c r="P265" s="71">
        <f t="shared" ca="1" si="88"/>
        <v>0</v>
      </c>
      <c r="Q265" s="71">
        <f t="shared" si="89"/>
        <v>0</v>
      </c>
      <c r="R265" s="76">
        <f t="shared" si="90"/>
        <v>0</v>
      </c>
      <c r="S265" s="92">
        <f t="shared" si="91"/>
        <v>0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75"/>
        <v>45118</v>
      </c>
      <c r="B266" s="77">
        <f t="shared" ca="1" si="77"/>
        <v>0</v>
      </c>
      <c r="C266" s="71">
        <f t="shared" si="78"/>
        <v>0</v>
      </c>
      <c r="D266" s="10">
        <f ca="1">IF(A266&lt;$B$1,VLOOKUP(A266,[1]DI!$A$4:$B$15000,2,FALSE),0)</f>
        <v>0.13650000000000001</v>
      </c>
      <c r="E266" s="71">
        <f t="shared" ca="1" si="79"/>
        <v>1.00050788</v>
      </c>
      <c r="F266" s="71">
        <f ca="1">(TRUNC(PRODUCT($E$16:$E265),16))</f>
        <v>1.0907062622313799</v>
      </c>
      <c r="G266" s="71">
        <f t="shared" ca="1" si="80"/>
        <v>1.06012982108814</v>
      </c>
      <c r="H266" s="71">
        <f t="shared" ca="1" si="81"/>
        <v>1.0288421699999999</v>
      </c>
      <c r="I266" s="72">
        <f t="shared" si="76"/>
        <v>1.6500000000000001E-2</v>
      </c>
      <c r="J266" s="92">
        <f t="shared" si="82"/>
        <v>45035</v>
      </c>
      <c r="K266" s="73">
        <f t="shared" si="83"/>
        <v>56</v>
      </c>
      <c r="L266" s="74">
        <f t="shared" si="84"/>
        <v>56</v>
      </c>
      <c r="M266" s="75">
        <f t="shared" si="85"/>
        <v>1.0036433659999999</v>
      </c>
      <c r="N266" s="75">
        <f t="shared" ca="1" si="86"/>
        <v>1.032590619</v>
      </c>
      <c r="O266" s="74">
        <f t="shared" si="87"/>
        <v>0</v>
      </c>
      <c r="P266" s="71">
        <f t="shared" ca="1" si="88"/>
        <v>0</v>
      </c>
      <c r="Q266" s="71">
        <f t="shared" si="89"/>
        <v>0</v>
      </c>
      <c r="R266" s="76">
        <f t="shared" si="90"/>
        <v>0</v>
      </c>
      <c r="S266" s="92">
        <f t="shared" si="91"/>
        <v>0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75"/>
        <v>45119</v>
      </c>
      <c r="B267" s="77">
        <f t="shared" ca="1" si="77"/>
        <v>0</v>
      </c>
      <c r="C267" s="71">
        <f t="shared" si="78"/>
        <v>0</v>
      </c>
      <c r="D267" s="10">
        <f ca="1">IF(A267&lt;$B$1,VLOOKUP(A267,[1]DI!$A$4:$B$15000,2,FALSE),0)</f>
        <v>0.13650000000000001</v>
      </c>
      <c r="E267" s="71">
        <f t="shared" ca="1" si="79"/>
        <v>1.00050788</v>
      </c>
      <c r="F267" s="71">
        <f ca="1">(TRUNC(PRODUCT($E$16:$E266),16))</f>
        <v>1.0912602101278499</v>
      </c>
      <c r="G267" s="71">
        <f t="shared" ca="1" si="80"/>
        <v>1.06012982108814</v>
      </c>
      <c r="H267" s="71">
        <f t="shared" ca="1" si="81"/>
        <v>1.0293646999999999</v>
      </c>
      <c r="I267" s="72">
        <f t="shared" si="76"/>
        <v>1.6500000000000001E-2</v>
      </c>
      <c r="J267" s="92">
        <f t="shared" si="82"/>
        <v>45035</v>
      </c>
      <c r="K267" s="73">
        <f t="shared" si="83"/>
        <v>57</v>
      </c>
      <c r="L267" s="74">
        <f t="shared" si="84"/>
        <v>57</v>
      </c>
      <c r="M267" s="75">
        <f t="shared" si="85"/>
        <v>1.003708547</v>
      </c>
      <c r="N267" s="75">
        <f t="shared" ca="1" si="86"/>
        <v>1.033182147</v>
      </c>
      <c r="O267" s="74">
        <f t="shared" si="87"/>
        <v>0</v>
      </c>
      <c r="P267" s="71">
        <f t="shared" ca="1" si="88"/>
        <v>0</v>
      </c>
      <c r="Q267" s="71">
        <f t="shared" si="89"/>
        <v>0</v>
      </c>
      <c r="R267" s="76">
        <f t="shared" si="90"/>
        <v>0</v>
      </c>
      <c r="S267" s="92">
        <f t="shared" si="91"/>
        <v>0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75"/>
        <v>45120</v>
      </c>
      <c r="B268" s="77">
        <f t="shared" ca="1" si="77"/>
        <v>0</v>
      </c>
      <c r="C268" s="71">
        <f t="shared" si="78"/>
        <v>0</v>
      </c>
      <c r="D268" s="10">
        <f ca="1">IF(A268&lt;$B$1,VLOOKUP(A268,[1]DI!$A$4:$B$15000,2,FALSE),0)</f>
        <v>0.13650000000000001</v>
      </c>
      <c r="E268" s="71">
        <f t="shared" ca="1" si="79"/>
        <v>1.00050788</v>
      </c>
      <c r="F268" s="71">
        <f ca="1">(TRUNC(PRODUCT($E$16:$E267),16))</f>
        <v>1.09181443936336</v>
      </c>
      <c r="G268" s="71">
        <f t="shared" ca="1" si="80"/>
        <v>1.06012982108814</v>
      </c>
      <c r="H268" s="71">
        <f t="shared" ca="1" si="81"/>
        <v>1.0298874899999999</v>
      </c>
      <c r="I268" s="72">
        <f t="shared" si="76"/>
        <v>1.6500000000000001E-2</v>
      </c>
      <c r="J268" s="92">
        <f t="shared" si="82"/>
        <v>45035</v>
      </c>
      <c r="K268" s="73">
        <f t="shared" si="83"/>
        <v>58</v>
      </c>
      <c r="L268" s="74">
        <f t="shared" si="84"/>
        <v>58</v>
      </c>
      <c r="M268" s="75">
        <f t="shared" si="85"/>
        <v>1.003773732</v>
      </c>
      <c r="N268" s="75">
        <f t="shared" ca="1" si="86"/>
        <v>1.033774009</v>
      </c>
      <c r="O268" s="74">
        <f t="shared" si="87"/>
        <v>0</v>
      </c>
      <c r="P268" s="71">
        <f t="shared" ca="1" si="88"/>
        <v>0</v>
      </c>
      <c r="Q268" s="71">
        <f t="shared" si="89"/>
        <v>0</v>
      </c>
      <c r="R268" s="76">
        <f t="shared" si="90"/>
        <v>0</v>
      </c>
      <c r="S268" s="92">
        <f t="shared" si="91"/>
        <v>0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75"/>
        <v>45121</v>
      </c>
      <c r="B269" s="77">
        <f t="shared" ca="1" si="77"/>
        <v>0</v>
      </c>
      <c r="C269" s="71">
        <f t="shared" si="78"/>
        <v>0</v>
      </c>
      <c r="D269" s="10">
        <f ca="1">IF(A269&lt;$B$1,VLOOKUP(A269,[1]DI!$A$4:$B$15000,2,FALSE),0)</f>
        <v>0.13650000000000001</v>
      </c>
      <c r="E269" s="71">
        <f t="shared" ca="1" si="79"/>
        <v>1.00050788</v>
      </c>
      <c r="F269" s="71">
        <f ca="1">(TRUNC(PRODUCT($E$16:$E268),16))</f>
        <v>1.09236895008083</v>
      </c>
      <c r="G269" s="71">
        <f t="shared" ca="1" si="80"/>
        <v>1.06012982108814</v>
      </c>
      <c r="H269" s="71">
        <f t="shared" ca="1" si="81"/>
        <v>1.03041055</v>
      </c>
      <c r="I269" s="72">
        <f t="shared" si="76"/>
        <v>1.6500000000000001E-2</v>
      </c>
      <c r="J269" s="92">
        <f t="shared" si="82"/>
        <v>45035</v>
      </c>
      <c r="K269" s="73">
        <f t="shared" si="83"/>
        <v>59</v>
      </c>
      <c r="L269" s="74">
        <f t="shared" si="84"/>
        <v>59</v>
      </c>
      <c r="M269" s="75">
        <f t="shared" si="85"/>
        <v>1.0038389210000001</v>
      </c>
      <c r="N269" s="75">
        <f t="shared" ca="1" si="86"/>
        <v>1.0343662149999999</v>
      </c>
      <c r="O269" s="74">
        <f t="shared" si="87"/>
        <v>0</v>
      </c>
      <c r="P269" s="71">
        <f t="shared" ca="1" si="88"/>
        <v>0</v>
      </c>
      <c r="Q269" s="71">
        <f t="shared" si="89"/>
        <v>0</v>
      </c>
      <c r="R269" s="76">
        <f t="shared" si="90"/>
        <v>0</v>
      </c>
      <c r="S269" s="92">
        <f t="shared" si="91"/>
        <v>0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75"/>
        <v>45122</v>
      </c>
      <c r="B270" s="77">
        <f t="shared" ca="1" si="77"/>
        <v>0</v>
      </c>
      <c r="C270" s="71">
        <f t="shared" si="78"/>
        <v>0</v>
      </c>
      <c r="D270" s="10">
        <f ca="1">IF(A270&lt;$B$1,VLOOKUP(A270,[1]DI!$A$4:$B$15000,2,FALSE),0)</f>
        <v>0</v>
      </c>
      <c r="E270" s="71">
        <f t="shared" ca="1" si="79"/>
        <v>1</v>
      </c>
      <c r="F270" s="71">
        <f ca="1">(TRUNC(PRODUCT($E$16:$E269),16))</f>
        <v>1.0929237424231999</v>
      </c>
      <c r="G270" s="71">
        <f t="shared" ca="1" si="80"/>
        <v>1.06012982108814</v>
      </c>
      <c r="H270" s="71">
        <f t="shared" ca="1" si="81"/>
        <v>1.0309338699999999</v>
      </c>
      <c r="I270" s="72">
        <f t="shared" si="76"/>
        <v>1.6500000000000001E-2</v>
      </c>
      <c r="J270" s="92">
        <f t="shared" si="82"/>
        <v>45035</v>
      </c>
      <c r="K270" s="73">
        <f t="shared" si="83"/>
        <v>59</v>
      </c>
      <c r="L270" s="74">
        <f t="shared" si="84"/>
        <v>60</v>
      </c>
      <c r="M270" s="75">
        <f t="shared" si="85"/>
        <v>1.003904114</v>
      </c>
      <c r="N270" s="75">
        <f t="shared" ca="1" si="86"/>
        <v>1.034958753</v>
      </c>
      <c r="O270" s="74">
        <f t="shared" si="87"/>
        <v>0</v>
      </c>
      <c r="P270" s="71">
        <f t="shared" ca="1" si="88"/>
        <v>0</v>
      </c>
      <c r="Q270" s="71">
        <f t="shared" si="89"/>
        <v>0</v>
      </c>
      <c r="R270" s="76">
        <f t="shared" si="90"/>
        <v>0</v>
      </c>
      <c r="S270" s="92">
        <f t="shared" si="91"/>
        <v>0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75"/>
        <v>45123</v>
      </c>
      <c r="B271" s="77">
        <f t="shared" ca="1" si="77"/>
        <v>0</v>
      </c>
      <c r="C271" s="71">
        <f t="shared" si="78"/>
        <v>0</v>
      </c>
      <c r="D271" s="10">
        <f ca="1">IF(A271&lt;$B$1,VLOOKUP(A271,[1]DI!$A$4:$B$15000,2,FALSE),0)</f>
        <v>0</v>
      </c>
      <c r="E271" s="71">
        <f t="shared" ca="1" si="79"/>
        <v>1</v>
      </c>
      <c r="F271" s="71">
        <f ca="1">(TRUNC(PRODUCT($E$16:$E270),16))</f>
        <v>1.0929237424231999</v>
      </c>
      <c r="G271" s="71">
        <f t="shared" ca="1" si="80"/>
        <v>1.06012982108814</v>
      </c>
      <c r="H271" s="71">
        <f t="shared" ca="1" si="81"/>
        <v>1.0309338699999999</v>
      </c>
      <c r="I271" s="72">
        <f t="shared" si="76"/>
        <v>1.6500000000000001E-2</v>
      </c>
      <c r="J271" s="92">
        <f t="shared" si="82"/>
        <v>45035</v>
      </c>
      <c r="K271" s="73">
        <f t="shared" si="83"/>
        <v>59</v>
      </c>
      <c r="L271" s="74">
        <f t="shared" si="84"/>
        <v>60</v>
      </c>
      <c r="M271" s="75">
        <f t="shared" si="85"/>
        <v>1.003904114</v>
      </c>
      <c r="N271" s="75">
        <f t="shared" ca="1" si="86"/>
        <v>1.034958753</v>
      </c>
      <c r="O271" s="74">
        <f t="shared" si="87"/>
        <v>0</v>
      </c>
      <c r="P271" s="71">
        <f t="shared" ca="1" si="88"/>
        <v>0</v>
      </c>
      <c r="Q271" s="71">
        <f t="shared" si="89"/>
        <v>0</v>
      </c>
      <c r="R271" s="76">
        <f t="shared" si="90"/>
        <v>0</v>
      </c>
      <c r="S271" s="92">
        <f t="shared" si="91"/>
        <v>0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75"/>
        <v>45124</v>
      </c>
      <c r="B272" s="77">
        <f t="shared" ca="1" si="77"/>
        <v>0</v>
      </c>
      <c r="C272" s="71">
        <f t="shared" si="78"/>
        <v>0</v>
      </c>
      <c r="D272" s="10">
        <f ca="1">IF(A272&lt;$B$1,VLOOKUP(A272,[1]DI!$A$4:$B$15000,2,FALSE),0)</f>
        <v>0.13650000000000001</v>
      </c>
      <c r="E272" s="71">
        <f t="shared" ca="1" si="79"/>
        <v>1.00050788</v>
      </c>
      <c r="F272" s="71">
        <f ca="1">(TRUNC(PRODUCT($E$16:$E271),16))</f>
        <v>1.0929237424231999</v>
      </c>
      <c r="G272" s="71">
        <f t="shared" ca="1" si="80"/>
        <v>1.06012982108814</v>
      </c>
      <c r="H272" s="71">
        <f t="shared" ca="1" si="81"/>
        <v>1.0309338699999999</v>
      </c>
      <c r="I272" s="72">
        <f t="shared" si="76"/>
        <v>1.6500000000000001E-2</v>
      </c>
      <c r="J272" s="92">
        <f t="shared" si="82"/>
        <v>45035</v>
      </c>
      <c r="K272" s="73">
        <f t="shared" si="83"/>
        <v>60</v>
      </c>
      <c r="L272" s="74">
        <f t="shared" si="84"/>
        <v>60</v>
      </c>
      <c r="M272" s="75">
        <f t="shared" si="85"/>
        <v>1.003904114</v>
      </c>
      <c r="N272" s="75">
        <f t="shared" ca="1" si="86"/>
        <v>1.034958753</v>
      </c>
      <c r="O272" s="74">
        <f t="shared" si="87"/>
        <v>0</v>
      </c>
      <c r="P272" s="71">
        <f t="shared" ca="1" si="88"/>
        <v>0</v>
      </c>
      <c r="Q272" s="71">
        <f t="shared" si="89"/>
        <v>0</v>
      </c>
      <c r="R272" s="76">
        <f t="shared" si="90"/>
        <v>0</v>
      </c>
      <c r="S272" s="92">
        <f t="shared" si="91"/>
        <v>0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92">(A272+1)</f>
        <v>45125</v>
      </c>
      <c r="B273" s="77">
        <f t="shared" ca="1" si="77"/>
        <v>0</v>
      </c>
      <c r="C273" s="71">
        <f t="shared" si="78"/>
        <v>0</v>
      </c>
      <c r="D273" s="10">
        <f ca="1">IF(A273&lt;$B$1,VLOOKUP(A273,[1]DI!$A$4:$B$15000,2,FALSE),0)</f>
        <v>0.13650000000000001</v>
      </c>
      <c r="E273" s="71">
        <f t="shared" ca="1" si="79"/>
        <v>1.00050788</v>
      </c>
      <c r="F273" s="71">
        <f ca="1">(TRUNC(PRODUCT($E$16:$E272),16))</f>
        <v>1.0934788165335001</v>
      </c>
      <c r="G273" s="71">
        <f t="shared" ca="1" si="80"/>
        <v>1.06012982108814</v>
      </c>
      <c r="H273" s="71">
        <f t="shared" ca="1" si="81"/>
        <v>1.0314574599999999</v>
      </c>
      <c r="I273" s="72">
        <f t="shared" ref="I273:I336" si="93">I272</f>
        <v>1.6500000000000001E-2</v>
      </c>
      <c r="J273" s="92">
        <f t="shared" si="82"/>
        <v>45035</v>
      </c>
      <c r="K273" s="73">
        <f t="shared" si="83"/>
        <v>61</v>
      </c>
      <c r="L273" s="74">
        <f t="shared" si="84"/>
        <v>61</v>
      </c>
      <c r="M273" s="75">
        <f t="shared" si="85"/>
        <v>1.0039693119999999</v>
      </c>
      <c r="N273" s="75">
        <f t="shared" ca="1" si="86"/>
        <v>1.0355516360000001</v>
      </c>
      <c r="O273" s="74">
        <f t="shared" si="87"/>
        <v>0</v>
      </c>
      <c r="P273" s="71">
        <f t="shared" ca="1" si="88"/>
        <v>0</v>
      </c>
      <c r="Q273" s="71">
        <f t="shared" si="89"/>
        <v>0</v>
      </c>
      <c r="R273" s="76">
        <f t="shared" si="90"/>
        <v>0</v>
      </c>
      <c r="S273" s="92">
        <f t="shared" si="91"/>
        <v>0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92"/>
        <v>45126</v>
      </c>
      <c r="B274" s="77">
        <f t="shared" ca="1" si="77"/>
        <v>0</v>
      </c>
      <c r="C274" s="71">
        <f t="shared" si="78"/>
        <v>0</v>
      </c>
      <c r="D274" s="10">
        <f ca="1">IF(A274&lt;$B$1,VLOOKUP(A274,[1]DI!$A$4:$B$15000,2,FALSE),0)</f>
        <v>0.13650000000000001</v>
      </c>
      <c r="E274" s="71">
        <f t="shared" ca="1" si="79"/>
        <v>1.00050788</v>
      </c>
      <c r="F274" s="71">
        <f ca="1">(TRUNC(PRODUCT($E$16:$E273),16))</f>
        <v>1.0940341725548399</v>
      </c>
      <c r="G274" s="71">
        <f t="shared" ca="1" si="80"/>
        <v>1.06012982108814</v>
      </c>
      <c r="H274" s="71">
        <f t="shared" ca="1" si="81"/>
        <v>1.0319813200000001</v>
      </c>
      <c r="I274" s="72">
        <f t="shared" si="93"/>
        <v>1.6500000000000001E-2</v>
      </c>
      <c r="J274" s="92">
        <f t="shared" si="82"/>
        <v>45035</v>
      </c>
      <c r="K274" s="73">
        <f t="shared" si="83"/>
        <v>62</v>
      </c>
      <c r="L274" s="74">
        <f t="shared" si="84"/>
        <v>62</v>
      </c>
      <c r="M274" s="75">
        <f t="shared" si="85"/>
        <v>1.0040345129999999</v>
      </c>
      <c r="N274" s="75">
        <f t="shared" ca="1" si="86"/>
        <v>1.036144862</v>
      </c>
      <c r="O274" s="74">
        <f t="shared" si="87"/>
        <v>0</v>
      </c>
      <c r="P274" s="71">
        <f t="shared" ca="1" si="88"/>
        <v>0</v>
      </c>
      <c r="Q274" s="71">
        <f t="shared" si="89"/>
        <v>0</v>
      </c>
      <c r="R274" s="76">
        <f t="shared" si="90"/>
        <v>0</v>
      </c>
      <c r="S274" s="92">
        <f t="shared" si="91"/>
        <v>0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92"/>
        <v>45127</v>
      </c>
      <c r="B275" s="77">
        <f t="shared" ca="1" si="77"/>
        <v>0</v>
      </c>
      <c r="C275" s="71">
        <f t="shared" si="78"/>
        <v>0</v>
      </c>
      <c r="D275" s="10">
        <f ca="1">IF(A275&lt;$B$1,VLOOKUP(A275,[1]DI!$A$4:$B$15000,2,FALSE),0)</f>
        <v>0.13650000000000001</v>
      </c>
      <c r="E275" s="71">
        <f t="shared" ca="1" si="79"/>
        <v>1.00050788</v>
      </c>
      <c r="F275" s="71">
        <f ca="1">(TRUNC(PRODUCT($E$16:$E274),16))</f>
        <v>1.0945898106304</v>
      </c>
      <c r="G275" s="71">
        <f t="shared" ca="1" si="80"/>
        <v>1.06012982108814</v>
      </c>
      <c r="H275" s="71">
        <f t="shared" ca="1" si="81"/>
        <v>1.03250544</v>
      </c>
      <c r="I275" s="72">
        <f t="shared" si="93"/>
        <v>1.6500000000000001E-2</v>
      </c>
      <c r="J275" s="92">
        <f t="shared" si="82"/>
        <v>45035</v>
      </c>
      <c r="K275" s="73">
        <f t="shared" si="83"/>
        <v>63</v>
      </c>
      <c r="L275" s="74">
        <f t="shared" si="84"/>
        <v>63</v>
      </c>
      <c r="M275" s="75">
        <f t="shared" si="85"/>
        <v>1.0040997190000001</v>
      </c>
      <c r="N275" s="75">
        <f t="shared" ca="1" si="86"/>
        <v>1.036738422</v>
      </c>
      <c r="O275" s="74">
        <f t="shared" si="87"/>
        <v>0</v>
      </c>
      <c r="P275" s="71">
        <f t="shared" ca="1" si="88"/>
        <v>0</v>
      </c>
      <c r="Q275" s="71">
        <f t="shared" si="89"/>
        <v>0</v>
      </c>
      <c r="R275" s="76">
        <f t="shared" si="90"/>
        <v>0</v>
      </c>
      <c r="S275" s="92">
        <f t="shared" si="91"/>
        <v>0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92"/>
        <v>45128</v>
      </c>
      <c r="B276" s="77">
        <f t="shared" ca="1" si="77"/>
        <v>0</v>
      </c>
      <c r="C276" s="71">
        <f t="shared" si="78"/>
        <v>0</v>
      </c>
      <c r="D276" s="10">
        <f ca="1">IF(A276&lt;$B$1,VLOOKUP(A276,[1]DI!$A$4:$B$15000,2,FALSE),0)</f>
        <v>0.13650000000000001</v>
      </c>
      <c r="E276" s="71">
        <f t="shared" ca="1" si="79"/>
        <v>1.00050788</v>
      </c>
      <c r="F276" s="71">
        <f ca="1">(TRUNC(PRODUCT($E$16:$E275),16))</f>
        <v>1.09514573090342</v>
      </c>
      <c r="G276" s="71">
        <f t="shared" ca="1" si="80"/>
        <v>1.06012982108814</v>
      </c>
      <c r="H276" s="71">
        <f t="shared" ca="1" si="81"/>
        <v>1.03302983</v>
      </c>
      <c r="I276" s="72">
        <f t="shared" si="93"/>
        <v>1.6500000000000001E-2</v>
      </c>
      <c r="J276" s="92">
        <f t="shared" si="82"/>
        <v>45035</v>
      </c>
      <c r="K276" s="73">
        <f t="shared" si="83"/>
        <v>64</v>
      </c>
      <c r="L276" s="74">
        <f t="shared" si="84"/>
        <v>64</v>
      </c>
      <c r="M276" s="75">
        <f t="shared" si="85"/>
        <v>1.00416493</v>
      </c>
      <c r="N276" s="75">
        <f t="shared" ca="1" si="86"/>
        <v>1.0373323270000001</v>
      </c>
      <c r="O276" s="74">
        <f t="shared" si="87"/>
        <v>0</v>
      </c>
      <c r="P276" s="71">
        <f t="shared" ca="1" si="88"/>
        <v>0</v>
      </c>
      <c r="Q276" s="71">
        <f t="shared" si="89"/>
        <v>0</v>
      </c>
      <c r="R276" s="76">
        <f t="shared" si="90"/>
        <v>0</v>
      </c>
      <c r="S276" s="92">
        <f t="shared" si="91"/>
        <v>0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92"/>
        <v>45129</v>
      </c>
      <c r="B277" s="77">
        <f t="shared" ca="1" si="77"/>
        <v>0</v>
      </c>
      <c r="C277" s="71">
        <f t="shared" si="78"/>
        <v>0</v>
      </c>
      <c r="D277" s="10">
        <f ca="1">IF(A277&lt;$B$1,VLOOKUP(A277,[1]DI!$A$4:$B$15000,2,FALSE),0)</f>
        <v>0</v>
      </c>
      <c r="E277" s="71">
        <f t="shared" ca="1" si="79"/>
        <v>1</v>
      </c>
      <c r="F277" s="71">
        <f ca="1">(TRUNC(PRODUCT($E$16:$E276),16))</f>
        <v>1.09570193351723</v>
      </c>
      <c r="G277" s="71">
        <f t="shared" ca="1" si="80"/>
        <v>1.06012982108814</v>
      </c>
      <c r="H277" s="71">
        <f t="shared" ca="1" si="81"/>
        <v>1.03355449</v>
      </c>
      <c r="I277" s="72">
        <f t="shared" si="93"/>
        <v>1.6500000000000001E-2</v>
      </c>
      <c r="J277" s="92">
        <f t="shared" si="82"/>
        <v>45035</v>
      </c>
      <c r="K277" s="73">
        <f t="shared" si="83"/>
        <v>64</v>
      </c>
      <c r="L277" s="74">
        <f t="shared" si="84"/>
        <v>65</v>
      </c>
      <c r="M277" s="75">
        <f t="shared" si="85"/>
        <v>1.0042301440000001</v>
      </c>
      <c r="N277" s="75">
        <f t="shared" ca="1" si="86"/>
        <v>1.0379265740000001</v>
      </c>
      <c r="O277" s="74">
        <f t="shared" si="87"/>
        <v>0</v>
      </c>
      <c r="P277" s="71">
        <f t="shared" ca="1" si="88"/>
        <v>0</v>
      </c>
      <c r="Q277" s="71">
        <f t="shared" si="89"/>
        <v>0</v>
      </c>
      <c r="R277" s="76">
        <f t="shared" si="90"/>
        <v>0</v>
      </c>
      <c r="S277" s="92">
        <f t="shared" si="91"/>
        <v>0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92"/>
        <v>45130</v>
      </c>
      <c r="B278" s="77">
        <f t="shared" ca="1" si="77"/>
        <v>0</v>
      </c>
      <c r="C278" s="71">
        <f t="shared" si="78"/>
        <v>0</v>
      </c>
      <c r="D278" s="10">
        <f ca="1">IF(A278&lt;$B$1,VLOOKUP(A278,[1]DI!$A$4:$B$15000,2,FALSE),0)</f>
        <v>0</v>
      </c>
      <c r="E278" s="71">
        <f t="shared" ca="1" si="79"/>
        <v>1</v>
      </c>
      <c r="F278" s="71">
        <f ca="1">(TRUNC(PRODUCT($E$16:$E277),16))</f>
        <v>1.09570193351723</v>
      </c>
      <c r="G278" s="71">
        <f t="shared" ca="1" si="80"/>
        <v>1.06012982108814</v>
      </c>
      <c r="H278" s="71">
        <f t="shared" ca="1" si="81"/>
        <v>1.03355449</v>
      </c>
      <c r="I278" s="72">
        <f t="shared" si="93"/>
        <v>1.6500000000000001E-2</v>
      </c>
      <c r="J278" s="92">
        <f t="shared" si="82"/>
        <v>45035</v>
      </c>
      <c r="K278" s="73">
        <f t="shared" si="83"/>
        <v>64</v>
      </c>
      <c r="L278" s="74">
        <f t="shared" si="84"/>
        <v>65</v>
      </c>
      <c r="M278" s="75">
        <f t="shared" si="85"/>
        <v>1.0042301440000001</v>
      </c>
      <c r="N278" s="75">
        <f t="shared" ca="1" si="86"/>
        <v>1.0379265740000001</v>
      </c>
      <c r="O278" s="74">
        <f t="shared" si="87"/>
        <v>0</v>
      </c>
      <c r="P278" s="71">
        <f t="shared" ca="1" si="88"/>
        <v>0</v>
      </c>
      <c r="Q278" s="71">
        <f t="shared" si="89"/>
        <v>0</v>
      </c>
      <c r="R278" s="76">
        <f t="shared" si="90"/>
        <v>0</v>
      </c>
      <c r="S278" s="92">
        <f t="shared" si="91"/>
        <v>0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92"/>
        <v>45131</v>
      </c>
      <c r="B279" s="77">
        <f t="shared" ca="1" si="77"/>
        <v>0</v>
      </c>
      <c r="C279" s="71">
        <f t="shared" si="78"/>
        <v>0</v>
      </c>
      <c r="D279" s="10">
        <f ca="1">IF(A279&lt;$B$1,VLOOKUP(A279,[1]DI!$A$4:$B$15000,2,FALSE),0)</f>
        <v>0.13650000000000001</v>
      </c>
      <c r="E279" s="71">
        <f t="shared" ca="1" si="79"/>
        <v>1.00050788</v>
      </c>
      <c r="F279" s="71">
        <f ca="1">(TRUNC(PRODUCT($E$16:$E278),16))</f>
        <v>1.09570193351723</v>
      </c>
      <c r="G279" s="71">
        <f t="shared" ca="1" si="80"/>
        <v>1.06012982108814</v>
      </c>
      <c r="H279" s="71">
        <f t="shared" ca="1" si="81"/>
        <v>1.03355449</v>
      </c>
      <c r="I279" s="72">
        <f t="shared" si="93"/>
        <v>1.6500000000000001E-2</v>
      </c>
      <c r="J279" s="92">
        <f t="shared" si="82"/>
        <v>45035</v>
      </c>
      <c r="K279" s="73">
        <f t="shared" si="83"/>
        <v>65</v>
      </c>
      <c r="L279" s="74">
        <f t="shared" si="84"/>
        <v>65</v>
      </c>
      <c r="M279" s="75">
        <f t="shared" si="85"/>
        <v>1.0042301440000001</v>
      </c>
      <c r="N279" s="75">
        <f t="shared" ca="1" si="86"/>
        <v>1.0379265740000001</v>
      </c>
      <c r="O279" s="74">
        <f t="shared" si="87"/>
        <v>0</v>
      </c>
      <c r="P279" s="71">
        <f t="shared" ca="1" si="88"/>
        <v>0</v>
      </c>
      <c r="Q279" s="71">
        <f t="shared" si="89"/>
        <v>0</v>
      </c>
      <c r="R279" s="76">
        <f t="shared" si="90"/>
        <v>0</v>
      </c>
      <c r="S279" s="92">
        <f t="shared" si="91"/>
        <v>0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92"/>
        <v>45132</v>
      </c>
      <c r="B280" s="77">
        <f t="shared" ca="1" si="77"/>
        <v>0</v>
      </c>
      <c r="C280" s="71">
        <f t="shared" si="78"/>
        <v>0</v>
      </c>
      <c r="D280" s="10">
        <f ca="1">IF(A280&lt;$B$1,VLOOKUP(A280,[1]DI!$A$4:$B$15000,2,FALSE),0)</f>
        <v>0.13650000000000001</v>
      </c>
      <c r="E280" s="71">
        <f t="shared" ca="1" si="79"/>
        <v>1.00050788</v>
      </c>
      <c r="F280" s="71">
        <f ca="1">(TRUNC(PRODUCT($E$16:$E279),16))</f>
        <v>1.09625841861522</v>
      </c>
      <c r="G280" s="71">
        <f t="shared" ca="1" si="80"/>
        <v>1.06012982108814</v>
      </c>
      <c r="H280" s="71">
        <f t="shared" ca="1" si="81"/>
        <v>1.0340794099999999</v>
      </c>
      <c r="I280" s="72">
        <f t="shared" si="93"/>
        <v>1.6500000000000001E-2</v>
      </c>
      <c r="J280" s="92">
        <f t="shared" si="82"/>
        <v>45035</v>
      </c>
      <c r="K280" s="73">
        <f t="shared" si="83"/>
        <v>66</v>
      </c>
      <c r="L280" s="74">
        <f t="shared" si="84"/>
        <v>66</v>
      </c>
      <c r="M280" s="75">
        <f t="shared" si="85"/>
        <v>1.004295363</v>
      </c>
      <c r="N280" s="75">
        <f t="shared" ca="1" si="86"/>
        <v>1.0385211560000001</v>
      </c>
      <c r="O280" s="74">
        <f t="shared" si="87"/>
        <v>0</v>
      </c>
      <c r="P280" s="71">
        <f t="shared" ca="1" si="88"/>
        <v>0</v>
      </c>
      <c r="Q280" s="71">
        <f t="shared" si="89"/>
        <v>0</v>
      </c>
      <c r="R280" s="76">
        <f t="shared" si="90"/>
        <v>0</v>
      </c>
      <c r="S280" s="92">
        <f t="shared" si="91"/>
        <v>0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92"/>
        <v>45133</v>
      </c>
      <c r="B281" s="77">
        <f t="shared" ca="1" si="77"/>
        <v>0</v>
      </c>
      <c r="C281" s="71">
        <f t="shared" si="78"/>
        <v>0</v>
      </c>
      <c r="D281" s="10">
        <f ca="1">IF(A281&lt;$B$1,VLOOKUP(A281,[1]DI!$A$4:$B$15000,2,FALSE),0)</f>
        <v>0.13650000000000001</v>
      </c>
      <c r="E281" s="71">
        <f t="shared" ca="1" si="79"/>
        <v>1.00050788</v>
      </c>
      <c r="F281" s="71">
        <f ca="1">(TRUNC(PRODUCT($E$16:$E280),16))</f>
        <v>1.0968151863408699</v>
      </c>
      <c r="G281" s="71">
        <f t="shared" ca="1" si="80"/>
        <v>1.06012982108814</v>
      </c>
      <c r="H281" s="71">
        <f t="shared" ca="1" si="81"/>
        <v>1.0346046</v>
      </c>
      <c r="I281" s="72">
        <f t="shared" si="93"/>
        <v>1.6500000000000001E-2</v>
      </c>
      <c r="J281" s="92">
        <f t="shared" si="82"/>
        <v>45035</v>
      </c>
      <c r="K281" s="73">
        <f t="shared" si="83"/>
        <v>67</v>
      </c>
      <c r="L281" s="74">
        <f t="shared" si="84"/>
        <v>67</v>
      </c>
      <c r="M281" s="75">
        <f t="shared" si="85"/>
        <v>1.004360586</v>
      </c>
      <c r="N281" s="75">
        <f t="shared" ca="1" si="86"/>
        <v>1.0391160820000001</v>
      </c>
      <c r="O281" s="74">
        <f t="shared" si="87"/>
        <v>0</v>
      </c>
      <c r="P281" s="71">
        <f t="shared" ca="1" si="88"/>
        <v>0</v>
      </c>
      <c r="Q281" s="71">
        <f t="shared" si="89"/>
        <v>0</v>
      </c>
      <c r="R281" s="76">
        <f t="shared" si="90"/>
        <v>0</v>
      </c>
      <c r="S281" s="92">
        <f t="shared" si="91"/>
        <v>0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92"/>
        <v>45134</v>
      </c>
      <c r="B282" s="77">
        <f t="shared" ca="1" si="77"/>
        <v>0</v>
      </c>
      <c r="C282" s="71">
        <f t="shared" si="78"/>
        <v>0</v>
      </c>
      <c r="D282" s="10">
        <f ca="1">IF(A282&lt;$B$1,VLOOKUP(A282,[1]DI!$A$4:$B$15000,2,FALSE),0)</f>
        <v>0.13650000000000001</v>
      </c>
      <c r="E282" s="71">
        <f t="shared" ca="1" si="79"/>
        <v>1.00050788</v>
      </c>
      <c r="F282" s="71">
        <f ca="1">(TRUNC(PRODUCT($E$16:$E281),16))</f>
        <v>1.0973722368377099</v>
      </c>
      <c r="G282" s="71">
        <f t="shared" ca="1" si="80"/>
        <v>1.06012982108814</v>
      </c>
      <c r="H282" s="71">
        <f t="shared" ca="1" si="81"/>
        <v>1.03513005</v>
      </c>
      <c r="I282" s="72">
        <f t="shared" si="93"/>
        <v>1.6500000000000001E-2</v>
      </c>
      <c r="J282" s="92">
        <f t="shared" si="82"/>
        <v>45035</v>
      </c>
      <c r="K282" s="73">
        <f t="shared" si="83"/>
        <v>68</v>
      </c>
      <c r="L282" s="74">
        <f t="shared" si="84"/>
        <v>68</v>
      </c>
      <c r="M282" s="75">
        <f t="shared" si="85"/>
        <v>1.0044258129999999</v>
      </c>
      <c r="N282" s="75">
        <f t="shared" ca="1" si="86"/>
        <v>1.0397113419999999</v>
      </c>
      <c r="O282" s="74">
        <f t="shared" si="87"/>
        <v>0</v>
      </c>
      <c r="P282" s="71">
        <f t="shared" ca="1" si="88"/>
        <v>0</v>
      </c>
      <c r="Q282" s="71">
        <f t="shared" si="89"/>
        <v>0</v>
      </c>
      <c r="R282" s="76">
        <f t="shared" si="90"/>
        <v>0</v>
      </c>
      <c r="S282" s="92">
        <f t="shared" si="91"/>
        <v>0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92"/>
        <v>45135</v>
      </c>
      <c r="B283" s="77">
        <f t="shared" ca="1" si="77"/>
        <v>0</v>
      </c>
      <c r="C283" s="71">
        <f t="shared" si="78"/>
        <v>0</v>
      </c>
      <c r="D283" s="10">
        <f ca="1">IF(A283&lt;$B$1,VLOOKUP(A283,[1]DI!$A$4:$B$15000,2,FALSE),0)</f>
        <v>0.13650000000000001</v>
      </c>
      <c r="E283" s="71">
        <f t="shared" ca="1" si="79"/>
        <v>1.00050788</v>
      </c>
      <c r="F283" s="71">
        <f ca="1">(TRUNC(PRODUCT($E$16:$E282),16))</f>
        <v>1.0979295702493601</v>
      </c>
      <c r="G283" s="71">
        <f t="shared" ca="1" si="80"/>
        <v>1.06012982108814</v>
      </c>
      <c r="H283" s="71">
        <f t="shared" ca="1" si="81"/>
        <v>1.03565577</v>
      </c>
      <c r="I283" s="72">
        <f t="shared" si="93"/>
        <v>1.6500000000000001E-2</v>
      </c>
      <c r="J283" s="92">
        <f t="shared" si="82"/>
        <v>45035</v>
      </c>
      <c r="K283" s="73">
        <f t="shared" si="83"/>
        <v>69</v>
      </c>
      <c r="L283" s="74">
        <f t="shared" si="84"/>
        <v>69</v>
      </c>
      <c r="M283" s="75">
        <f t="shared" si="85"/>
        <v>1.0044910440000001</v>
      </c>
      <c r="N283" s="75">
        <f t="shared" ca="1" si="86"/>
        <v>1.0403069460000001</v>
      </c>
      <c r="O283" s="74">
        <f t="shared" si="87"/>
        <v>0</v>
      </c>
      <c r="P283" s="71">
        <f t="shared" ca="1" si="88"/>
        <v>0</v>
      </c>
      <c r="Q283" s="71">
        <f t="shared" si="89"/>
        <v>0</v>
      </c>
      <c r="R283" s="76">
        <f t="shared" si="90"/>
        <v>0</v>
      </c>
      <c r="S283" s="92">
        <f t="shared" si="91"/>
        <v>0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92"/>
        <v>45136</v>
      </c>
      <c r="B284" s="77">
        <f t="shared" ca="1" si="77"/>
        <v>0</v>
      </c>
      <c r="C284" s="71">
        <f t="shared" si="78"/>
        <v>0</v>
      </c>
      <c r="D284" s="10">
        <f ca="1">IF(A284&lt;$B$1,VLOOKUP(A284,[1]DI!$A$4:$B$15000,2,FALSE),0)</f>
        <v>0</v>
      </c>
      <c r="E284" s="71">
        <f t="shared" ca="1" si="79"/>
        <v>1</v>
      </c>
      <c r="F284" s="71">
        <f ca="1">(TRUNC(PRODUCT($E$16:$E283),16))</f>
        <v>1.0984871867194901</v>
      </c>
      <c r="G284" s="71">
        <f t="shared" ca="1" si="80"/>
        <v>1.06012982108814</v>
      </c>
      <c r="H284" s="71">
        <f t="shared" ca="1" si="81"/>
        <v>1.0361817600000001</v>
      </c>
      <c r="I284" s="72">
        <f t="shared" si="93"/>
        <v>1.6500000000000001E-2</v>
      </c>
      <c r="J284" s="92">
        <f t="shared" si="82"/>
        <v>45035</v>
      </c>
      <c r="K284" s="73">
        <f t="shared" si="83"/>
        <v>69</v>
      </c>
      <c r="L284" s="74">
        <f t="shared" si="84"/>
        <v>70</v>
      </c>
      <c r="M284" s="75">
        <f t="shared" si="85"/>
        <v>1.0045562800000001</v>
      </c>
      <c r="N284" s="75">
        <f t="shared" ca="1" si="86"/>
        <v>1.040902894</v>
      </c>
      <c r="O284" s="74">
        <f t="shared" si="87"/>
        <v>0</v>
      </c>
      <c r="P284" s="71">
        <f t="shared" ca="1" si="88"/>
        <v>0</v>
      </c>
      <c r="Q284" s="71">
        <f t="shared" si="89"/>
        <v>0</v>
      </c>
      <c r="R284" s="76">
        <f t="shared" si="90"/>
        <v>0</v>
      </c>
      <c r="S284" s="92">
        <f t="shared" si="91"/>
        <v>0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92"/>
        <v>45137</v>
      </c>
      <c r="B285" s="77">
        <f t="shared" ca="1" si="77"/>
        <v>0</v>
      </c>
      <c r="C285" s="71">
        <f t="shared" si="78"/>
        <v>0</v>
      </c>
      <c r="D285" s="10">
        <f ca="1">IF(A285&lt;$B$1,VLOOKUP(A285,[1]DI!$A$4:$B$15000,2,FALSE),0)</f>
        <v>0</v>
      </c>
      <c r="E285" s="71">
        <f t="shared" ca="1" si="79"/>
        <v>1</v>
      </c>
      <c r="F285" s="71">
        <f ca="1">(TRUNC(PRODUCT($E$16:$E284),16))</f>
        <v>1.0984871867194901</v>
      </c>
      <c r="G285" s="71">
        <f t="shared" ca="1" si="80"/>
        <v>1.06012982108814</v>
      </c>
      <c r="H285" s="71">
        <f t="shared" ca="1" si="81"/>
        <v>1.0361817600000001</v>
      </c>
      <c r="I285" s="72">
        <f t="shared" si="93"/>
        <v>1.6500000000000001E-2</v>
      </c>
      <c r="J285" s="92">
        <f t="shared" si="82"/>
        <v>45035</v>
      </c>
      <c r="K285" s="73">
        <f t="shared" si="83"/>
        <v>69</v>
      </c>
      <c r="L285" s="74">
        <f t="shared" si="84"/>
        <v>70</v>
      </c>
      <c r="M285" s="75">
        <f t="shared" si="85"/>
        <v>1.0045562800000001</v>
      </c>
      <c r="N285" s="75">
        <f t="shared" ca="1" si="86"/>
        <v>1.040902894</v>
      </c>
      <c r="O285" s="74">
        <f t="shared" si="87"/>
        <v>0</v>
      </c>
      <c r="P285" s="71">
        <f t="shared" ca="1" si="88"/>
        <v>0</v>
      </c>
      <c r="Q285" s="71">
        <f t="shared" si="89"/>
        <v>0</v>
      </c>
      <c r="R285" s="76">
        <f t="shared" si="90"/>
        <v>0</v>
      </c>
      <c r="S285" s="92">
        <f t="shared" si="91"/>
        <v>0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92"/>
        <v>45138</v>
      </c>
      <c r="B286" s="77">
        <f t="shared" ca="1" si="77"/>
        <v>0</v>
      </c>
      <c r="C286" s="71">
        <f t="shared" si="78"/>
        <v>0</v>
      </c>
      <c r="D286" s="10">
        <f ca="1">IF(A286&lt;$B$1,VLOOKUP(A286,[1]DI!$A$4:$B$15000,2,FALSE),0)</f>
        <v>0.13650000000000001</v>
      </c>
      <c r="E286" s="71">
        <f t="shared" ca="1" si="79"/>
        <v>1.00050788</v>
      </c>
      <c r="F286" s="71">
        <f ca="1">(TRUNC(PRODUCT($E$16:$E285),16))</f>
        <v>1.0984871867194901</v>
      </c>
      <c r="G286" s="71">
        <f t="shared" ca="1" si="80"/>
        <v>1.06012982108814</v>
      </c>
      <c r="H286" s="71">
        <f t="shared" ca="1" si="81"/>
        <v>1.0361817600000001</v>
      </c>
      <c r="I286" s="72">
        <f t="shared" si="93"/>
        <v>1.6500000000000001E-2</v>
      </c>
      <c r="J286" s="92">
        <f t="shared" si="82"/>
        <v>45035</v>
      </c>
      <c r="K286" s="73">
        <f t="shared" si="83"/>
        <v>70</v>
      </c>
      <c r="L286" s="74">
        <f t="shared" si="84"/>
        <v>70</v>
      </c>
      <c r="M286" s="75">
        <f t="shared" si="85"/>
        <v>1.0045562800000001</v>
      </c>
      <c r="N286" s="75">
        <f t="shared" ca="1" si="86"/>
        <v>1.040902894</v>
      </c>
      <c r="O286" s="74">
        <f t="shared" si="87"/>
        <v>0</v>
      </c>
      <c r="P286" s="71">
        <f t="shared" ca="1" si="88"/>
        <v>0</v>
      </c>
      <c r="Q286" s="71">
        <f t="shared" si="89"/>
        <v>0</v>
      </c>
      <c r="R286" s="76">
        <f t="shared" si="90"/>
        <v>0</v>
      </c>
      <c r="S286" s="92">
        <f t="shared" si="91"/>
        <v>0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92"/>
        <v>45139</v>
      </c>
      <c r="B287" s="77">
        <f t="shared" ca="1" si="77"/>
        <v>0</v>
      </c>
      <c r="C287" s="71">
        <f t="shared" si="78"/>
        <v>0</v>
      </c>
      <c r="D287" s="10">
        <f ca="1">IF(A287&lt;$B$1,VLOOKUP(A287,[1]DI!$A$4:$B$15000,2,FALSE),0)</f>
        <v>0.13650000000000001</v>
      </c>
      <c r="E287" s="71">
        <f t="shared" ca="1" si="79"/>
        <v>1.00050788</v>
      </c>
      <c r="F287" s="71">
        <f ca="1">(TRUNC(PRODUCT($E$16:$E286),16))</f>
        <v>1.0990450863918799</v>
      </c>
      <c r="G287" s="71">
        <f t="shared" ca="1" si="80"/>
        <v>1.06012982108814</v>
      </c>
      <c r="H287" s="71">
        <f t="shared" ca="1" si="81"/>
        <v>1.0367080200000001</v>
      </c>
      <c r="I287" s="72">
        <f t="shared" si="93"/>
        <v>1.6500000000000001E-2</v>
      </c>
      <c r="J287" s="92">
        <f t="shared" si="82"/>
        <v>45035</v>
      </c>
      <c r="K287" s="73">
        <f t="shared" si="83"/>
        <v>71</v>
      </c>
      <c r="L287" s="74">
        <f t="shared" si="84"/>
        <v>71</v>
      </c>
      <c r="M287" s="75">
        <f t="shared" si="85"/>
        <v>1.0046215199999999</v>
      </c>
      <c r="N287" s="75">
        <f t="shared" ca="1" si="86"/>
        <v>1.0414991870000001</v>
      </c>
      <c r="O287" s="74">
        <f t="shared" si="87"/>
        <v>0</v>
      </c>
      <c r="P287" s="71">
        <f t="shared" ca="1" si="88"/>
        <v>0</v>
      </c>
      <c r="Q287" s="71">
        <f t="shared" si="89"/>
        <v>0</v>
      </c>
      <c r="R287" s="76">
        <f t="shared" si="90"/>
        <v>0</v>
      </c>
      <c r="S287" s="92">
        <f t="shared" si="91"/>
        <v>0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92"/>
        <v>45140</v>
      </c>
      <c r="B288" s="77">
        <f t="shared" ca="1" si="77"/>
        <v>0</v>
      </c>
      <c r="C288" s="71">
        <f t="shared" si="78"/>
        <v>0</v>
      </c>
      <c r="D288" s="10">
        <f ca="1">IF(A288&lt;$B$1,VLOOKUP(A288,[1]DI!$A$4:$B$15000,2,FALSE),0)</f>
        <v>0.13650000000000001</v>
      </c>
      <c r="E288" s="71">
        <f t="shared" ca="1" si="79"/>
        <v>1.00050788</v>
      </c>
      <c r="F288" s="71">
        <f ca="1">(TRUNC(PRODUCT($E$16:$E287),16))</f>
        <v>1.0996032694103599</v>
      </c>
      <c r="G288" s="71">
        <f t="shared" ca="1" si="80"/>
        <v>1.06012982108814</v>
      </c>
      <c r="H288" s="71">
        <f t="shared" ca="1" si="81"/>
        <v>1.03723454</v>
      </c>
      <c r="I288" s="72">
        <f t="shared" si="93"/>
        <v>1.6500000000000001E-2</v>
      </c>
      <c r="J288" s="92">
        <f t="shared" si="82"/>
        <v>45035</v>
      </c>
      <c r="K288" s="73">
        <f t="shared" si="83"/>
        <v>72</v>
      </c>
      <c r="L288" s="74">
        <f t="shared" si="84"/>
        <v>72</v>
      </c>
      <c r="M288" s="75">
        <f t="shared" si="85"/>
        <v>1.0046867639999999</v>
      </c>
      <c r="N288" s="75">
        <f t="shared" ca="1" si="86"/>
        <v>1.0420958140000001</v>
      </c>
      <c r="O288" s="74">
        <f t="shared" si="87"/>
        <v>0</v>
      </c>
      <c r="P288" s="71">
        <f t="shared" ca="1" si="88"/>
        <v>0</v>
      </c>
      <c r="Q288" s="71">
        <f t="shared" si="89"/>
        <v>0</v>
      </c>
      <c r="R288" s="76">
        <f t="shared" si="90"/>
        <v>0</v>
      </c>
      <c r="S288" s="92">
        <f t="shared" si="91"/>
        <v>0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92"/>
        <v>45141</v>
      </c>
      <c r="B289" s="77">
        <f t="shared" ca="1" si="77"/>
        <v>0</v>
      </c>
      <c r="C289" s="71">
        <f t="shared" si="78"/>
        <v>0</v>
      </c>
      <c r="D289" s="10">
        <f ca="1">IF(A289&lt;$B$1,VLOOKUP(A289,[1]DI!$A$4:$B$15000,2,FALSE),0)</f>
        <v>0.13150000000000001</v>
      </c>
      <c r="E289" s="71">
        <f t="shared" ca="1" si="79"/>
        <v>1.0004903700000001</v>
      </c>
      <c r="F289" s="71">
        <f ca="1">(TRUNC(PRODUCT($E$16:$E288),16))</f>
        <v>1.10016173591883</v>
      </c>
      <c r="G289" s="71">
        <f t="shared" ca="1" si="80"/>
        <v>1.06012982108814</v>
      </c>
      <c r="H289" s="71">
        <f t="shared" ca="1" si="81"/>
        <v>1.0377613299999999</v>
      </c>
      <c r="I289" s="72">
        <f t="shared" si="93"/>
        <v>1.6500000000000001E-2</v>
      </c>
      <c r="J289" s="92">
        <f t="shared" si="82"/>
        <v>45035</v>
      </c>
      <c r="K289" s="73">
        <f t="shared" si="83"/>
        <v>73</v>
      </c>
      <c r="L289" s="74">
        <f t="shared" si="84"/>
        <v>73</v>
      </c>
      <c r="M289" s="75">
        <f t="shared" si="85"/>
        <v>1.0047520130000001</v>
      </c>
      <c r="N289" s="75">
        <f t="shared" ca="1" si="86"/>
        <v>1.0426927850000001</v>
      </c>
      <c r="O289" s="74">
        <f t="shared" si="87"/>
        <v>0</v>
      </c>
      <c r="P289" s="71">
        <f t="shared" ca="1" si="88"/>
        <v>0</v>
      </c>
      <c r="Q289" s="71">
        <f t="shared" si="89"/>
        <v>0</v>
      </c>
      <c r="R289" s="76">
        <f t="shared" si="90"/>
        <v>0</v>
      </c>
      <c r="S289" s="92">
        <f t="shared" si="91"/>
        <v>0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92"/>
        <v>45142</v>
      </c>
      <c r="B290" s="77">
        <f t="shared" ca="1" si="77"/>
        <v>0</v>
      </c>
      <c r="C290" s="71">
        <f t="shared" si="78"/>
        <v>0</v>
      </c>
      <c r="D290" s="10">
        <f ca="1">IF(A290&lt;$B$1,VLOOKUP(A290,[1]DI!$A$4:$B$15000,2,FALSE),0)</f>
        <v>0.13150000000000001</v>
      </c>
      <c r="E290" s="71">
        <f t="shared" ca="1" si="79"/>
        <v>1.0004903700000001</v>
      </c>
      <c r="F290" s="71">
        <f ca="1">(TRUNC(PRODUCT($E$16:$E289),16))</f>
        <v>1.10070122222927</v>
      </c>
      <c r="G290" s="71">
        <f t="shared" ca="1" si="80"/>
        <v>1.06012982108814</v>
      </c>
      <c r="H290" s="71">
        <f t="shared" ca="1" si="81"/>
        <v>1.03827022</v>
      </c>
      <c r="I290" s="72">
        <f t="shared" si="93"/>
        <v>1.6500000000000001E-2</v>
      </c>
      <c r="J290" s="92">
        <f t="shared" si="82"/>
        <v>45035</v>
      </c>
      <c r="K290" s="73">
        <f t="shared" si="83"/>
        <v>74</v>
      </c>
      <c r="L290" s="74">
        <f t="shared" si="84"/>
        <v>74</v>
      </c>
      <c r="M290" s="75">
        <f t="shared" si="85"/>
        <v>1.004817265</v>
      </c>
      <c r="N290" s="75">
        <f t="shared" ca="1" si="86"/>
        <v>1.0432718430000001</v>
      </c>
      <c r="O290" s="74">
        <f t="shared" si="87"/>
        <v>0</v>
      </c>
      <c r="P290" s="71">
        <f t="shared" ca="1" si="88"/>
        <v>0</v>
      </c>
      <c r="Q290" s="71">
        <f t="shared" si="89"/>
        <v>0</v>
      </c>
      <c r="R290" s="76">
        <f t="shared" si="90"/>
        <v>0</v>
      </c>
      <c r="S290" s="92">
        <f t="shared" si="91"/>
        <v>0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92"/>
        <v>45143</v>
      </c>
      <c r="B291" s="77">
        <f t="shared" ca="1" si="77"/>
        <v>0</v>
      </c>
      <c r="C291" s="71">
        <f t="shared" si="78"/>
        <v>0</v>
      </c>
      <c r="D291" s="10">
        <f ca="1">IF(A291&lt;$B$1,VLOOKUP(A291,[1]DI!$A$4:$B$15000,2,FALSE),0)</f>
        <v>0</v>
      </c>
      <c r="E291" s="71">
        <f t="shared" ca="1" si="79"/>
        <v>1</v>
      </c>
      <c r="F291" s="71">
        <f ca="1">(TRUNC(PRODUCT($E$16:$E290),16))</f>
        <v>1.10124097308762</v>
      </c>
      <c r="G291" s="71">
        <f t="shared" ca="1" si="80"/>
        <v>1.06012982108814</v>
      </c>
      <c r="H291" s="71">
        <f t="shared" ca="1" si="81"/>
        <v>1.0387793599999999</v>
      </c>
      <c r="I291" s="72">
        <f t="shared" si="93"/>
        <v>1.6500000000000001E-2</v>
      </c>
      <c r="J291" s="92">
        <f t="shared" si="82"/>
        <v>45035</v>
      </c>
      <c r="K291" s="73">
        <f t="shared" si="83"/>
        <v>74</v>
      </c>
      <c r="L291" s="74">
        <f t="shared" si="84"/>
        <v>75</v>
      </c>
      <c r="M291" s="75">
        <f t="shared" si="85"/>
        <v>1.0048825219999999</v>
      </c>
      <c r="N291" s="75">
        <f t="shared" ca="1" si="86"/>
        <v>1.0438512230000001</v>
      </c>
      <c r="O291" s="74">
        <f t="shared" si="87"/>
        <v>0</v>
      </c>
      <c r="P291" s="71">
        <f t="shared" ca="1" si="88"/>
        <v>0</v>
      </c>
      <c r="Q291" s="71">
        <f t="shared" si="89"/>
        <v>0</v>
      </c>
      <c r="R291" s="76">
        <f t="shared" si="90"/>
        <v>0</v>
      </c>
      <c r="S291" s="92">
        <f t="shared" si="91"/>
        <v>0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92"/>
        <v>45144</v>
      </c>
      <c r="B292" s="77">
        <f t="shared" ca="1" si="77"/>
        <v>0</v>
      </c>
      <c r="C292" s="71">
        <f t="shared" si="78"/>
        <v>0</v>
      </c>
      <c r="D292" s="10">
        <f ca="1">IF(A292&lt;$B$1,VLOOKUP(A292,[1]DI!$A$4:$B$15000,2,FALSE),0)</f>
        <v>0</v>
      </c>
      <c r="E292" s="71">
        <f t="shared" ca="1" si="79"/>
        <v>1</v>
      </c>
      <c r="F292" s="71">
        <f ca="1">(TRUNC(PRODUCT($E$16:$E291),16))</f>
        <v>1.10124097308762</v>
      </c>
      <c r="G292" s="71">
        <f t="shared" ca="1" si="80"/>
        <v>1.06012982108814</v>
      </c>
      <c r="H292" s="71">
        <f t="shared" ca="1" si="81"/>
        <v>1.0387793599999999</v>
      </c>
      <c r="I292" s="72">
        <f t="shared" si="93"/>
        <v>1.6500000000000001E-2</v>
      </c>
      <c r="J292" s="92">
        <f t="shared" si="82"/>
        <v>45035</v>
      </c>
      <c r="K292" s="73">
        <f t="shared" si="83"/>
        <v>74</v>
      </c>
      <c r="L292" s="74">
        <f t="shared" si="84"/>
        <v>75</v>
      </c>
      <c r="M292" s="75">
        <f t="shared" si="85"/>
        <v>1.0048825219999999</v>
      </c>
      <c r="N292" s="75">
        <f t="shared" ca="1" si="86"/>
        <v>1.0438512230000001</v>
      </c>
      <c r="O292" s="74">
        <f t="shared" si="87"/>
        <v>0</v>
      </c>
      <c r="P292" s="71">
        <f t="shared" ca="1" si="88"/>
        <v>0</v>
      </c>
      <c r="Q292" s="71">
        <f t="shared" si="89"/>
        <v>0</v>
      </c>
      <c r="R292" s="76">
        <f t="shared" si="90"/>
        <v>0</v>
      </c>
      <c r="S292" s="92">
        <f t="shared" si="91"/>
        <v>0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92"/>
        <v>45145</v>
      </c>
      <c r="B293" s="77">
        <f t="shared" ca="1" si="77"/>
        <v>0</v>
      </c>
      <c r="C293" s="71">
        <f t="shared" si="78"/>
        <v>0</v>
      </c>
      <c r="D293" s="10">
        <f ca="1">IF(A293&lt;$B$1,VLOOKUP(A293,[1]DI!$A$4:$B$15000,2,FALSE),0)</f>
        <v>0.13150000000000001</v>
      </c>
      <c r="E293" s="71">
        <f t="shared" ca="1" si="79"/>
        <v>1.0004903700000001</v>
      </c>
      <c r="F293" s="71">
        <f ca="1">(TRUNC(PRODUCT($E$16:$E292),16))</f>
        <v>1.10124097308762</v>
      </c>
      <c r="G293" s="71">
        <f t="shared" ca="1" si="80"/>
        <v>1.06012982108814</v>
      </c>
      <c r="H293" s="71">
        <f t="shared" ca="1" si="81"/>
        <v>1.0387793599999999</v>
      </c>
      <c r="I293" s="72">
        <f t="shared" si="93"/>
        <v>1.6500000000000001E-2</v>
      </c>
      <c r="J293" s="92">
        <f t="shared" si="82"/>
        <v>45035</v>
      </c>
      <c r="K293" s="73">
        <f t="shared" si="83"/>
        <v>75</v>
      </c>
      <c r="L293" s="74">
        <f t="shared" si="84"/>
        <v>75</v>
      </c>
      <c r="M293" s="75">
        <f t="shared" si="85"/>
        <v>1.0048825219999999</v>
      </c>
      <c r="N293" s="75">
        <f t="shared" ca="1" si="86"/>
        <v>1.0438512230000001</v>
      </c>
      <c r="O293" s="74">
        <f t="shared" si="87"/>
        <v>0</v>
      </c>
      <c r="P293" s="71">
        <f t="shared" ca="1" si="88"/>
        <v>0</v>
      </c>
      <c r="Q293" s="71">
        <f t="shared" si="89"/>
        <v>0</v>
      </c>
      <c r="R293" s="76">
        <f t="shared" si="90"/>
        <v>0</v>
      </c>
      <c r="S293" s="92">
        <f t="shared" si="91"/>
        <v>0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92"/>
        <v>45146</v>
      </c>
      <c r="B294" s="77">
        <f t="shared" ca="1" si="77"/>
        <v>0</v>
      </c>
      <c r="C294" s="71">
        <f t="shared" si="78"/>
        <v>0</v>
      </c>
      <c r="D294" s="10">
        <f ca="1">IF(A294&lt;$B$1,VLOOKUP(A294,[1]DI!$A$4:$B$15000,2,FALSE),0)</f>
        <v>0.13150000000000001</v>
      </c>
      <c r="E294" s="71">
        <f t="shared" ca="1" si="79"/>
        <v>1.0004903700000001</v>
      </c>
      <c r="F294" s="71">
        <f ca="1">(TRUNC(PRODUCT($E$16:$E293),16))</f>
        <v>1.1017809886235901</v>
      </c>
      <c r="G294" s="71">
        <f t="shared" ca="1" si="80"/>
        <v>1.06012982108814</v>
      </c>
      <c r="H294" s="71">
        <f t="shared" ca="1" si="81"/>
        <v>1.0392887399999999</v>
      </c>
      <c r="I294" s="72">
        <f t="shared" si="93"/>
        <v>1.6500000000000001E-2</v>
      </c>
      <c r="J294" s="92">
        <f t="shared" si="82"/>
        <v>45035</v>
      </c>
      <c r="K294" s="73">
        <f t="shared" si="83"/>
        <v>76</v>
      </c>
      <c r="L294" s="74">
        <f t="shared" si="84"/>
        <v>76</v>
      </c>
      <c r="M294" s="75">
        <f t="shared" si="85"/>
        <v>1.004947783</v>
      </c>
      <c r="N294" s="75">
        <f t="shared" ca="1" si="86"/>
        <v>1.044430915</v>
      </c>
      <c r="O294" s="74">
        <f t="shared" si="87"/>
        <v>0</v>
      </c>
      <c r="P294" s="71">
        <f t="shared" ca="1" si="88"/>
        <v>0</v>
      </c>
      <c r="Q294" s="71">
        <f t="shared" si="89"/>
        <v>0</v>
      </c>
      <c r="R294" s="76">
        <f t="shared" si="90"/>
        <v>0</v>
      </c>
      <c r="S294" s="92">
        <f t="shared" si="91"/>
        <v>0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92"/>
        <v>45147</v>
      </c>
      <c r="B295" s="77">
        <f t="shared" ca="1" si="77"/>
        <v>0</v>
      </c>
      <c r="C295" s="71">
        <f t="shared" si="78"/>
        <v>0</v>
      </c>
      <c r="D295" s="10">
        <f ca="1">IF(A295&lt;$B$1,VLOOKUP(A295,[1]DI!$A$4:$B$15000,2,FALSE),0)</f>
        <v>0.13150000000000001</v>
      </c>
      <c r="E295" s="71">
        <f t="shared" ca="1" si="79"/>
        <v>1.0004903700000001</v>
      </c>
      <c r="F295" s="71">
        <f ca="1">(TRUNC(PRODUCT($E$16:$E294),16))</f>
        <v>1.1023212689669799</v>
      </c>
      <c r="G295" s="71">
        <f t="shared" ca="1" si="80"/>
        <v>1.06012982108814</v>
      </c>
      <c r="H295" s="71">
        <f t="shared" ca="1" si="81"/>
        <v>1.0397983799999999</v>
      </c>
      <c r="I295" s="72">
        <f t="shared" si="93"/>
        <v>1.6500000000000001E-2</v>
      </c>
      <c r="J295" s="92">
        <f t="shared" si="82"/>
        <v>45035</v>
      </c>
      <c r="K295" s="73">
        <f t="shared" si="83"/>
        <v>77</v>
      </c>
      <c r="L295" s="74">
        <f t="shared" si="84"/>
        <v>77</v>
      </c>
      <c r="M295" s="75">
        <f t="shared" si="85"/>
        <v>1.0050130479999999</v>
      </c>
      <c r="N295" s="75">
        <f t="shared" ca="1" si="86"/>
        <v>1.045010939</v>
      </c>
      <c r="O295" s="74">
        <f t="shared" si="87"/>
        <v>0</v>
      </c>
      <c r="P295" s="71">
        <f t="shared" ca="1" si="88"/>
        <v>0</v>
      </c>
      <c r="Q295" s="71">
        <f t="shared" si="89"/>
        <v>0</v>
      </c>
      <c r="R295" s="76">
        <f t="shared" si="90"/>
        <v>0</v>
      </c>
      <c r="S295" s="92">
        <f t="shared" si="91"/>
        <v>0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92"/>
        <v>45148</v>
      </c>
      <c r="B296" s="77">
        <f t="shared" ca="1" si="77"/>
        <v>0</v>
      </c>
      <c r="C296" s="71">
        <f t="shared" si="78"/>
        <v>0</v>
      </c>
      <c r="D296" s="10">
        <f ca="1">IF(A296&lt;$B$1,VLOOKUP(A296,[1]DI!$A$4:$B$15000,2,FALSE),0)</f>
        <v>0.13150000000000001</v>
      </c>
      <c r="E296" s="71">
        <f t="shared" ca="1" si="79"/>
        <v>1.0004903700000001</v>
      </c>
      <c r="F296" s="71">
        <f ca="1">(TRUNC(PRODUCT($E$16:$E295),16))</f>
        <v>1.1028618142476401</v>
      </c>
      <c r="G296" s="71">
        <f t="shared" ca="1" si="80"/>
        <v>1.06012982108814</v>
      </c>
      <c r="H296" s="71">
        <f t="shared" ca="1" si="81"/>
        <v>1.04030826</v>
      </c>
      <c r="I296" s="72">
        <f t="shared" si="93"/>
        <v>1.6500000000000001E-2</v>
      </c>
      <c r="J296" s="92">
        <f t="shared" si="82"/>
        <v>45035</v>
      </c>
      <c r="K296" s="73">
        <f t="shared" si="83"/>
        <v>78</v>
      </c>
      <c r="L296" s="74">
        <f t="shared" si="84"/>
        <v>78</v>
      </c>
      <c r="M296" s="75">
        <f t="shared" si="85"/>
        <v>1.005078318</v>
      </c>
      <c r="N296" s="75">
        <f t="shared" ca="1" si="86"/>
        <v>1.0455912759999999</v>
      </c>
      <c r="O296" s="74">
        <f t="shared" si="87"/>
        <v>0</v>
      </c>
      <c r="P296" s="71">
        <f t="shared" ca="1" si="88"/>
        <v>0</v>
      </c>
      <c r="Q296" s="71">
        <f t="shared" si="89"/>
        <v>0</v>
      </c>
      <c r="R296" s="76">
        <f t="shared" si="90"/>
        <v>0</v>
      </c>
      <c r="S296" s="92">
        <f t="shared" si="91"/>
        <v>0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92"/>
        <v>45149</v>
      </c>
      <c r="B297" s="77">
        <f t="shared" ca="1" si="77"/>
        <v>0</v>
      </c>
      <c r="C297" s="71">
        <f t="shared" si="78"/>
        <v>0</v>
      </c>
      <c r="D297" s="10">
        <f ca="1">IF(A297&lt;$B$1,VLOOKUP(A297,[1]DI!$A$4:$B$15000,2,FALSE),0)</f>
        <v>0.13150000000000001</v>
      </c>
      <c r="E297" s="71">
        <f t="shared" ca="1" si="79"/>
        <v>1.0004903700000001</v>
      </c>
      <c r="F297" s="71">
        <f ca="1">(TRUNC(PRODUCT($E$16:$E296),16))</f>
        <v>1.1034026245955</v>
      </c>
      <c r="G297" s="71">
        <f t="shared" ca="1" si="80"/>
        <v>1.06012982108814</v>
      </c>
      <c r="H297" s="71">
        <f t="shared" ca="1" si="81"/>
        <v>1.0408184</v>
      </c>
      <c r="I297" s="72">
        <f t="shared" si="93"/>
        <v>1.6500000000000001E-2</v>
      </c>
      <c r="J297" s="92">
        <f t="shared" si="82"/>
        <v>45035</v>
      </c>
      <c r="K297" s="73">
        <f t="shared" si="83"/>
        <v>79</v>
      </c>
      <c r="L297" s="74">
        <f t="shared" si="84"/>
        <v>79</v>
      </c>
      <c r="M297" s="75">
        <f t="shared" si="85"/>
        <v>1.005143592</v>
      </c>
      <c r="N297" s="75">
        <f t="shared" ca="1" si="86"/>
        <v>1.046171945</v>
      </c>
      <c r="O297" s="74">
        <f t="shared" si="87"/>
        <v>0</v>
      </c>
      <c r="P297" s="71">
        <f t="shared" ca="1" si="88"/>
        <v>0</v>
      </c>
      <c r="Q297" s="71">
        <f t="shared" si="89"/>
        <v>0</v>
      </c>
      <c r="R297" s="76">
        <f t="shared" si="90"/>
        <v>0</v>
      </c>
      <c r="S297" s="92">
        <f t="shared" si="91"/>
        <v>0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92"/>
        <v>45150</v>
      </c>
      <c r="B298" s="77">
        <f t="shared" ca="1" si="77"/>
        <v>0</v>
      </c>
      <c r="C298" s="71">
        <f t="shared" si="78"/>
        <v>0</v>
      </c>
      <c r="D298" s="10">
        <f ca="1">IF(A298&lt;$B$1,VLOOKUP(A298,[1]DI!$A$4:$B$15000,2,FALSE),0)</f>
        <v>0</v>
      </c>
      <c r="E298" s="71">
        <f t="shared" ca="1" si="79"/>
        <v>1</v>
      </c>
      <c r="F298" s="71">
        <f ca="1">(TRUNC(PRODUCT($E$16:$E297),16))</f>
        <v>1.1039437001405199</v>
      </c>
      <c r="G298" s="71">
        <f t="shared" ca="1" si="80"/>
        <v>1.06012982108814</v>
      </c>
      <c r="H298" s="71">
        <f t="shared" ca="1" si="81"/>
        <v>1.0413287899999999</v>
      </c>
      <c r="I298" s="72">
        <f t="shared" si="93"/>
        <v>1.6500000000000001E-2</v>
      </c>
      <c r="J298" s="92">
        <f t="shared" si="82"/>
        <v>45035</v>
      </c>
      <c r="K298" s="73">
        <f t="shared" si="83"/>
        <v>79</v>
      </c>
      <c r="L298" s="74">
        <f t="shared" si="84"/>
        <v>80</v>
      </c>
      <c r="M298" s="75">
        <f t="shared" si="85"/>
        <v>1.0052088699999999</v>
      </c>
      <c r="N298" s="75">
        <f t="shared" ca="1" si="86"/>
        <v>1.0467529360000001</v>
      </c>
      <c r="O298" s="74">
        <f t="shared" si="87"/>
        <v>0</v>
      </c>
      <c r="P298" s="71">
        <f t="shared" ca="1" si="88"/>
        <v>0</v>
      </c>
      <c r="Q298" s="71">
        <f t="shared" si="89"/>
        <v>0</v>
      </c>
      <c r="R298" s="76">
        <f t="shared" si="90"/>
        <v>0</v>
      </c>
      <c r="S298" s="92">
        <f t="shared" si="91"/>
        <v>0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92"/>
        <v>45151</v>
      </c>
      <c r="B299" s="77">
        <f t="shared" ca="1" si="77"/>
        <v>0</v>
      </c>
      <c r="C299" s="71">
        <f t="shared" si="78"/>
        <v>0</v>
      </c>
      <c r="D299" s="10">
        <f ca="1">IF(A299&lt;$B$1,VLOOKUP(A299,[1]DI!$A$4:$B$15000,2,FALSE),0)</f>
        <v>0</v>
      </c>
      <c r="E299" s="71">
        <f t="shared" ca="1" si="79"/>
        <v>1</v>
      </c>
      <c r="F299" s="71">
        <f ca="1">(TRUNC(PRODUCT($E$16:$E298),16))</f>
        <v>1.1039437001405199</v>
      </c>
      <c r="G299" s="71">
        <f t="shared" ca="1" si="80"/>
        <v>1.06012982108814</v>
      </c>
      <c r="H299" s="71">
        <f t="shared" ca="1" si="81"/>
        <v>1.0413287899999999</v>
      </c>
      <c r="I299" s="72">
        <f t="shared" si="93"/>
        <v>1.6500000000000001E-2</v>
      </c>
      <c r="J299" s="92">
        <f t="shared" si="82"/>
        <v>45035</v>
      </c>
      <c r="K299" s="73">
        <f t="shared" si="83"/>
        <v>79</v>
      </c>
      <c r="L299" s="74">
        <f t="shared" si="84"/>
        <v>80</v>
      </c>
      <c r="M299" s="75">
        <f t="shared" si="85"/>
        <v>1.0052088699999999</v>
      </c>
      <c r="N299" s="75">
        <f t="shared" ca="1" si="86"/>
        <v>1.0467529360000001</v>
      </c>
      <c r="O299" s="74">
        <f t="shared" si="87"/>
        <v>0</v>
      </c>
      <c r="P299" s="71">
        <f t="shared" ca="1" si="88"/>
        <v>0</v>
      </c>
      <c r="Q299" s="71">
        <f t="shared" si="89"/>
        <v>0</v>
      </c>
      <c r="R299" s="76">
        <f t="shared" si="90"/>
        <v>0</v>
      </c>
      <c r="S299" s="92">
        <f t="shared" si="91"/>
        <v>0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92"/>
        <v>45152</v>
      </c>
      <c r="B300" s="77">
        <f t="shared" ca="1" si="77"/>
        <v>0</v>
      </c>
      <c r="C300" s="71">
        <f t="shared" si="78"/>
        <v>0</v>
      </c>
      <c r="D300" s="10">
        <f ca="1">IF(A300&lt;$B$1,VLOOKUP(A300,[1]DI!$A$4:$B$15000,2,FALSE),0)</f>
        <v>0.13150000000000001</v>
      </c>
      <c r="E300" s="71">
        <f t="shared" ca="1" si="79"/>
        <v>1.0004903700000001</v>
      </c>
      <c r="F300" s="71">
        <f ca="1">(TRUNC(PRODUCT($E$16:$E299),16))</f>
        <v>1.1039437001405199</v>
      </c>
      <c r="G300" s="71">
        <f t="shared" ca="1" si="80"/>
        <v>1.06012982108814</v>
      </c>
      <c r="H300" s="71">
        <f t="shared" ca="1" si="81"/>
        <v>1.0413287899999999</v>
      </c>
      <c r="I300" s="72">
        <f t="shared" si="93"/>
        <v>1.6500000000000001E-2</v>
      </c>
      <c r="J300" s="92">
        <f t="shared" si="82"/>
        <v>45035</v>
      </c>
      <c r="K300" s="73">
        <f t="shared" si="83"/>
        <v>80</v>
      </c>
      <c r="L300" s="74">
        <f t="shared" si="84"/>
        <v>80</v>
      </c>
      <c r="M300" s="75">
        <f t="shared" si="85"/>
        <v>1.0052088699999999</v>
      </c>
      <c r="N300" s="75">
        <f t="shared" ca="1" si="86"/>
        <v>1.0467529360000001</v>
      </c>
      <c r="O300" s="74">
        <f t="shared" si="87"/>
        <v>0</v>
      </c>
      <c r="P300" s="71">
        <f t="shared" ca="1" si="88"/>
        <v>0</v>
      </c>
      <c r="Q300" s="71">
        <f t="shared" si="89"/>
        <v>0</v>
      </c>
      <c r="R300" s="76">
        <f t="shared" si="90"/>
        <v>0</v>
      </c>
      <c r="S300" s="92">
        <f t="shared" si="91"/>
        <v>0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92"/>
        <v>45153</v>
      </c>
      <c r="B301" s="77">
        <f t="shared" ca="1" si="77"/>
        <v>0</v>
      </c>
      <c r="C301" s="71">
        <f t="shared" si="78"/>
        <v>0</v>
      </c>
      <c r="D301" s="10">
        <f ca="1">IF(A301&lt;$B$1,VLOOKUP(A301,[1]DI!$A$4:$B$15000,2,FALSE),0)</f>
        <v>0.13150000000000001</v>
      </c>
      <c r="E301" s="71">
        <f t="shared" ca="1" si="79"/>
        <v>1.0004903700000001</v>
      </c>
      <c r="F301" s="71">
        <f ca="1">(TRUNC(PRODUCT($E$16:$E300),16))</f>
        <v>1.10448504101276</v>
      </c>
      <c r="G301" s="71">
        <f t="shared" ca="1" si="80"/>
        <v>1.06012982108814</v>
      </c>
      <c r="H301" s="71">
        <f t="shared" ca="1" si="81"/>
        <v>1.0418394200000001</v>
      </c>
      <c r="I301" s="72">
        <f t="shared" si="93"/>
        <v>1.6500000000000001E-2</v>
      </c>
      <c r="J301" s="92">
        <f t="shared" si="82"/>
        <v>45035</v>
      </c>
      <c r="K301" s="73">
        <f t="shared" si="83"/>
        <v>81</v>
      </c>
      <c r="L301" s="74">
        <f t="shared" si="84"/>
        <v>81</v>
      </c>
      <c r="M301" s="75">
        <f t="shared" si="85"/>
        <v>1.0052741519999999</v>
      </c>
      <c r="N301" s="75">
        <f t="shared" ca="1" si="86"/>
        <v>1.047334239</v>
      </c>
      <c r="O301" s="74">
        <f t="shared" si="87"/>
        <v>0</v>
      </c>
      <c r="P301" s="71">
        <f t="shared" ca="1" si="88"/>
        <v>0</v>
      </c>
      <c r="Q301" s="71">
        <f t="shared" si="89"/>
        <v>0</v>
      </c>
      <c r="R301" s="76">
        <f t="shared" si="90"/>
        <v>0</v>
      </c>
      <c r="S301" s="92">
        <f t="shared" si="91"/>
        <v>0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92"/>
        <v>45154</v>
      </c>
      <c r="B302" s="77">
        <f t="shared" ca="1" si="77"/>
        <v>0</v>
      </c>
      <c r="C302" s="71">
        <f t="shared" si="78"/>
        <v>0</v>
      </c>
      <c r="D302" s="10">
        <f ca="1">IF(A302&lt;$B$1,VLOOKUP(A302,[1]DI!$A$4:$B$15000,2,FALSE),0)</f>
        <v>0.13150000000000001</v>
      </c>
      <c r="E302" s="71">
        <f t="shared" ca="1" si="79"/>
        <v>1.0004903700000001</v>
      </c>
      <c r="F302" s="71">
        <f ca="1">(TRUNC(PRODUCT($E$16:$E301),16))</f>
        <v>1.10502664734232</v>
      </c>
      <c r="G302" s="71">
        <f t="shared" ca="1" si="80"/>
        <v>1.06012982108814</v>
      </c>
      <c r="H302" s="71">
        <f t="shared" ca="1" si="81"/>
        <v>1.04235031</v>
      </c>
      <c r="I302" s="72">
        <f t="shared" si="93"/>
        <v>1.6500000000000001E-2</v>
      </c>
      <c r="J302" s="92">
        <f t="shared" si="82"/>
        <v>45035</v>
      </c>
      <c r="K302" s="73">
        <f t="shared" si="83"/>
        <v>82</v>
      </c>
      <c r="L302" s="74">
        <f t="shared" si="84"/>
        <v>82</v>
      </c>
      <c r="M302" s="75">
        <f t="shared" si="85"/>
        <v>1.0053394389999999</v>
      </c>
      <c r="N302" s="75">
        <f t="shared" ca="1" si="86"/>
        <v>1.047915876</v>
      </c>
      <c r="O302" s="74">
        <f t="shared" si="87"/>
        <v>0</v>
      </c>
      <c r="P302" s="71">
        <f t="shared" ca="1" si="88"/>
        <v>0</v>
      </c>
      <c r="Q302" s="71">
        <f t="shared" si="89"/>
        <v>0</v>
      </c>
      <c r="R302" s="76">
        <f t="shared" si="90"/>
        <v>0</v>
      </c>
      <c r="S302" s="92">
        <f t="shared" si="91"/>
        <v>0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92"/>
        <v>45155</v>
      </c>
      <c r="B303" s="77">
        <f t="shared" ca="1" si="77"/>
        <v>0</v>
      </c>
      <c r="C303" s="71">
        <f t="shared" si="78"/>
        <v>0</v>
      </c>
      <c r="D303" s="10">
        <f ca="1">IF(A303&lt;$B$1,VLOOKUP(A303,[1]DI!$A$4:$B$15000,2,FALSE),0)</f>
        <v>0.13150000000000001</v>
      </c>
      <c r="E303" s="71">
        <f t="shared" ca="1" si="79"/>
        <v>1.0004903700000001</v>
      </c>
      <c r="F303" s="71">
        <f ca="1">(TRUNC(PRODUCT($E$16:$E302),16))</f>
        <v>1.10556851925938</v>
      </c>
      <c r="G303" s="71">
        <f t="shared" ca="1" si="80"/>
        <v>1.06012982108814</v>
      </c>
      <c r="H303" s="71">
        <f t="shared" ca="1" si="81"/>
        <v>1.04286145</v>
      </c>
      <c r="I303" s="72">
        <f t="shared" si="93"/>
        <v>1.6500000000000001E-2</v>
      </c>
      <c r="J303" s="92">
        <f t="shared" si="82"/>
        <v>45035</v>
      </c>
      <c r="K303" s="73">
        <f t="shared" si="83"/>
        <v>83</v>
      </c>
      <c r="L303" s="74">
        <f t="shared" si="84"/>
        <v>83</v>
      </c>
      <c r="M303" s="75">
        <f t="shared" si="85"/>
        <v>1.0054047290000001</v>
      </c>
      <c r="N303" s="75">
        <f t="shared" ca="1" si="86"/>
        <v>1.048497834</v>
      </c>
      <c r="O303" s="74">
        <f t="shared" si="87"/>
        <v>0</v>
      </c>
      <c r="P303" s="71">
        <f t="shared" ca="1" si="88"/>
        <v>0</v>
      </c>
      <c r="Q303" s="71">
        <f t="shared" si="89"/>
        <v>0</v>
      </c>
      <c r="R303" s="76">
        <f t="shared" si="90"/>
        <v>0</v>
      </c>
      <c r="S303" s="92">
        <f t="shared" si="91"/>
        <v>0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92"/>
        <v>45156</v>
      </c>
      <c r="B304" s="77">
        <f t="shared" ca="1" si="77"/>
        <v>0</v>
      </c>
      <c r="C304" s="71">
        <f t="shared" si="78"/>
        <v>0</v>
      </c>
      <c r="D304" s="10">
        <f ca="1">IF(A304&lt;$B$1,VLOOKUP(A304,[1]DI!$A$4:$B$15000,2,FALSE),0)</f>
        <v>0.13150000000000001</v>
      </c>
      <c r="E304" s="71">
        <f t="shared" ca="1" si="79"/>
        <v>1.0004903700000001</v>
      </c>
      <c r="F304" s="71">
        <f ca="1">(TRUNC(PRODUCT($E$16:$E303),16))</f>
        <v>1.1061106568941701</v>
      </c>
      <c r="G304" s="71">
        <f t="shared" ca="1" si="80"/>
        <v>1.06012982108814</v>
      </c>
      <c r="H304" s="71">
        <f t="shared" ca="1" si="81"/>
        <v>1.04337283</v>
      </c>
      <c r="I304" s="72">
        <f t="shared" si="93"/>
        <v>1.6500000000000001E-2</v>
      </c>
      <c r="J304" s="92">
        <f t="shared" si="82"/>
        <v>45035</v>
      </c>
      <c r="K304" s="73">
        <f t="shared" si="83"/>
        <v>84</v>
      </c>
      <c r="L304" s="74">
        <f t="shared" si="84"/>
        <v>84</v>
      </c>
      <c r="M304" s="75">
        <f t="shared" si="85"/>
        <v>1.0054700240000001</v>
      </c>
      <c r="N304" s="75">
        <f t="shared" ca="1" si="86"/>
        <v>1.049080104</v>
      </c>
      <c r="O304" s="74">
        <f t="shared" si="87"/>
        <v>0</v>
      </c>
      <c r="P304" s="71">
        <f t="shared" ca="1" si="88"/>
        <v>0</v>
      </c>
      <c r="Q304" s="71">
        <f t="shared" si="89"/>
        <v>0</v>
      </c>
      <c r="R304" s="76">
        <f t="shared" si="90"/>
        <v>0</v>
      </c>
      <c r="S304" s="92">
        <f t="shared" si="91"/>
        <v>0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92"/>
        <v>45157</v>
      </c>
      <c r="B305" s="77">
        <f t="shared" ca="1" si="77"/>
        <v>0</v>
      </c>
      <c r="C305" s="71">
        <f t="shared" si="78"/>
        <v>0</v>
      </c>
      <c r="D305" s="10">
        <f ca="1">IF(A305&lt;$B$1,VLOOKUP(A305,[1]DI!$A$4:$B$15000,2,FALSE),0)</f>
        <v>0</v>
      </c>
      <c r="E305" s="71">
        <f t="shared" ca="1" si="79"/>
        <v>1</v>
      </c>
      <c r="F305" s="71">
        <f ca="1">(TRUNC(PRODUCT($E$16:$E304),16))</f>
        <v>1.10665306037699</v>
      </c>
      <c r="G305" s="71">
        <f t="shared" ca="1" si="80"/>
        <v>1.06012982108814</v>
      </c>
      <c r="H305" s="71">
        <f t="shared" ca="1" si="81"/>
        <v>1.0438844700000001</v>
      </c>
      <c r="I305" s="72">
        <f t="shared" si="93"/>
        <v>1.6500000000000001E-2</v>
      </c>
      <c r="J305" s="92">
        <f t="shared" si="82"/>
        <v>45035</v>
      </c>
      <c r="K305" s="73">
        <f t="shared" si="83"/>
        <v>84</v>
      </c>
      <c r="L305" s="74">
        <f t="shared" si="84"/>
        <v>85</v>
      </c>
      <c r="M305" s="75">
        <f t="shared" si="85"/>
        <v>1.005535324</v>
      </c>
      <c r="N305" s="75">
        <f t="shared" ca="1" si="86"/>
        <v>1.0496627089999999</v>
      </c>
      <c r="O305" s="74">
        <f t="shared" si="87"/>
        <v>0</v>
      </c>
      <c r="P305" s="71">
        <f t="shared" ca="1" si="88"/>
        <v>0</v>
      </c>
      <c r="Q305" s="71">
        <f t="shared" si="89"/>
        <v>0</v>
      </c>
      <c r="R305" s="76">
        <f t="shared" si="90"/>
        <v>0</v>
      </c>
      <c r="S305" s="92">
        <f t="shared" si="91"/>
        <v>0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92"/>
        <v>45158</v>
      </c>
      <c r="B306" s="77">
        <f t="shared" ca="1" si="77"/>
        <v>0</v>
      </c>
      <c r="C306" s="71">
        <f t="shared" si="78"/>
        <v>0</v>
      </c>
      <c r="D306" s="10">
        <f ca="1">IF(A306&lt;$B$1,VLOOKUP(A306,[1]DI!$A$4:$B$15000,2,FALSE),0)</f>
        <v>0</v>
      </c>
      <c r="E306" s="71">
        <f t="shared" ca="1" si="79"/>
        <v>1</v>
      </c>
      <c r="F306" s="71">
        <f ca="1">(TRUNC(PRODUCT($E$16:$E305),16))</f>
        <v>1.10665306037699</v>
      </c>
      <c r="G306" s="71">
        <f t="shared" ca="1" si="80"/>
        <v>1.06012982108814</v>
      </c>
      <c r="H306" s="71">
        <f t="shared" ca="1" si="81"/>
        <v>1.0438844700000001</v>
      </c>
      <c r="I306" s="72">
        <f t="shared" si="93"/>
        <v>1.6500000000000001E-2</v>
      </c>
      <c r="J306" s="92">
        <f t="shared" si="82"/>
        <v>45035</v>
      </c>
      <c r="K306" s="73">
        <f t="shared" si="83"/>
        <v>84</v>
      </c>
      <c r="L306" s="74">
        <f t="shared" si="84"/>
        <v>85</v>
      </c>
      <c r="M306" s="75">
        <f t="shared" si="85"/>
        <v>1.005535324</v>
      </c>
      <c r="N306" s="75">
        <f t="shared" ca="1" si="86"/>
        <v>1.0496627089999999</v>
      </c>
      <c r="O306" s="74">
        <f t="shared" si="87"/>
        <v>0</v>
      </c>
      <c r="P306" s="71">
        <f t="shared" ca="1" si="88"/>
        <v>0</v>
      </c>
      <c r="Q306" s="71">
        <f t="shared" si="89"/>
        <v>0</v>
      </c>
      <c r="R306" s="76">
        <f t="shared" si="90"/>
        <v>0</v>
      </c>
      <c r="S306" s="92">
        <f t="shared" si="91"/>
        <v>0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92"/>
        <v>45159</v>
      </c>
      <c r="B307" s="77">
        <f t="shared" ca="1" si="77"/>
        <v>0</v>
      </c>
      <c r="C307" s="71">
        <f t="shared" si="78"/>
        <v>0</v>
      </c>
      <c r="D307" s="10">
        <f ca="1">IF(A307&lt;$B$1,VLOOKUP(A307,[1]DI!$A$4:$B$15000,2,FALSE),0)</f>
        <v>0.13150000000000001</v>
      </c>
      <c r="E307" s="71">
        <f t="shared" ca="1" si="79"/>
        <v>1.0004903700000001</v>
      </c>
      <c r="F307" s="71">
        <f ca="1">(TRUNC(PRODUCT($E$16:$E306),16))</f>
        <v>1.10665306037699</v>
      </c>
      <c r="G307" s="71">
        <f t="shared" ca="1" si="80"/>
        <v>1.06012982108814</v>
      </c>
      <c r="H307" s="71">
        <f t="shared" ca="1" si="81"/>
        <v>1.0438844700000001</v>
      </c>
      <c r="I307" s="72">
        <f t="shared" si="93"/>
        <v>1.6500000000000001E-2</v>
      </c>
      <c r="J307" s="92">
        <f t="shared" si="82"/>
        <v>45035</v>
      </c>
      <c r="K307" s="73">
        <f t="shared" si="83"/>
        <v>85</v>
      </c>
      <c r="L307" s="74">
        <f t="shared" si="84"/>
        <v>85</v>
      </c>
      <c r="M307" s="75">
        <f t="shared" si="85"/>
        <v>1.005535324</v>
      </c>
      <c r="N307" s="75">
        <f t="shared" ca="1" si="86"/>
        <v>1.0496627089999999</v>
      </c>
      <c r="O307" s="74">
        <f t="shared" si="87"/>
        <v>0</v>
      </c>
      <c r="P307" s="71">
        <f t="shared" ca="1" si="88"/>
        <v>0</v>
      </c>
      <c r="Q307" s="71">
        <f t="shared" si="89"/>
        <v>0</v>
      </c>
      <c r="R307" s="76">
        <f t="shared" si="90"/>
        <v>0</v>
      </c>
      <c r="S307" s="92">
        <f t="shared" si="91"/>
        <v>0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92"/>
        <v>45160</v>
      </c>
      <c r="B308" s="77">
        <f t="shared" ca="1" si="77"/>
        <v>0</v>
      </c>
      <c r="C308" s="71">
        <f t="shared" si="78"/>
        <v>0</v>
      </c>
      <c r="D308" s="10">
        <f ca="1">IF(A308&lt;$B$1,VLOOKUP(A308,[1]DI!$A$4:$B$15000,2,FALSE),0)</f>
        <v>0.13150000000000001</v>
      </c>
      <c r="E308" s="71">
        <f t="shared" ca="1" si="79"/>
        <v>1.0004903700000001</v>
      </c>
      <c r="F308" s="71">
        <f ca="1">(TRUNC(PRODUCT($E$16:$E307),16))</f>
        <v>1.10719572983821</v>
      </c>
      <c r="G308" s="71">
        <f t="shared" ca="1" si="80"/>
        <v>1.06012982108814</v>
      </c>
      <c r="H308" s="71">
        <f t="shared" ca="1" si="81"/>
        <v>1.0443963599999999</v>
      </c>
      <c r="I308" s="72">
        <f t="shared" si="93"/>
        <v>1.6500000000000001E-2</v>
      </c>
      <c r="J308" s="92">
        <f t="shared" si="82"/>
        <v>45035</v>
      </c>
      <c r="K308" s="73">
        <f t="shared" si="83"/>
        <v>86</v>
      </c>
      <c r="L308" s="74">
        <f t="shared" si="84"/>
        <v>86</v>
      </c>
      <c r="M308" s="75">
        <f t="shared" si="85"/>
        <v>1.005600627</v>
      </c>
      <c r="N308" s="75">
        <f t="shared" ca="1" si="86"/>
        <v>1.0502456339999999</v>
      </c>
      <c r="O308" s="74">
        <f t="shared" si="87"/>
        <v>0</v>
      </c>
      <c r="P308" s="71">
        <f t="shared" ca="1" si="88"/>
        <v>0</v>
      </c>
      <c r="Q308" s="71">
        <f t="shared" si="89"/>
        <v>0</v>
      </c>
      <c r="R308" s="76">
        <f t="shared" si="90"/>
        <v>0</v>
      </c>
      <c r="S308" s="92">
        <f t="shared" si="91"/>
        <v>0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92"/>
        <v>45161</v>
      </c>
      <c r="B309" s="77">
        <f t="shared" ca="1" si="77"/>
        <v>0</v>
      </c>
      <c r="C309" s="71">
        <f t="shared" si="78"/>
        <v>0</v>
      </c>
      <c r="D309" s="10">
        <f ca="1">IF(A309&lt;$B$1,VLOOKUP(A309,[1]DI!$A$4:$B$15000,2,FALSE),0)</f>
        <v>0.13150000000000001</v>
      </c>
      <c r="E309" s="71">
        <f t="shared" ca="1" si="79"/>
        <v>1.0004903700000001</v>
      </c>
      <c r="F309" s="71">
        <f ca="1">(TRUNC(PRODUCT($E$16:$E308),16))</f>
        <v>1.1077386654082499</v>
      </c>
      <c r="G309" s="71">
        <f t="shared" ca="1" si="80"/>
        <v>1.06012982108814</v>
      </c>
      <c r="H309" s="71">
        <f t="shared" ca="1" si="81"/>
        <v>1.0449085</v>
      </c>
      <c r="I309" s="72">
        <f t="shared" si="93"/>
        <v>1.6500000000000001E-2</v>
      </c>
      <c r="J309" s="92">
        <f t="shared" si="82"/>
        <v>45035</v>
      </c>
      <c r="K309" s="73">
        <f t="shared" si="83"/>
        <v>87</v>
      </c>
      <c r="L309" s="74">
        <f t="shared" si="84"/>
        <v>87</v>
      </c>
      <c r="M309" s="75">
        <f t="shared" si="85"/>
        <v>1.0056659349999999</v>
      </c>
      <c r="N309" s="75">
        <f t="shared" ca="1" si="86"/>
        <v>1.050828884</v>
      </c>
      <c r="O309" s="74">
        <f t="shared" si="87"/>
        <v>0</v>
      </c>
      <c r="P309" s="71">
        <f t="shared" ca="1" si="88"/>
        <v>0</v>
      </c>
      <c r="Q309" s="71">
        <f t="shared" si="89"/>
        <v>0</v>
      </c>
      <c r="R309" s="76">
        <f t="shared" si="90"/>
        <v>0</v>
      </c>
      <c r="S309" s="92">
        <f t="shared" si="91"/>
        <v>0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92"/>
        <v>45162</v>
      </c>
      <c r="B310" s="77">
        <f t="shared" ca="1" si="77"/>
        <v>0</v>
      </c>
      <c r="C310" s="71">
        <f t="shared" si="78"/>
        <v>0</v>
      </c>
      <c r="D310" s="10">
        <f ca="1">IF(A310&lt;$B$1,VLOOKUP(A310,[1]DI!$A$4:$B$15000,2,FALSE),0)</f>
        <v>0.13150000000000001</v>
      </c>
      <c r="E310" s="71">
        <f t="shared" ca="1" si="79"/>
        <v>1.0004903700000001</v>
      </c>
      <c r="F310" s="71">
        <f ca="1">(TRUNC(PRODUCT($E$16:$E309),16))</f>
        <v>1.1082818672176</v>
      </c>
      <c r="G310" s="71">
        <f t="shared" ca="1" si="80"/>
        <v>1.06012982108814</v>
      </c>
      <c r="H310" s="71">
        <f t="shared" ca="1" si="81"/>
        <v>1.0454209000000001</v>
      </c>
      <c r="I310" s="72">
        <f t="shared" si="93"/>
        <v>1.6500000000000001E-2</v>
      </c>
      <c r="J310" s="92">
        <f t="shared" si="82"/>
        <v>45035</v>
      </c>
      <c r="K310" s="73">
        <f t="shared" si="83"/>
        <v>88</v>
      </c>
      <c r="L310" s="74">
        <f t="shared" si="84"/>
        <v>88</v>
      </c>
      <c r="M310" s="75">
        <f t="shared" si="85"/>
        <v>1.0057312469999999</v>
      </c>
      <c r="N310" s="75">
        <f t="shared" ca="1" si="86"/>
        <v>1.0514124650000001</v>
      </c>
      <c r="O310" s="74">
        <f t="shared" si="87"/>
        <v>0</v>
      </c>
      <c r="P310" s="71">
        <f t="shared" ca="1" si="88"/>
        <v>0</v>
      </c>
      <c r="Q310" s="71">
        <f t="shared" si="89"/>
        <v>0</v>
      </c>
      <c r="R310" s="76">
        <f t="shared" si="90"/>
        <v>0</v>
      </c>
      <c r="S310" s="92">
        <f t="shared" si="91"/>
        <v>0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92"/>
        <v>45163</v>
      </c>
      <c r="B311" s="77">
        <f t="shared" ca="1" si="77"/>
        <v>0</v>
      </c>
      <c r="C311" s="71">
        <f t="shared" si="78"/>
        <v>0</v>
      </c>
      <c r="D311" s="10">
        <f ca="1">IF(A311&lt;$B$1,VLOOKUP(A311,[1]DI!$A$4:$B$15000,2,FALSE),0)</f>
        <v>0.13150000000000001</v>
      </c>
      <c r="E311" s="71">
        <f t="shared" ca="1" si="79"/>
        <v>1.0004903700000001</v>
      </c>
      <c r="F311" s="71">
        <f ca="1">(TRUNC(PRODUCT($E$16:$E310),16))</f>
        <v>1.10882533539683</v>
      </c>
      <c r="G311" s="71">
        <f t="shared" ca="1" si="80"/>
        <v>1.06012982108814</v>
      </c>
      <c r="H311" s="71">
        <f t="shared" ca="1" si="81"/>
        <v>1.0459335400000001</v>
      </c>
      <c r="I311" s="72">
        <f t="shared" si="93"/>
        <v>1.6500000000000001E-2</v>
      </c>
      <c r="J311" s="92">
        <f t="shared" si="82"/>
        <v>45035</v>
      </c>
      <c r="K311" s="73">
        <f t="shared" si="83"/>
        <v>89</v>
      </c>
      <c r="L311" s="74">
        <f t="shared" si="84"/>
        <v>89</v>
      </c>
      <c r="M311" s="75">
        <f t="shared" si="85"/>
        <v>1.0057965630000001</v>
      </c>
      <c r="N311" s="75">
        <f t="shared" ca="1" si="86"/>
        <v>1.05199636</v>
      </c>
      <c r="O311" s="74">
        <f t="shared" si="87"/>
        <v>0</v>
      </c>
      <c r="P311" s="71">
        <f t="shared" ca="1" si="88"/>
        <v>0</v>
      </c>
      <c r="Q311" s="71">
        <f t="shared" si="89"/>
        <v>0</v>
      </c>
      <c r="R311" s="76">
        <f t="shared" si="90"/>
        <v>0</v>
      </c>
      <c r="S311" s="92">
        <f t="shared" si="91"/>
        <v>0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92"/>
        <v>45164</v>
      </c>
      <c r="B312" s="77">
        <f t="shared" ca="1" si="77"/>
        <v>0</v>
      </c>
      <c r="C312" s="71">
        <f t="shared" si="78"/>
        <v>0</v>
      </c>
      <c r="D312" s="10">
        <f ca="1">IF(A312&lt;$B$1,VLOOKUP(A312,[1]DI!$A$4:$B$15000,2,FALSE),0)</f>
        <v>0</v>
      </c>
      <c r="E312" s="71">
        <f t="shared" ca="1" si="79"/>
        <v>1</v>
      </c>
      <c r="F312" s="71">
        <f ca="1">(TRUNC(PRODUCT($E$16:$E311),16))</f>
        <v>1.1093690700765499</v>
      </c>
      <c r="G312" s="71">
        <f t="shared" ca="1" si="80"/>
        <v>1.06012982108814</v>
      </c>
      <c r="H312" s="71">
        <f t="shared" ca="1" si="81"/>
        <v>1.04644643</v>
      </c>
      <c r="I312" s="72">
        <f t="shared" si="93"/>
        <v>1.6500000000000001E-2</v>
      </c>
      <c r="J312" s="92">
        <f t="shared" si="82"/>
        <v>45035</v>
      </c>
      <c r="K312" s="73">
        <f t="shared" si="83"/>
        <v>89</v>
      </c>
      <c r="L312" s="74">
        <f t="shared" si="84"/>
        <v>90</v>
      </c>
      <c r="M312" s="75">
        <f t="shared" si="85"/>
        <v>1.0058618829999999</v>
      </c>
      <c r="N312" s="75">
        <f t="shared" ca="1" si="86"/>
        <v>1.0525805770000001</v>
      </c>
      <c r="O312" s="74">
        <f t="shared" si="87"/>
        <v>0</v>
      </c>
      <c r="P312" s="71">
        <f t="shared" ca="1" si="88"/>
        <v>0</v>
      </c>
      <c r="Q312" s="71">
        <f t="shared" si="89"/>
        <v>0</v>
      </c>
      <c r="R312" s="76">
        <f t="shared" si="90"/>
        <v>0</v>
      </c>
      <c r="S312" s="92">
        <f t="shared" si="91"/>
        <v>0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92"/>
        <v>45165</v>
      </c>
      <c r="B313" s="77">
        <f t="shared" ca="1" si="77"/>
        <v>0</v>
      </c>
      <c r="C313" s="71">
        <f t="shared" si="78"/>
        <v>0</v>
      </c>
      <c r="D313" s="10">
        <f ca="1">IF(A313&lt;$B$1,VLOOKUP(A313,[1]DI!$A$4:$B$15000,2,FALSE),0)</f>
        <v>0</v>
      </c>
      <c r="E313" s="71">
        <f t="shared" ca="1" si="79"/>
        <v>1</v>
      </c>
      <c r="F313" s="71">
        <f ca="1">(TRUNC(PRODUCT($E$16:$E312),16))</f>
        <v>1.1093690700765499</v>
      </c>
      <c r="G313" s="71">
        <f t="shared" ca="1" si="80"/>
        <v>1.06012982108814</v>
      </c>
      <c r="H313" s="71">
        <f t="shared" ca="1" si="81"/>
        <v>1.04644643</v>
      </c>
      <c r="I313" s="72">
        <f t="shared" si="93"/>
        <v>1.6500000000000001E-2</v>
      </c>
      <c r="J313" s="92">
        <f t="shared" si="82"/>
        <v>45035</v>
      </c>
      <c r="K313" s="73">
        <f t="shared" si="83"/>
        <v>89</v>
      </c>
      <c r="L313" s="74">
        <f t="shared" si="84"/>
        <v>90</v>
      </c>
      <c r="M313" s="75">
        <f t="shared" si="85"/>
        <v>1.0058618829999999</v>
      </c>
      <c r="N313" s="75">
        <f t="shared" ca="1" si="86"/>
        <v>1.0525805770000001</v>
      </c>
      <c r="O313" s="74">
        <f t="shared" si="87"/>
        <v>0</v>
      </c>
      <c r="P313" s="71">
        <f t="shared" ca="1" si="88"/>
        <v>0</v>
      </c>
      <c r="Q313" s="71">
        <f t="shared" si="89"/>
        <v>0</v>
      </c>
      <c r="R313" s="76">
        <f t="shared" si="90"/>
        <v>0</v>
      </c>
      <c r="S313" s="92">
        <f t="shared" si="91"/>
        <v>0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92"/>
        <v>45166</v>
      </c>
      <c r="B314" s="77">
        <f t="shared" ca="1" si="77"/>
        <v>0</v>
      </c>
      <c r="C314" s="71">
        <f t="shared" si="78"/>
        <v>0</v>
      </c>
      <c r="D314" s="10">
        <f ca="1">IF(A314&lt;$B$1,VLOOKUP(A314,[1]DI!$A$4:$B$15000,2,FALSE),0)</f>
        <v>0.13150000000000001</v>
      </c>
      <c r="E314" s="71">
        <f t="shared" ca="1" si="79"/>
        <v>1.0004903700000001</v>
      </c>
      <c r="F314" s="71">
        <f ca="1">(TRUNC(PRODUCT($E$16:$E313),16))</f>
        <v>1.1093690700765499</v>
      </c>
      <c r="G314" s="71">
        <f t="shared" ca="1" si="80"/>
        <v>1.06012982108814</v>
      </c>
      <c r="H314" s="71">
        <f t="shared" ca="1" si="81"/>
        <v>1.04644643</v>
      </c>
      <c r="I314" s="72">
        <f t="shared" si="93"/>
        <v>1.6500000000000001E-2</v>
      </c>
      <c r="J314" s="92">
        <f t="shared" si="82"/>
        <v>45035</v>
      </c>
      <c r="K314" s="73">
        <f t="shared" si="83"/>
        <v>90</v>
      </c>
      <c r="L314" s="74">
        <f t="shared" si="84"/>
        <v>90</v>
      </c>
      <c r="M314" s="75">
        <f t="shared" si="85"/>
        <v>1.0058618829999999</v>
      </c>
      <c r="N314" s="75">
        <f t="shared" ca="1" si="86"/>
        <v>1.0525805770000001</v>
      </c>
      <c r="O314" s="74">
        <f t="shared" si="87"/>
        <v>0</v>
      </c>
      <c r="P314" s="71">
        <f t="shared" ca="1" si="88"/>
        <v>0</v>
      </c>
      <c r="Q314" s="71">
        <f t="shared" si="89"/>
        <v>0</v>
      </c>
      <c r="R314" s="76">
        <f t="shared" si="90"/>
        <v>0</v>
      </c>
      <c r="S314" s="92">
        <f t="shared" si="91"/>
        <v>0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92"/>
        <v>45167</v>
      </c>
      <c r="B315" s="77">
        <f t="shared" ca="1" si="77"/>
        <v>0</v>
      </c>
      <c r="C315" s="71">
        <f t="shared" si="78"/>
        <v>0</v>
      </c>
      <c r="D315" s="10">
        <f ca="1">IF(A315&lt;$B$1,VLOOKUP(A315,[1]DI!$A$4:$B$15000,2,FALSE),0)</f>
        <v>0.13150000000000001</v>
      </c>
      <c r="E315" s="71">
        <f t="shared" ca="1" si="79"/>
        <v>1.0004903700000001</v>
      </c>
      <c r="F315" s="71">
        <f ca="1">(TRUNC(PRODUCT($E$16:$E314),16))</f>
        <v>1.1099130713874401</v>
      </c>
      <c r="G315" s="71">
        <f t="shared" ca="1" si="80"/>
        <v>1.06012982108814</v>
      </c>
      <c r="H315" s="71">
        <f t="shared" ca="1" si="81"/>
        <v>1.04695958</v>
      </c>
      <c r="I315" s="72">
        <f t="shared" si="93"/>
        <v>1.6500000000000001E-2</v>
      </c>
      <c r="J315" s="92">
        <f t="shared" si="82"/>
        <v>45035</v>
      </c>
      <c r="K315" s="73">
        <f t="shared" si="83"/>
        <v>91</v>
      </c>
      <c r="L315" s="74">
        <f t="shared" si="84"/>
        <v>91</v>
      </c>
      <c r="M315" s="75">
        <f t="shared" si="85"/>
        <v>1.0059272079999999</v>
      </c>
      <c r="N315" s="75">
        <f t="shared" ca="1" si="86"/>
        <v>1.053165127</v>
      </c>
      <c r="O315" s="74">
        <f t="shared" si="87"/>
        <v>0</v>
      </c>
      <c r="P315" s="71">
        <f t="shared" ca="1" si="88"/>
        <v>0</v>
      </c>
      <c r="Q315" s="71">
        <f t="shared" si="89"/>
        <v>0</v>
      </c>
      <c r="R315" s="76">
        <f t="shared" si="90"/>
        <v>0</v>
      </c>
      <c r="S315" s="92">
        <f t="shared" si="91"/>
        <v>0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92"/>
        <v>45168</v>
      </c>
      <c r="B316" s="77">
        <f t="shared" ca="1" si="77"/>
        <v>0</v>
      </c>
      <c r="C316" s="71">
        <f t="shared" si="78"/>
        <v>0</v>
      </c>
      <c r="D316" s="10">
        <f ca="1">IF(A316&lt;$B$1,VLOOKUP(A316,[1]DI!$A$4:$B$15000,2,FALSE),0)</f>
        <v>0.13150000000000001</v>
      </c>
      <c r="E316" s="71">
        <f t="shared" ca="1" si="79"/>
        <v>1.0004903700000001</v>
      </c>
      <c r="F316" s="71">
        <f ca="1">(TRUNC(PRODUCT($E$16:$E315),16))</f>
        <v>1.1104573394602599</v>
      </c>
      <c r="G316" s="71">
        <f t="shared" ca="1" si="80"/>
        <v>1.06012982108814</v>
      </c>
      <c r="H316" s="71">
        <f t="shared" ca="1" si="81"/>
        <v>1.04747298</v>
      </c>
      <c r="I316" s="72">
        <f t="shared" si="93"/>
        <v>1.6500000000000001E-2</v>
      </c>
      <c r="J316" s="92">
        <f t="shared" si="82"/>
        <v>45035</v>
      </c>
      <c r="K316" s="73">
        <f t="shared" si="83"/>
        <v>92</v>
      </c>
      <c r="L316" s="74">
        <f t="shared" si="84"/>
        <v>92</v>
      </c>
      <c r="M316" s="75">
        <f t="shared" si="85"/>
        <v>1.005992537</v>
      </c>
      <c r="N316" s="75">
        <f t="shared" ca="1" si="86"/>
        <v>1.053750001</v>
      </c>
      <c r="O316" s="74">
        <f t="shared" si="87"/>
        <v>0</v>
      </c>
      <c r="P316" s="71">
        <f t="shared" ca="1" si="88"/>
        <v>0</v>
      </c>
      <c r="Q316" s="71">
        <f t="shared" si="89"/>
        <v>0</v>
      </c>
      <c r="R316" s="76">
        <f t="shared" si="90"/>
        <v>0</v>
      </c>
      <c r="S316" s="92">
        <f t="shared" si="91"/>
        <v>0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92"/>
        <v>45169</v>
      </c>
      <c r="B317" s="77">
        <f t="shared" ca="1" si="77"/>
        <v>0</v>
      </c>
      <c r="C317" s="71">
        <f t="shared" si="78"/>
        <v>0</v>
      </c>
      <c r="D317" s="10">
        <f ca="1">IF(A317&lt;$B$1,VLOOKUP(A317,[1]DI!$A$4:$B$15000,2,FALSE),0)</f>
        <v>0.13150000000000001</v>
      </c>
      <c r="E317" s="71">
        <f t="shared" ca="1" si="79"/>
        <v>1.0004903700000001</v>
      </c>
      <c r="F317" s="71">
        <f ca="1">(TRUNC(PRODUCT($E$16:$E316),16))</f>
        <v>1.1110018744258101</v>
      </c>
      <c r="G317" s="71">
        <f t="shared" ca="1" si="80"/>
        <v>1.06012982108814</v>
      </c>
      <c r="H317" s="71">
        <f t="shared" ca="1" si="81"/>
        <v>1.04798663</v>
      </c>
      <c r="I317" s="72">
        <f t="shared" si="93"/>
        <v>1.6500000000000001E-2</v>
      </c>
      <c r="J317" s="92">
        <f t="shared" si="82"/>
        <v>45035</v>
      </c>
      <c r="K317" s="73">
        <f t="shared" si="83"/>
        <v>93</v>
      </c>
      <c r="L317" s="74">
        <f t="shared" si="84"/>
        <v>93</v>
      </c>
      <c r="M317" s="75">
        <f t="shared" si="85"/>
        <v>1.00605787</v>
      </c>
      <c r="N317" s="75">
        <f t="shared" ca="1" si="86"/>
        <v>1.0543351969999999</v>
      </c>
      <c r="O317" s="74">
        <f t="shared" si="87"/>
        <v>0</v>
      </c>
      <c r="P317" s="71">
        <f t="shared" ca="1" si="88"/>
        <v>0</v>
      </c>
      <c r="Q317" s="71">
        <f t="shared" si="89"/>
        <v>0</v>
      </c>
      <c r="R317" s="76">
        <f t="shared" si="90"/>
        <v>0</v>
      </c>
      <c r="S317" s="92">
        <f t="shared" si="91"/>
        <v>0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92"/>
        <v>45170</v>
      </c>
      <c r="B318" s="77">
        <f t="shared" ca="1" si="77"/>
        <v>0</v>
      </c>
      <c r="C318" s="71">
        <f t="shared" si="78"/>
        <v>0</v>
      </c>
      <c r="D318" s="10">
        <f ca="1">IF(A318&lt;$B$1,VLOOKUP(A318,[1]DI!$A$4:$B$15000,2,FALSE),0)</f>
        <v>0.13150000000000001</v>
      </c>
      <c r="E318" s="71">
        <f t="shared" ca="1" si="79"/>
        <v>1.0004903700000001</v>
      </c>
      <c r="F318" s="71">
        <f ca="1">(TRUNC(PRODUCT($E$16:$E317),16))</f>
        <v>1.11154667641497</v>
      </c>
      <c r="G318" s="71">
        <f t="shared" ca="1" si="80"/>
        <v>1.06012982108814</v>
      </c>
      <c r="H318" s="71">
        <f t="shared" ca="1" si="81"/>
        <v>1.0485005300000001</v>
      </c>
      <c r="I318" s="72">
        <f t="shared" si="93"/>
        <v>1.6500000000000001E-2</v>
      </c>
      <c r="J318" s="92">
        <f t="shared" si="82"/>
        <v>45035</v>
      </c>
      <c r="K318" s="73">
        <f t="shared" si="83"/>
        <v>94</v>
      </c>
      <c r="L318" s="74">
        <f t="shared" si="84"/>
        <v>94</v>
      </c>
      <c r="M318" s="75">
        <f t="shared" si="85"/>
        <v>1.0061232069999999</v>
      </c>
      <c r="N318" s="75">
        <f t="shared" ca="1" si="86"/>
        <v>1.054920716</v>
      </c>
      <c r="O318" s="74">
        <f t="shared" si="87"/>
        <v>0</v>
      </c>
      <c r="P318" s="71">
        <f t="shared" ca="1" si="88"/>
        <v>0</v>
      </c>
      <c r="Q318" s="71">
        <f t="shared" si="89"/>
        <v>0</v>
      </c>
      <c r="R318" s="76">
        <f t="shared" si="90"/>
        <v>0</v>
      </c>
      <c r="S318" s="92">
        <f t="shared" si="91"/>
        <v>0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92"/>
        <v>45171</v>
      </c>
      <c r="B319" s="77">
        <f t="shared" ca="1" si="77"/>
        <v>0</v>
      </c>
      <c r="C319" s="71">
        <f t="shared" si="78"/>
        <v>0</v>
      </c>
      <c r="D319" s="10">
        <f ca="1">IF(A319&lt;$B$1,VLOOKUP(A319,[1]DI!$A$4:$B$15000,2,FALSE),0)</f>
        <v>0</v>
      </c>
      <c r="E319" s="71">
        <f t="shared" ca="1" si="79"/>
        <v>1</v>
      </c>
      <c r="F319" s="71">
        <f ca="1">(TRUNC(PRODUCT($E$16:$E318),16))</f>
        <v>1.1120917455586901</v>
      </c>
      <c r="G319" s="71">
        <f t="shared" ca="1" si="80"/>
        <v>1.06012982108814</v>
      </c>
      <c r="H319" s="71">
        <f t="shared" ca="1" si="81"/>
        <v>1.04901468</v>
      </c>
      <c r="I319" s="72">
        <f t="shared" si="93"/>
        <v>1.6500000000000001E-2</v>
      </c>
      <c r="J319" s="92">
        <f t="shared" si="82"/>
        <v>45035</v>
      </c>
      <c r="K319" s="73">
        <f t="shared" si="83"/>
        <v>94</v>
      </c>
      <c r="L319" s="74">
        <f t="shared" si="84"/>
        <v>95</v>
      </c>
      <c r="M319" s="75">
        <f t="shared" si="85"/>
        <v>1.006188549</v>
      </c>
      <c r="N319" s="75">
        <f t="shared" ca="1" si="86"/>
        <v>1.0555065589999999</v>
      </c>
      <c r="O319" s="74">
        <f t="shared" si="87"/>
        <v>0</v>
      </c>
      <c r="P319" s="71">
        <f t="shared" ca="1" si="88"/>
        <v>0</v>
      </c>
      <c r="Q319" s="71">
        <f t="shared" si="89"/>
        <v>0</v>
      </c>
      <c r="R319" s="76">
        <f t="shared" si="90"/>
        <v>0</v>
      </c>
      <c r="S319" s="92">
        <f t="shared" si="91"/>
        <v>0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92"/>
        <v>45172</v>
      </c>
      <c r="B320" s="77">
        <f t="shared" ref="B320:B377" ca="1" si="94">IF(A320&lt;=TODAY(),C320+P320,IF(AND(A320&gt;TODAY(),A320&lt;=$B$1),IF(VLOOKUP(TODAY(),$A$14:$D$10004,4,FALSE)=0,"n.d",C320+P320),"n.d"))</f>
        <v>0</v>
      </c>
      <c r="C320" s="71">
        <f t="shared" ref="C320:C378" si="95">(C319-Q319)</f>
        <v>0</v>
      </c>
      <c r="D320" s="10">
        <f ca="1">IF(A320&lt;$B$1,VLOOKUP(A320,[1]DI!$A$4:$B$15000,2,FALSE),0)</f>
        <v>0</v>
      </c>
      <c r="E320" s="71">
        <f t="shared" ref="E320:E377" ca="1" si="96">IF(A320&lt;A$13,1,ROUND(((1+D320)^(1/252)),8))</f>
        <v>1</v>
      </c>
      <c r="F320" s="71">
        <f ca="1">(TRUNC(PRODUCT($E$16:$E319),16))</f>
        <v>1.1120917455586901</v>
      </c>
      <c r="G320" s="71">
        <f t="shared" ref="G320:G377" ca="1" si="97">IF(O319&gt;0,F319,G319)</f>
        <v>1.06012982108814</v>
      </c>
      <c r="H320" s="71">
        <f t="shared" ref="H320:H377" ca="1" si="98">ROUND(F320/G320,8)</f>
        <v>1.04901468</v>
      </c>
      <c r="I320" s="72">
        <f t="shared" si="93"/>
        <v>1.6500000000000001E-2</v>
      </c>
      <c r="J320" s="92">
        <f t="shared" ref="J320:J377" si="99">IF(O319&gt;0,VLOOKUP(O319,U$16:AE$76,2),J319)</f>
        <v>45035</v>
      </c>
      <c r="K320" s="73">
        <f t="shared" ref="K320:K377" si="100">IF(A320&gt;J320,IF(NETWORKDAYS(J320,A320,$U$81:$U$469)-1=0,1,NETWORKDAYS(J320,A320,$U$81:$U$469)-1),0)</f>
        <v>94</v>
      </c>
      <c r="L320" s="74">
        <f t="shared" ref="L320:L377" si="101">IF(AND(K320=1,K319=1),1,IF(K320&gt;0,IF(K320=K319,K320+1,K320),0))</f>
        <v>95</v>
      </c>
      <c r="M320" s="75">
        <f t="shared" ref="M320:M377" si="102">ROUND((I320+1)^(L320/252),9)</f>
        <v>1.006188549</v>
      </c>
      <c r="N320" s="75">
        <f t="shared" ref="N320:N377" ca="1" si="103">ROUND(H320*M320,9)</f>
        <v>1.0555065589999999</v>
      </c>
      <c r="O320" s="74">
        <f t="shared" ref="O320:O377" si="104">IF(VLOOKUP(A320,V$16:AC$76,8)=VLOOKUP(A319,V$16:AC$76,8),0,VLOOKUP(A320,V$16:AC$76,8))</f>
        <v>0</v>
      </c>
      <c r="P320" s="71">
        <f t="shared" ref="P320:P377" ca="1" si="105">TRUNC(((N320-1)*C320),8)</f>
        <v>0</v>
      </c>
      <c r="Q320" s="71">
        <f t="shared" ref="Q320:Q377" si="106">IF(O320&gt;0,VLOOKUP(O320,$U$16:$Z$112,6),0)</f>
        <v>0</v>
      </c>
      <c r="R320" s="76">
        <f t="shared" ref="R320:R377" si="107">IF(O319&gt;0,VLOOKUP(O319,U$16:AE$76,10),R319)</f>
        <v>0</v>
      </c>
      <c r="S320" s="92">
        <f t="shared" ref="S320:S377" si="108">IF(O319&gt;0,VLOOKUP(O319,U$16:AE$76,11),S319)</f>
        <v>0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92"/>
        <v>45173</v>
      </c>
      <c r="B321" s="77">
        <f t="shared" ca="1" si="94"/>
        <v>0</v>
      </c>
      <c r="C321" s="71">
        <f t="shared" si="95"/>
        <v>0</v>
      </c>
      <c r="D321" s="10">
        <f ca="1">IF(A321&lt;$B$1,VLOOKUP(A321,[1]DI!$A$4:$B$15000,2,FALSE),0)</f>
        <v>0.13150000000000001</v>
      </c>
      <c r="E321" s="71">
        <f t="shared" ca="1" si="96"/>
        <v>1.0004903700000001</v>
      </c>
      <c r="F321" s="71">
        <f ca="1">(TRUNC(PRODUCT($E$16:$E320),16))</f>
        <v>1.1120917455586901</v>
      </c>
      <c r="G321" s="71">
        <f t="shared" ca="1" si="97"/>
        <v>1.06012982108814</v>
      </c>
      <c r="H321" s="71">
        <f t="shared" ca="1" si="98"/>
        <v>1.04901468</v>
      </c>
      <c r="I321" s="72">
        <f t="shared" si="93"/>
        <v>1.6500000000000001E-2</v>
      </c>
      <c r="J321" s="92">
        <f t="shared" si="99"/>
        <v>45035</v>
      </c>
      <c r="K321" s="73">
        <f t="shared" si="100"/>
        <v>95</v>
      </c>
      <c r="L321" s="74">
        <f t="shared" si="101"/>
        <v>95</v>
      </c>
      <c r="M321" s="75">
        <f t="shared" si="102"/>
        <v>1.006188549</v>
      </c>
      <c r="N321" s="75">
        <f t="shared" ca="1" si="103"/>
        <v>1.0555065589999999</v>
      </c>
      <c r="O321" s="74">
        <f t="shared" si="104"/>
        <v>0</v>
      </c>
      <c r="P321" s="71">
        <f t="shared" ca="1" si="105"/>
        <v>0</v>
      </c>
      <c r="Q321" s="71">
        <f t="shared" si="106"/>
        <v>0</v>
      </c>
      <c r="R321" s="76">
        <f t="shared" si="107"/>
        <v>0</v>
      </c>
      <c r="S321" s="92">
        <f t="shared" si="108"/>
        <v>0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92"/>
        <v>45174</v>
      </c>
      <c r="B322" s="77">
        <f t="shared" ca="1" si="94"/>
        <v>0</v>
      </c>
      <c r="C322" s="71">
        <f t="shared" si="95"/>
        <v>0</v>
      </c>
      <c r="D322" s="10">
        <f ca="1">IF(A322&lt;$B$1,VLOOKUP(A322,[1]DI!$A$4:$B$15000,2,FALSE),0)</f>
        <v>0.13150000000000001</v>
      </c>
      <c r="E322" s="71">
        <f t="shared" ca="1" si="96"/>
        <v>1.0004903700000001</v>
      </c>
      <c r="F322" s="71">
        <f ca="1">(TRUNC(PRODUCT($E$16:$E321),16))</f>
        <v>1.1126370819879601</v>
      </c>
      <c r="G322" s="71">
        <f t="shared" ca="1" si="97"/>
        <v>1.06012982108814</v>
      </c>
      <c r="H322" s="71">
        <f t="shared" ca="1" si="98"/>
        <v>1.0495290900000001</v>
      </c>
      <c r="I322" s="72">
        <f t="shared" si="93"/>
        <v>1.6500000000000001E-2</v>
      </c>
      <c r="J322" s="92">
        <f t="shared" si="99"/>
        <v>45035</v>
      </c>
      <c r="K322" s="73">
        <f t="shared" si="100"/>
        <v>96</v>
      </c>
      <c r="L322" s="74">
        <f t="shared" si="101"/>
        <v>96</v>
      </c>
      <c r="M322" s="75">
        <f t="shared" si="102"/>
        <v>1.006253895</v>
      </c>
      <c r="N322" s="75">
        <f t="shared" ca="1" si="103"/>
        <v>1.056092735</v>
      </c>
      <c r="O322" s="74">
        <f t="shared" si="104"/>
        <v>0</v>
      </c>
      <c r="P322" s="71">
        <f t="shared" ca="1" si="105"/>
        <v>0</v>
      </c>
      <c r="Q322" s="71">
        <f t="shared" si="106"/>
        <v>0</v>
      </c>
      <c r="R322" s="76">
        <f t="shared" si="107"/>
        <v>0</v>
      </c>
      <c r="S322" s="92">
        <f t="shared" si="108"/>
        <v>0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92"/>
        <v>45175</v>
      </c>
      <c r="B323" s="77">
        <f t="shared" ca="1" si="94"/>
        <v>0</v>
      </c>
      <c r="C323" s="71">
        <f t="shared" si="95"/>
        <v>0</v>
      </c>
      <c r="D323" s="10">
        <f ca="1">IF(A323&lt;$B$1,VLOOKUP(A323,[1]DI!$A$4:$B$15000,2,FALSE),0)</f>
        <v>0.13150000000000001</v>
      </c>
      <c r="E323" s="71">
        <f t="shared" ca="1" si="96"/>
        <v>1.0004903700000001</v>
      </c>
      <c r="F323" s="71">
        <f ca="1">(TRUNC(PRODUCT($E$16:$E322),16))</f>
        <v>1.11318268583385</v>
      </c>
      <c r="G323" s="71">
        <f t="shared" ca="1" si="97"/>
        <v>1.06012982108814</v>
      </c>
      <c r="H323" s="71">
        <f t="shared" ca="1" si="98"/>
        <v>1.05004374</v>
      </c>
      <c r="I323" s="72">
        <f t="shared" si="93"/>
        <v>1.6500000000000001E-2</v>
      </c>
      <c r="J323" s="92">
        <f t="shared" si="99"/>
        <v>45035</v>
      </c>
      <c r="K323" s="73">
        <f t="shared" si="100"/>
        <v>97</v>
      </c>
      <c r="L323" s="74">
        <f t="shared" si="101"/>
        <v>97</v>
      </c>
      <c r="M323" s="75">
        <f t="shared" si="102"/>
        <v>1.006319245</v>
      </c>
      <c r="N323" s="75">
        <f t="shared" ca="1" si="103"/>
        <v>1.056679224</v>
      </c>
      <c r="O323" s="74">
        <f t="shared" si="104"/>
        <v>0</v>
      </c>
      <c r="P323" s="71">
        <f t="shared" ca="1" si="105"/>
        <v>0</v>
      </c>
      <c r="Q323" s="71">
        <f t="shared" si="106"/>
        <v>0</v>
      </c>
      <c r="R323" s="76">
        <f t="shared" si="107"/>
        <v>0</v>
      </c>
      <c r="S323" s="92">
        <f t="shared" si="108"/>
        <v>0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92"/>
        <v>45176</v>
      </c>
      <c r="B324" s="77">
        <f t="shared" ca="1" si="94"/>
        <v>0</v>
      </c>
      <c r="C324" s="71">
        <f t="shared" si="95"/>
        <v>0</v>
      </c>
      <c r="D324" s="10">
        <f ca="1">IF(A324&lt;$B$1,VLOOKUP(A324,[1]DI!$A$4:$B$15000,2,FALSE),0)</f>
        <v>0</v>
      </c>
      <c r="E324" s="71">
        <f t="shared" ca="1" si="96"/>
        <v>1</v>
      </c>
      <c r="F324" s="71">
        <f ca="1">(TRUNC(PRODUCT($E$16:$E323),16))</f>
        <v>1.1137285572275</v>
      </c>
      <c r="G324" s="71">
        <f t="shared" ca="1" si="97"/>
        <v>1.06012982108814</v>
      </c>
      <c r="H324" s="71">
        <f t="shared" ca="1" si="98"/>
        <v>1.0505586499999999</v>
      </c>
      <c r="I324" s="72">
        <f t="shared" si="93"/>
        <v>1.6500000000000001E-2</v>
      </c>
      <c r="J324" s="92">
        <f t="shared" si="99"/>
        <v>45035</v>
      </c>
      <c r="K324" s="73">
        <f t="shared" si="100"/>
        <v>97</v>
      </c>
      <c r="L324" s="74">
        <f t="shared" si="101"/>
        <v>98</v>
      </c>
      <c r="M324" s="75">
        <f t="shared" si="102"/>
        <v>1.0063846000000001</v>
      </c>
      <c r="N324" s="75">
        <f t="shared" ca="1" si="103"/>
        <v>1.0572660469999999</v>
      </c>
      <c r="O324" s="74">
        <f t="shared" si="104"/>
        <v>0</v>
      </c>
      <c r="P324" s="71">
        <f t="shared" ca="1" si="105"/>
        <v>0</v>
      </c>
      <c r="Q324" s="71">
        <f t="shared" si="106"/>
        <v>0</v>
      </c>
      <c r="R324" s="76">
        <f t="shared" si="107"/>
        <v>0</v>
      </c>
      <c r="S324" s="92">
        <f t="shared" si="108"/>
        <v>0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92"/>
        <v>45177</v>
      </c>
      <c r="B325" s="77">
        <f t="shared" ca="1" si="94"/>
        <v>0</v>
      </c>
      <c r="C325" s="71">
        <f t="shared" si="95"/>
        <v>0</v>
      </c>
      <c r="D325" s="10">
        <f ca="1">IF(A325&lt;$B$1,VLOOKUP(A325,[1]DI!$A$4:$B$15000,2,FALSE),0)</f>
        <v>0.13150000000000001</v>
      </c>
      <c r="E325" s="71">
        <f t="shared" ca="1" si="96"/>
        <v>1.0004903700000001</v>
      </c>
      <c r="F325" s="71">
        <f ca="1">(TRUNC(PRODUCT($E$16:$E324),16))</f>
        <v>1.1137285572275</v>
      </c>
      <c r="G325" s="71">
        <f t="shared" ca="1" si="97"/>
        <v>1.06012982108814</v>
      </c>
      <c r="H325" s="71">
        <f t="shared" ca="1" si="98"/>
        <v>1.0505586499999999</v>
      </c>
      <c r="I325" s="72">
        <f t="shared" si="93"/>
        <v>1.6500000000000001E-2</v>
      </c>
      <c r="J325" s="92">
        <f t="shared" si="99"/>
        <v>45035</v>
      </c>
      <c r="K325" s="73">
        <f t="shared" si="100"/>
        <v>98</v>
      </c>
      <c r="L325" s="74">
        <f t="shared" si="101"/>
        <v>98</v>
      </c>
      <c r="M325" s="75">
        <f t="shared" si="102"/>
        <v>1.0063846000000001</v>
      </c>
      <c r="N325" s="75">
        <f t="shared" ca="1" si="103"/>
        <v>1.0572660469999999</v>
      </c>
      <c r="O325" s="74">
        <f t="shared" si="104"/>
        <v>0</v>
      </c>
      <c r="P325" s="71">
        <f t="shared" ca="1" si="105"/>
        <v>0</v>
      </c>
      <c r="Q325" s="71">
        <f t="shared" si="106"/>
        <v>0</v>
      </c>
      <c r="R325" s="76">
        <f t="shared" si="107"/>
        <v>0</v>
      </c>
      <c r="S325" s="92">
        <f t="shared" si="108"/>
        <v>0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92"/>
        <v>45178</v>
      </c>
      <c r="B326" s="77">
        <f t="shared" ca="1" si="94"/>
        <v>0</v>
      </c>
      <c r="C326" s="71">
        <f t="shared" si="95"/>
        <v>0</v>
      </c>
      <c r="D326" s="10">
        <f ca="1">IF(A326&lt;$B$1,VLOOKUP(A326,[1]DI!$A$4:$B$15000,2,FALSE),0)</f>
        <v>0</v>
      </c>
      <c r="E326" s="71">
        <f t="shared" ca="1" si="96"/>
        <v>1</v>
      </c>
      <c r="F326" s="71">
        <f ca="1">(TRUNC(PRODUCT($E$16:$E325),16))</f>
        <v>1.11427469630011</v>
      </c>
      <c r="G326" s="71">
        <f t="shared" ca="1" si="97"/>
        <v>1.06012982108814</v>
      </c>
      <c r="H326" s="71">
        <f t="shared" ca="1" si="98"/>
        <v>1.05107382</v>
      </c>
      <c r="I326" s="72">
        <f t="shared" si="93"/>
        <v>1.6500000000000001E-2</v>
      </c>
      <c r="J326" s="92">
        <f t="shared" si="99"/>
        <v>45035</v>
      </c>
      <c r="K326" s="73">
        <f t="shared" si="100"/>
        <v>98</v>
      </c>
      <c r="L326" s="74">
        <f t="shared" si="101"/>
        <v>99</v>
      </c>
      <c r="M326" s="75">
        <f t="shared" si="102"/>
        <v>1.0064499579999999</v>
      </c>
      <c r="N326" s="75">
        <f t="shared" ca="1" si="103"/>
        <v>1.057853202</v>
      </c>
      <c r="O326" s="74">
        <f t="shared" si="104"/>
        <v>0</v>
      </c>
      <c r="P326" s="71">
        <f t="shared" ca="1" si="105"/>
        <v>0</v>
      </c>
      <c r="Q326" s="71">
        <f t="shared" si="106"/>
        <v>0</v>
      </c>
      <c r="R326" s="76">
        <f t="shared" si="107"/>
        <v>0</v>
      </c>
      <c r="S326" s="92">
        <f t="shared" si="108"/>
        <v>0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92"/>
        <v>45179</v>
      </c>
      <c r="B327" s="77">
        <f t="shared" ca="1" si="94"/>
        <v>0</v>
      </c>
      <c r="C327" s="71">
        <f t="shared" si="95"/>
        <v>0</v>
      </c>
      <c r="D327" s="10">
        <f ca="1">IF(A327&lt;$B$1,VLOOKUP(A327,[1]DI!$A$4:$B$15000,2,FALSE),0)</f>
        <v>0</v>
      </c>
      <c r="E327" s="71">
        <f t="shared" ca="1" si="96"/>
        <v>1</v>
      </c>
      <c r="F327" s="71">
        <f ca="1">(TRUNC(PRODUCT($E$16:$E326),16))</f>
        <v>1.11427469630011</v>
      </c>
      <c r="G327" s="71">
        <f t="shared" ca="1" si="97"/>
        <v>1.06012982108814</v>
      </c>
      <c r="H327" s="71">
        <f t="shared" ca="1" si="98"/>
        <v>1.05107382</v>
      </c>
      <c r="I327" s="72">
        <f t="shared" si="93"/>
        <v>1.6500000000000001E-2</v>
      </c>
      <c r="J327" s="92">
        <f t="shared" si="99"/>
        <v>45035</v>
      </c>
      <c r="K327" s="73">
        <f t="shared" si="100"/>
        <v>98</v>
      </c>
      <c r="L327" s="74">
        <f t="shared" si="101"/>
        <v>99</v>
      </c>
      <c r="M327" s="75">
        <f t="shared" si="102"/>
        <v>1.0064499579999999</v>
      </c>
      <c r="N327" s="75">
        <f t="shared" ca="1" si="103"/>
        <v>1.057853202</v>
      </c>
      <c r="O327" s="74">
        <f t="shared" si="104"/>
        <v>0</v>
      </c>
      <c r="P327" s="71">
        <f t="shared" ca="1" si="105"/>
        <v>0</v>
      </c>
      <c r="Q327" s="71">
        <f t="shared" si="106"/>
        <v>0</v>
      </c>
      <c r="R327" s="76">
        <f t="shared" si="107"/>
        <v>0</v>
      </c>
      <c r="S327" s="92">
        <f t="shared" si="108"/>
        <v>0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92"/>
        <v>45180</v>
      </c>
      <c r="B328" s="77">
        <f t="shared" ca="1" si="94"/>
        <v>0</v>
      </c>
      <c r="C328" s="71">
        <f t="shared" si="95"/>
        <v>0</v>
      </c>
      <c r="D328" s="10">
        <f ca="1">IF(A328&lt;$B$1,VLOOKUP(A328,[1]DI!$A$4:$B$15000,2,FALSE),0)</f>
        <v>0.13150000000000001</v>
      </c>
      <c r="E328" s="71">
        <f t="shared" ca="1" si="96"/>
        <v>1.0004903700000001</v>
      </c>
      <c r="F328" s="71">
        <f ca="1">(TRUNC(PRODUCT($E$16:$E327),16))</f>
        <v>1.11427469630011</v>
      </c>
      <c r="G328" s="71">
        <f t="shared" ca="1" si="97"/>
        <v>1.06012982108814</v>
      </c>
      <c r="H328" s="71">
        <f t="shared" ca="1" si="98"/>
        <v>1.05107382</v>
      </c>
      <c r="I328" s="72">
        <f t="shared" si="93"/>
        <v>1.6500000000000001E-2</v>
      </c>
      <c r="J328" s="92">
        <f t="shared" si="99"/>
        <v>45035</v>
      </c>
      <c r="K328" s="73">
        <f t="shared" si="100"/>
        <v>99</v>
      </c>
      <c r="L328" s="74">
        <f t="shared" si="101"/>
        <v>99</v>
      </c>
      <c r="M328" s="75">
        <f t="shared" si="102"/>
        <v>1.0064499579999999</v>
      </c>
      <c r="N328" s="75">
        <f t="shared" ca="1" si="103"/>
        <v>1.057853202</v>
      </c>
      <c r="O328" s="74">
        <f t="shared" si="104"/>
        <v>0</v>
      </c>
      <c r="P328" s="71">
        <f t="shared" ca="1" si="105"/>
        <v>0</v>
      </c>
      <c r="Q328" s="71">
        <f t="shared" si="106"/>
        <v>0</v>
      </c>
      <c r="R328" s="76">
        <f t="shared" si="107"/>
        <v>0</v>
      </c>
      <c r="S328" s="92">
        <f t="shared" si="108"/>
        <v>0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92"/>
        <v>45181</v>
      </c>
      <c r="B329" s="77">
        <f t="shared" ca="1" si="94"/>
        <v>0</v>
      </c>
      <c r="C329" s="71">
        <f t="shared" si="95"/>
        <v>0</v>
      </c>
      <c r="D329" s="10">
        <f ca="1">IF(A329&lt;$B$1,VLOOKUP(A329,[1]DI!$A$4:$B$15000,2,FALSE),0)</f>
        <v>0.13150000000000001</v>
      </c>
      <c r="E329" s="71">
        <f t="shared" ca="1" si="96"/>
        <v>1.0004903700000001</v>
      </c>
      <c r="F329" s="71">
        <f ca="1">(TRUNC(PRODUCT($E$16:$E328),16))</f>
        <v>1.11482110318293</v>
      </c>
      <c r="G329" s="71">
        <f t="shared" ca="1" si="97"/>
        <v>1.06012982108814</v>
      </c>
      <c r="H329" s="71">
        <f t="shared" ca="1" si="98"/>
        <v>1.05158923</v>
      </c>
      <c r="I329" s="72">
        <f t="shared" si="93"/>
        <v>1.6500000000000001E-2</v>
      </c>
      <c r="J329" s="92">
        <f t="shared" si="99"/>
        <v>45035</v>
      </c>
      <c r="K329" s="73">
        <f t="shared" si="100"/>
        <v>100</v>
      </c>
      <c r="L329" s="74">
        <f t="shared" si="101"/>
        <v>100</v>
      </c>
      <c r="M329" s="75">
        <f t="shared" si="102"/>
        <v>1.006515321</v>
      </c>
      <c r="N329" s="75">
        <f t="shared" ca="1" si="103"/>
        <v>1.0584406710000001</v>
      </c>
      <c r="O329" s="74">
        <f t="shared" si="104"/>
        <v>0</v>
      </c>
      <c r="P329" s="71">
        <f t="shared" ca="1" si="105"/>
        <v>0</v>
      </c>
      <c r="Q329" s="71">
        <f t="shared" si="106"/>
        <v>0</v>
      </c>
      <c r="R329" s="76">
        <f t="shared" si="107"/>
        <v>0</v>
      </c>
      <c r="S329" s="92">
        <f t="shared" si="108"/>
        <v>0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92"/>
        <v>45182</v>
      </c>
      <c r="B330" s="77">
        <f t="shared" ca="1" si="94"/>
        <v>0</v>
      </c>
      <c r="C330" s="71">
        <f t="shared" si="95"/>
        <v>0</v>
      </c>
      <c r="D330" s="10">
        <f ca="1">IF(A330&lt;$B$1,VLOOKUP(A330,[1]DI!$A$4:$B$15000,2,FALSE),0)</f>
        <v>0.13150000000000001</v>
      </c>
      <c r="E330" s="71">
        <f t="shared" ca="1" si="96"/>
        <v>1.0004903700000001</v>
      </c>
      <c r="F330" s="71">
        <f ca="1">(TRUNC(PRODUCT($E$16:$E329),16))</f>
        <v>1.1153677780072999</v>
      </c>
      <c r="G330" s="71">
        <f t="shared" ca="1" si="97"/>
        <v>1.06012982108814</v>
      </c>
      <c r="H330" s="71">
        <f t="shared" ca="1" si="98"/>
        <v>1.0521049</v>
      </c>
      <c r="I330" s="72">
        <f t="shared" si="93"/>
        <v>1.6500000000000001E-2</v>
      </c>
      <c r="J330" s="92">
        <f t="shared" si="99"/>
        <v>45035</v>
      </c>
      <c r="K330" s="73">
        <f t="shared" si="100"/>
        <v>101</v>
      </c>
      <c r="L330" s="74">
        <f t="shared" si="101"/>
        <v>101</v>
      </c>
      <c r="M330" s="75">
        <f t="shared" si="102"/>
        <v>1.0065806879999999</v>
      </c>
      <c r="N330" s="75">
        <f t="shared" ca="1" si="103"/>
        <v>1.059028474</v>
      </c>
      <c r="O330" s="74">
        <f t="shared" si="104"/>
        <v>0</v>
      </c>
      <c r="P330" s="71">
        <f t="shared" ca="1" si="105"/>
        <v>0</v>
      </c>
      <c r="Q330" s="71">
        <f t="shared" si="106"/>
        <v>0</v>
      </c>
      <c r="R330" s="76">
        <f t="shared" si="107"/>
        <v>0</v>
      </c>
      <c r="S330" s="92">
        <f t="shared" si="108"/>
        <v>0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92"/>
        <v>45183</v>
      </c>
      <c r="B331" s="77">
        <f t="shared" ca="1" si="94"/>
        <v>0</v>
      </c>
      <c r="C331" s="71">
        <f t="shared" si="95"/>
        <v>0</v>
      </c>
      <c r="D331" s="10">
        <f ca="1">IF(A331&lt;$B$1,VLOOKUP(A331,[1]DI!$A$4:$B$15000,2,FALSE),0)</f>
        <v>0.13150000000000001</v>
      </c>
      <c r="E331" s="71">
        <f t="shared" ca="1" si="96"/>
        <v>1.0004903700000001</v>
      </c>
      <c r="F331" s="71">
        <f ca="1">(TRUNC(PRODUCT($E$16:$E330),16))</f>
        <v>1.1159147209046001</v>
      </c>
      <c r="G331" s="71">
        <f t="shared" ca="1" si="97"/>
        <v>1.06012982108814</v>
      </c>
      <c r="H331" s="71">
        <f t="shared" ca="1" si="98"/>
        <v>1.05262082</v>
      </c>
      <c r="I331" s="72">
        <f t="shared" si="93"/>
        <v>1.6500000000000001E-2</v>
      </c>
      <c r="J331" s="92">
        <f t="shared" si="99"/>
        <v>45035</v>
      </c>
      <c r="K331" s="73">
        <f t="shared" si="100"/>
        <v>102</v>
      </c>
      <c r="L331" s="74">
        <f t="shared" si="101"/>
        <v>102</v>
      </c>
      <c r="M331" s="75">
        <f t="shared" si="102"/>
        <v>1.00664606</v>
      </c>
      <c r="N331" s="75">
        <f t="shared" ca="1" si="103"/>
        <v>1.0596166010000001</v>
      </c>
      <c r="O331" s="74">
        <f t="shared" si="104"/>
        <v>0</v>
      </c>
      <c r="P331" s="71">
        <f t="shared" ca="1" si="105"/>
        <v>0</v>
      </c>
      <c r="Q331" s="71">
        <f t="shared" si="106"/>
        <v>0</v>
      </c>
      <c r="R331" s="76">
        <f t="shared" si="107"/>
        <v>0</v>
      </c>
      <c r="S331" s="92">
        <f t="shared" si="108"/>
        <v>0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92"/>
        <v>45184</v>
      </c>
      <c r="B332" s="77">
        <f t="shared" ca="1" si="94"/>
        <v>0</v>
      </c>
      <c r="C332" s="71">
        <f t="shared" si="95"/>
        <v>0</v>
      </c>
      <c r="D332" s="10">
        <f ca="1">IF(A332&lt;$B$1,VLOOKUP(A332,[1]DI!$A$4:$B$15000,2,FALSE),0)</f>
        <v>0.13150000000000001</v>
      </c>
      <c r="E332" s="71">
        <f t="shared" ca="1" si="96"/>
        <v>1.0004903700000001</v>
      </c>
      <c r="F332" s="71">
        <f ca="1">(TRUNC(PRODUCT($E$16:$E331),16))</f>
        <v>1.1164619320062901</v>
      </c>
      <c r="G332" s="71">
        <f t="shared" ca="1" si="97"/>
        <v>1.06012982108814</v>
      </c>
      <c r="H332" s="71">
        <f t="shared" ca="1" si="98"/>
        <v>1.0531369900000001</v>
      </c>
      <c r="I332" s="72">
        <f t="shared" si="93"/>
        <v>1.6500000000000001E-2</v>
      </c>
      <c r="J332" s="92">
        <f t="shared" si="99"/>
        <v>45035</v>
      </c>
      <c r="K332" s="73">
        <f t="shared" si="100"/>
        <v>103</v>
      </c>
      <c r="L332" s="74">
        <f t="shared" si="101"/>
        <v>103</v>
      </c>
      <c r="M332" s="75">
        <f t="shared" si="102"/>
        <v>1.0067114349999999</v>
      </c>
      <c r="N332" s="75">
        <f t="shared" ca="1" si="103"/>
        <v>1.06020505</v>
      </c>
      <c r="O332" s="74">
        <f t="shared" si="104"/>
        <v>0</v>
      </c>
      <c r="P332" s="71">
        <f t="shared" ca="1" si="105"/>
        <v>0</v>
      </c>
      <c r="Q332" s="71">
        <f t="shared" si="106"/>
        <v>0</v>
      </c>
      <c r="R332" s="76">
        <f t="shared" si="107"/>
        <v>0</v>
      </c>
      <c r="S332" s="92">
        <f t="shared" si="108"/>
        <v>0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92"/>
        <v>45185</v>
      </c>
      <c r="B333" s="77">
        <f t="shared" ca="1" si="94"/>
        <v>0</v>
      </c>
      <c r="C333" s="71">
        <f t="shared" si="95"/>
        <v>0</v>
      </c>
      <c r="D333" s="10">
        <f ca="1">IF(A333&lt;$B$1,VLOOKUP(A333,[1]DI!$A$4:$B$15000,2,FALSE),0)</f>
        <v>0</v>
      </c>
      <c r="E333" s="71">
        <f t="shared" ca="1" si="96"/>
        <v>1</v>
      </c>
      <c r="F333" s="71">
        <f ca="1">(TRUNC(PRODUCT($E$16:$E332),16))</f>
        <v>1.11700941144389</v>
      </c>
      <c r="G333" s="71">
        <f t="shared" ca="1" si="97"/>
        <v>1.06012982108814</v>
      </c>
      <c r="H333" s="71">
        <f t="shared" ca="1" si="98"/>
        <v>1.0536534200000001</v>
      </c>
      <c r="I333" s="72">
        <f t="shared" si="93"/>
        <v>1.6500000000000001E-2</v>
      </c>
      <c r="J333" s="92">
        <f t="shared" si="99"/>
        <v>45035</v>
      </c>
      <c r="K333" s="73">
        <f t="shared" si="100"/>
        <v>103</v>
      </c>
      <c r="L333" s="74">
        <f t="shared" si="101"/>
        <v>104</v>
      </c>
      <c r="M333" s="75">
        <f t="shared" si="102"/>
        <v>1.006776815</v>
      </c>
      <c r="N333" s="75">
        <f t="shared" ca="1" si="103"/>
        <v>1.060793834</v>
      </c>
      <c r="O333" s="74">
        <f t="shared" si="104"/>
        <v>0</v>
      </c>
      <c r="P333" s="71">
        <f t="shared" ca="1" si="105"/>
        <v>0</v>
      </c>
      <c r="Q333" s="71">
        <f t="shared" si="106"/>
        <v>0</v>
      </c>
      <c r="R333" s="76">
        <f t="shared" si="107"/>
        <v>0</v>
      </c>
      <c r="S333" s="92">
        <f t="shared" si="108"/>
        <v>0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92"/>
        <v>45186</v>
      </c>
      <c r="B334" s="77">
        <f t="shared" ca="1" si="94"/>
        <v>0</v>
      </c>
      <c r="C334" s="71">
        <f t="shared" si="95"/>
        <v>0</v>
      </c>
      <c r="D334" s="10">
        <f ca="1">IF(A334&lt;$B$1,VLOOKUP(A334,[1]DI!$A$4:$B$15000,2,FALSE),0)</f>
        <v>0</v>
      </c>
      <c r="E334" s="71">
        <f t="shared" ca="1" si="96"/>
        <v>1</v>
      </c>
      <c r="F334" s="71">
        <f ca="1">(TRUNC(PRODUCT($E$16:$E333),16))</f>
        <v>1.11700941144389</v>
      </c>
      <c r="G334" s="71">
        <f t="shared" ca="1" si="97"/>
        <v>1.06012982108814</v>
      </c>
      <c r="H334" s="71">
        <f t="shared" ca="1" si="98"/>
        <v>1.0536534200000001</v>
      </c>
      <c r="I334" s="72">
        <f t="shared" si="93"/>
        <v>1.6500000000000001E-2</v>
      </c>
      <c r="J334" s="92">
        <f t="shared" si="99"/>
        <v>45035</v>
      </c>
      <c r="K334" s="73">
        <f t="shared" si="100"/>
        <v>103</v>
      </c>
      <c r="L334" s="74">
        <f t="shared" si="101"/>
        <v>104</v>
      </c>
      <c r="M334" s="75">
        <f t="shared" si="102"/>
        <v>1.006776815</v>
      </c>
      <c r="N334" s="75">
        <f t="shared" ca="1" si="103"/>
        <v>1.060793834</v>
      </c>
      <c r="O334" s="74">
        <f t="shared" si="104"/>
        <v>0</v>
      </c>
      <c r="P334" s="71">
        <f t="shared" ca="1" si="105"/>
        <v>0</v>
      </c>
      <c r="Q334" s="71">
        <f t="shared" si="106"/>
        <v>0</v>
      </c>
      <c r="R334" s="76">
        <f t="shared" si="107"/>
        <v>0</v>
      </c>
      <c r="S334" s="92">
        <f t="shared" si="108"/>
        <v>0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92"/>
        <v>45187</v>
      </c>
      <c r="B335" s="77">
        <f t="shared" ca="1" si="94"/>
        <v>0</v>
      </c>
      <c r="C335" s="71">
        <f t="shared" si="95"/>
        <v>0</v>
      </c>
      <c r="D335" s="10">
        <f ca="1">IF(A335&lt;$B$1,VLOOKUP(A335,[1]DI!$A$4:$B$15000,2,FALSE),0)</f>
        <v>0.13150000000000001</v>
      </c>
      <c r="E335" s="71">
        <f t="shared" ca="1" si="96"/>
        <v>1.0004903700000001</v>
      </c>
      <c r="F335" s="71">
        <f ca="1">(TRUNC(PRODUCT($E$16:$E334),16))</f>
        <v>1.11700941144389</v>
      </c>
      <c r="G335" s="71">
        <f t="shared" ca="1" si="97"/>
        <v>1.06012982108814</v>
      </c>
      <c r="H335" s="71">
        <f t="shared" ca="1" si="98"/>
        <v>1.0536534200000001</v>
      </c>
      <c r="I335" s="72">
        <f t="shared" si="93"/>
        <v>1.6500000000000001E-2</v>
      </c>
      <c r="J335" s="92">
        <f t="shared" si="99"/>
        <v>45035</v>
      </c>
      <c r="K335" s="73">
        <f t="shared" si="100"/>
        <v>104</v>
      </c>
      <c r="L335" s="74">
        <f t="shared" si="101"/>
        <v>104</v>
      </c>
      <c r="M335" s="75">
        <f t="shared" si="102"/>
        <v>1.006776815</v>
      </c>
      <c r="N335" s="75">
        <f t="shared" ca="1" si="103"/>
        <v>1.060793834</v>
      </c>
      <c r="O335" s="74">
        <f t="shared" si="104"/>
        <v>0</v>
      </c>
      <c r="P335" s="71">
        <f t="shared" ca="1" si="105"/>
        <v>0</v>
      </c>
      <c r="Q335" s="71">
        <f t="shared" si="106"/>
        <v>0</v>
      </c>
      <c r="R335" s="76">
        <f t="shared" si="107"/>
        <v>0</v>
      </c>
      <c r="S335" s="92">
        <f t="shared" si="108"/>
        <v>0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92"/>
        <v>45188</v>
      </c>
      <c r="B336" s="77">
        <f t="shared" ca="1" si="94"/>
        <v>0</v>
      </c>
      <c r="C336" s="71">
        <f t="shared" si="95"/>
        <v>0</v>
      </c>
      <c r="D336" s="10">
        <f ca="1">IF(A336&lt;$B$1,VLOOKUP(A336,[1]DI!$A$4:$B$15000,2,FALSE),0)</f>
        <v>0.13150000000000001</v>
      </c>
      <c r="E336" s="71">
        <f t="shared" ca="1" si="96"/>
        <v>1.0004903700000001</v>
      </c>
      <c r="F336" s="71">
        <f ca="1">(TRUNC(PRODUCT($E$16:$E335),16))</f>
        <v>1.1175571593489799</v>
      </c>
      <c r="G336" s="71">
        <f t="shared" ca="1" si="97"/>
        <v>1.06012982108814</v>
      </c>
      <c r="H336" s="71">
        <f t="shared" ca="1" si="98"/>
        <v>1.0541701000000001</v>
      </c>
      <c r="I336" s="72">
        <f t="shared" si="93"/>
        <v>1.6500000000000001E-2</v>
      </c>
      <c r="J336" s="92">
        <f t="shared" si="99"/>
        <v>45035</v>
      </c>
      <c r="K336" s="73">
        <f t="shared" si="100"/>
        <v>105</v>
      </c>
      <c r="L336" s="74">
        <f t="shared" si="101"/>
        <v>105</v>
      </c>
      <c r="M336" s="75">
        <f t="shared" si="102"/>
        <v>1.006842199</v>
      </c>
      <c r="N336" s="75">
        <f t="shared" ca="1" si="103"/>
        <v>1.0613829420000001</v>
      </c>
      <c r="O336" s="74">
        <f t="shared" si="104"/>
        <v>0</v>
      </c>
      <c r="P336" s="71">
        <f t="shared" ca="1" si="105"/>
        <v>0</v>
      </c>
      <c r="Q336" s="71">
        <f t="shared" si="106"/>
        <v>0</v>
      </c>
      <c r="R336" s="76">
        <f t="shared" si="107"/>
        <v>0</v>
      </c>
      <c r="S336" s="92">
        <f t="shared" si="108"/>
        <v>0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378" si="109">(A336+1)</f>
        <v>45189</v>
      </c>
      <c r="B337" s="77">
        <f t="shared" ca="1" si="94"/>
        <v>0</v>
      </c>
      <c r="C337" s="71">
        <f t="shared" si="95"/>
        <v>0</v>
      </c>
      <c r="D337" s="10">
        <f ca="1">IF(A337&lt;$B$1,VLOOKUP(A337,[1]DI!$A$4:$B$15000,2,FALSE),0)</f>
        <v>0.13150000000000001</v>
      </c>
      <c r="E337" s="71">
        <f t="shared" ca="1" si="96"/>
        <v>1.0004903700000001</v>
      </c>
      <c r="F337" s="71">
        <f ca="1">(TRUNC(PRODUCT($E$16:$E336),16))</f>
        <v>1.1181051758532099</v>
      </c>
      <c r="G337" s="71">
        <f t="shared" ca="1" si="97"/>
        <v>1.06012982108814</v>
      </c>
      <c r="H337" s="71">
        <f t="shared" ca="1" si="98"/>
        <v>1.05468703</v>
      </c>
      <c r="I337" s="72">
        <f t="shared" ref="I337:I377" si="110">I336</f>
        <v>1.6500000000000001E-2</v>
      </c>
      <c r="J337" s="92">
        <f t="shared" si="99"/>
        <v>45035</v>
      </c>
      <c r="K337" s="73">
        <f t="shared" si="100"/>
        <v>106</v>
      </c>
      <c r="L337" s="74">
        <f t="shared" si="101"/>
        <v>106</v>
      </c>
      <c r="M337" s="75">
        <f t="shared" si="102"/>
        <v>1.006907588</v>
      </c>
      <c r="N337" s="75">
        <f t="shared" ca="1" si="103"/>
        <v>1.0619723729999999</v>
      </c>
      <c r="O337" s="74">
        <f t="shared" si="104"/>
        <v>0</v>
      </c>
      <c r="P337" s="71">
        <f t="shared" ca="1" si="105"/>
        <v>0</v>
      </c>
      <c r="Q337" s="71">
        <f t="shared" si="106"/>
        <v>0</v>
      </c>
      <c r="R337" s="76">
        <f t="shared" si="107"/>
        <v>0</v>
      </c>
      <c r="S337" s="92">
        <f t="shared" si="108"/>
        <v>0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09"/>
        <v>45190</v>
      </c>
      <c r="B338" s="77">
        <f t="shared" ca="1" si="94"/>
        <v>0</v>
      </c>
      <c r="C338" s="71">
        <f t="shared" si="95"/>
        <v>0</v>
      </c>
      <c r="D338" s="10">
        <f ca="1">IF(A338&lt;$B$1,VLOOKUP(A338,[1]DI!$A$4:$B$15000,2,FALSE),0)</f>
        <v>0.1265</v>
      </c>
      <c r="E338" s="71">
        <f t="shared" ca="1" si="96"/>
        <v>1.0004727899999999</v>
      </c>
      <c r="F338" s="71">
        <f ca="1">(TRUNC(PRODUCT($E$16:$E337),16))</f>
        <v>1.1186534610882899</v>
      </c>
      <c r="G338" s="71">
        <f t="shared" ca="1" si="97"/>
        <v>1.06012982108814</v>
      </c>
      <c r="H338" s="71">
        <f t="shared" ca="1" si="98"/>
        <v>1.05520422</v>
      </c>
      <c r="I338" s="72">
        <f t="shared" si="110"/>
        <v>1.6500000000000001E-2</v>
      </c>
      <c r="J338" s="92">
        <f t="shared" si="99"/>
        <v>45035</v>
      </c>
      <c r="K338" s="73">
        <f t="shared" si="100"/>
        <v>107</v>
      </c>
      <c r="L338" s="74">
        <f t="shared" si="101"/>
        <v>107</v>
      </c>
      <c r="M338" s="75">
        <f t="shared" si="102"/>
        <v>1.00697298</v>
      </c>
      <c r="N338" s="75">
        <f t="shared" ca="1" si="103"/>
        <v>1.0625621380000001</v>
      </c>
      <c r="O338" s="74">
        <f t="shared" si="104"/>
        <v>0</v>
      </c>
      <c r="P338" s="71">
        <f t="shared" ca="1" si="105"/>
        <v>0</v>
      </c>
      <c r="Q338" s="71">
        <f t="shared" si="106"/>
        <v>0</v>
      </c>
      <c r="R338" s="76">
        <f t="shared" si="107"/>
        <v>0</v>
      </c>
      <c r="S338" s="92">
        <f t="shared" si="108"/>
        <v>0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09"/>
        <v>45191</v>
      </c>
      <c r="B339" s="77">
        <f t="shared" ca="1" si="94"/>
        <v>0</v>
      </c>
      <c r="C339" s="71">
        <f t="shared" si="95"/>
        <v>0</v>
      </c>
      <c r="D339" s="10">
        <f ca="1">IF(A339&lt;$B$1,VLOOKUP(A339,[1]DI!$A$4:$B$15000,2,FALSE),0)</f>
        <v>0.1265</v>
      </c>
      <c r="E339" s="71">
        <f t="shared" ca="1" si="96"/>
        <v>1.0004727899999999</v>
      </c>
      <c r="F339" s="71">
        <f ca="1">(TRUNC(PRODUCT($E$16:$E338),16))</f>
        <v>1.1191823492581601</v>
      </c>
      <c r="G339" s="71">
        <f t="shared" ca="1" si="97"/>
        <v>1.06012982108814</v>
      </c>
      <c r="H339" s="71">
        <f t="shared" ca="1" si="98"/>
        <v>1.0557031100000001</v>
      </c>
      <c r="I339" s="72">
        <f t="shared" si="110"/>
        <v>1.6500000000000001E-2</v>
      </c>
      <c r="J339" s="92">
        <f t="shared" si="99"/>
        <v>45035</v>
      </c>
      <c r="K339" s="73">
        <f t="shared" si="100"/>
        <v>108</v>
      </c>
      <c r="L339" s="74">
        <f t="shared" si="101"/>
        <v>108</v>
      </c>
      <c r="M339" s="75">
        <f t="shared" si="102"/>
        <v>1.007038377</v>
      </c>
      <c r="N339" s="75">
        <f t="shared" ca="1" si="103"/>
        <v>1.063133546</v>
      </c>
      <c r="O339" s="74">
        <f t="shared" si="104"/>
        <v>0</v>
      </c>
      <c r="P339" s="71">
        <f t="shared" ca="1" si="105"/>
        <v>0</v>
      </c>
      <c r="Q339" s="71">
        <f t="shared" si="106"/>
        <v>0</v>
      </c>
      <c r="R339" s="76">
        <f t="shared" si="107"/>
        <v>0</v>
      </c>
      <c r="S339" s="92">
        <f t="shared" si="108"/>
        <v>0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09"/>
        <v>45192</v>
      </c>
      <c r="B340" s="77">
        <f t="shared" ca="1" si="94"/>
        <v>0</v>
      </c>
      <c r="C340" s="71">
        <f t="shared" si="95"/>
        <v>0</v>
      </c>
      <c r="D340" s="10">
        <f ca="1">IF(A340&lt;$B$1,VLOOKUP(A340,[1]DI!$A$4:$B$15000,2,FALSE),0)</f>
        <v>0</v>
      </c>
      <c r="E340" s="71">
        <f t="shared" ca="1" si="96"/>
        <v>1</v>
      </c>
      <c r="F340" s="71">
        <f ca="1">(TRUNC(PRODUCT($E$16:$E339),16))</f>
        <v>1.1197114874810701</v>
      </c>
      <c r="G340" s="71">
        <f t="shared" ca="1" si="97"/>
        <v>1.06012982108814</v>
      </c>
      <c r="H340" s="71">
        <f t="shared" ca="1" si="98"/>
        <v>1.05620224</v>
      </c>
      <c r="I340" s="72">
        <f t="shared" si="110"/>
        <v>1.6500000000000001E-2</v>
      </c>
      <c r="J340" s="92">
        <f t="shared" si="99"/>
        <v>45035</v>
      </c>
      <c r="K340" s="73">
        <f t="shared" si="100"/>
        <v>108</v>
      </c>
      <c r="L340" s="74">
        <f t="shared" si="101"/>
        <v>109</v>
      </c>
      <c r="M340" s="75">
        <f t="shared" si="102"/>
        <v>1.0071037780000001</v>
      </c>
      <c r="N340" s="75">
        <f t="shared" ca="1" si="103"/>
        <v>1.0637052659999999</v>
      </c>
      <c r="O340" s="74">
        <f t="shared" si="104"/>
        <v>0</v>
      </c>
      <c r="P340" s="71">
        <f t="shared" ca="1" si="105"/>
        <v>0</v>
      </c>
      <c r="Q340" s="71">
        <f t="shared" si="106"/>
        <v>0</v>
      </c>
      <c r="R340" s="76">
        <f t="shared" si="107"/>
        <v>0</v>
      </c>
      <c r="S340" s="92">
        <f t="shared" si="108"/>
        <v>0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09"/>
        <v>45193</v>
      </c>
      <c r="B341" s="77">
        <f t="shared" ca="1" si="94"/>
        <v>0</v>
      </c>
      <c r="C341" s="71">
        <f t="shared" si="95"/>
        <v>0</v>
      </c>
      <c r="D341" s="10">
        <f ca="1">IF(A341&lt;$B$1,VLOOKUP(A341,[1]DI!$A$4:$B$15000,2,FALSE),0)</f>
        <v>0</v>
      </c>
      <c r="E341" s="71">
        <f t="shared" ca="1" si="96"/>
        <v>1</v>
      </c>
      <c r="F341" s="71">
        <f ca="1">(TRUNC(PRODUCT($E$16:$E340),16))</f>
        <v>1.1197114874810701</v>
      </c>
      <c r="G341" s="71">
        <f t="shared" ca="1" si="97"/>
        <v>1.06012982108814</v>
      </c>
      <c r="H341" s="71">
        <f t="shared" ca="1" si="98"/>
        <v>1.05620224</v>
      </c>
      <c r="I341" s="72">
        <f t="shared" si="110"/>
        <v>1.6500000000000001E-2</v>
      </c>
      <c r="J341" s="92">
        <f t="shared" si="99"/>
        <v>45035</v>
      </c>
      <c r="K341" s="73">
        <f t="shared" si="100"/>
        <v>108</v>
      </c>
      <c r="L341" s="74">
        <f t="shared" si="101"/>
        <v>109</v>
      </c>
      <c r="M341" s="75">
        <f t="shared" si="102"/>
        <v>1.0071037780000001</v>
      </c>
      <c r="N341" s="75">
        <f t="shared" ca="1" si="103"/>
        <v>1.0637052659999999</v>
      </c>
      <c r="O341" s="74">
        <f t="shared" si="104"/>
        <v>0</v>
      </c>
      <c r="P341" s="71">
        <f t="shared" ca="1" si="105"/>
        <v>0</v>
      </c>
      <c r="Q341" s="71">
        <f t="shared" si="106"/>
        <v>0</v>
      </c>
      <c r="R341" s="76">
        <f t="shared" si="107"/>
        <v>0</v>
      </c>
      <c r="S341" s="92">
        <f t="shared" si="108"/>
        <v>0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09"/>
        <v>45194</v>
      </c>
      <c r="B342" s="77">
        <f t="shared" ca="1" si="94"/>
        <v>0</v>
      </c>
      <c r="C342" s="71">
        <f t="shared" si="95"/>
        <v>0</v>
      </c>
      <c r="D342" s="10">
        <f ca="1">IF(A342&lt;$B$1,VLOOKUP(A342,[1]DI!$A$4:$B$15000,2,FALSE),0)</f>
        <v>0.1265</v>
      </c>
      <c r="E342" s="71">
        <f t="shared" ca="1" si="96"/>
        <v>1.0004727899999999</v>
      </c>
      <c r="F342" s="71">
        <f ca="1">(TRUNC(PRODUCT($E$16:$E341),16))</f>
        <v>1.1197114874810701</v>
      </c>
      <c r="G342" s="71">
        <f t="shared" ca="1" si="97"/>
        <v>1.06012982108814</v>
      </c>
      <c r="H342" s="71">
        <f t="shared" ca="1" si="98"/>
        <v>1.05620224</v>
      </c>
      <c r="I342" s="72">
        <f t="shared" si="110"/>
        <v>1.6500000000000001E-2</v>
      </c>
      <c r="J342" s="92">
        <f t="shared" si="99"/>
        <v>45035</v>
      </c>
      <c r="K342" s="73">
        <f t="shared" si="100"/>
        <v>109</v>
      </c>
      <c r="L342" s="74">
        <f t="shared" si="101"/>
        <v>109</v>
      </c>
      <c r="M342" s="75">
        <f t="shared" si="102"/>
        <v>1.0071037780000001</v>
      </c>
      <c r="N342" s="75">
        <f t="shared" ca="1" si="103"/>
        <v>1.0637052659999999</v>
      </c>
      <c r="O342" s="74">
        <f t="shared" si="104"/>
        <v>0</v>
      </c>
      <c r="P342" s="71">
        <f t="shared" ca="1" si="105"/>
        <v>0</v>
      </c>
      <c r="Q342" s="71">
        <f t="shared" si="106"/>
        <v>0</v>
      </c>
      <c r="R342" s="76">
        <f t="shared" si="107"/>
        <v>0</v>
      </c>
      <c r="S342" s="92">
        <f t="shared" si="108"/>
        <v>0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09"/>
        <v>45195</v>
      </c>
      <c r="B343" s="77">
        <f t="shared" ca="1" si="94"/>
        <v>0</v>
      </c>
      <c r="C343" s="71">
        <f t="shared" si="95"/>
        <v>0</v>
      </c>
      <c r="D343" s="10">
        <f ca="1">IF(A343&lt;$B$1,VLOOKUP(A343,[1]DI!$A$4:$B$15000,2,FALSE),0)</f>
        <v>0.1265</v>
      </c>
      <c r="E343" s="71">
        <f t="shared" ca="1" si="96"/>
        <v>1.0004727899999999</v>
      </c>
      <c r="F343" s="71">
        <f ca="1">(TRUNC(PRODUCT($E$16:$E342),16))</f>
        <v>1.12024087587523</v>
      </c>
      <c r="G343" s="71">
        <f t="shared" ca="1" si="97"/>
        <v>1.06012982108814</v>
      </c>
      <c r="H343" s="71">
        <f t="shared" ca="1" si="98"/>
        <v>1.0567016</v>
      </c>
      <c r="I343" s="72">
        <f t="shared" si="110"/>
        <v>1.6500000000000001E-2</v>
      </c>
      <c r="J343" s="92">
        <f t="shared" si="99"/>
        <v>45035</v>
      </c>
      <c r="K343" s="73">
        <f t="shared" si="100"/>
        <v>110</v>
      </c>
      <c r="L343" s="74">
        <f t="shared" si="101"/>
        <v>110</v>
      </c>
      <c r="M343" s="75">
        <f t="shared" si="102"/>
        <v>1.007169183</v>
      </c>
      <c r="N343" s="75">
        <f t="shared" ca="1" si="103"/>
        <v>1.0642772869999999</v>
      </c>
      <c r="O343" s="74">
        <f t="shared" si="104"/>
        <v>0</v>
      </c>
      <c r="P343" s="71">
        <f t="shared" ca="1" si="105"/>
        <v>0</v>
      </c>
      <c r="Q343" s="71">
        <f t="shared" si="106"/>
        <v>0</v>
      </c>
      <c r="R343" s="76">
        <f t="shared" si="107"/>
        <v>0</v>
      </c>
      <c r="S343" s="92">
        <f t="shared" si="108"/>
        <v>0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09"/>
        <v>45196</v>
      </c>
      <c r="B344" s="77">
        <f t="shared" ca="1" si="94"/>
        <v>0</v>
      </c>
      <c r="C344" s="71">
        <f t="shared" si="95"/>
        <v>0</v>
      </c>
      <c r="D344" s="10">
        <f ca="1">IF(A344&lt;$B$1,VLOOKUP(A344,[1]DI!$A$4:$B$15000,2,FALSE),0)</f>
        <v>0.1265</v>
      </c>
      <c r="E344" s="71">
        <f t="shared" ca="1" si="96"/>
        <v>1.0004727899999999</v>
      </c>
      <c r="F344" s="71">
        <f ca="1">(TRUNC(PRODUCT($E$16:$E343),16))</f>
        <v>1.1207705145589399</v>
      </c>
      <c r="G344" s="71">
        <f t="shared" ca="1" si="97"/>
        <v>1.06012982108814</v>
      </c>
      <c r="H344" s="71">
        <f t="shared" ca="1" si="98"/>
        <v>1.0572012</v>
      </c>
      <c r="I344" s="72">
        <f t="shared" si="110"/>
        <v>1.6500000000000001E-2</v>
      </c>
      <c r="J344" s="92">
        <f t="shared" si="99"/>
        <v>45035</v>
      </c>
      <c r="K344" s="73">
        <f t="shared" si="100"/>
        <v>111</v>
      </c>
      <c r="L344" s="74">
        <f t="shared" si="101"/>
        <v>111</v>
      </c>
      <c r="M344" s="75">
        <f t="shared" si="102"/>
        <v>1.007234593</v>
      </c>
      <c r="N344" s="75">
        <f t="shared" ca="1" si="103"/>
        <v>1.0648496199999999</v>
      </c>
      <c r="O344" s="74">
        <f t="shared" si="104"/>
        <v>0</v>
      </c>
      <c r="P344" s="71">
        <f t="shared" ca="1" si="105"/>
        <v>0</v>
      </c>
      <c r="Q344" s="71">
        <f t="shared" si="106"/>
        <v>0</v>
      </c>
      <c r="R344" s="76">
        <f t="shared" si="107"/>
        <v>0</v>
      </c>
      <c r="S344" s="92">
        <f t="shared" si="108"/>
        <v>0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09"/>
        <v>45197</v>
      </c>
      <c r="B345" s="77">
        <f t="shared" ca="1" si="94"/>
        <v>0</v>
      </c>
      <c r="C345" s="71">
        <f t="shared" si="95"/>
        <v>0</v>
      </c>
      <c r="D345" s="10">
        <f ca="1">IF(A345&lt;$B$1,VLOOKUP(A345,[1]DI!$A$4:$B$15000,2,FALSE),0)</f>
        <v>0.1265</v>
      </c>
      <c r="E345" s="71">
        <f t="shared" ca="1" si="96"/>
        <v>1.0004727899999999</v>
      </c>
      <c r="F345" s="71">
        <f ca="1">(TRUNC(PRODUCT($E$16:$E344),16))</f>
        <v>1.1213004036505201</v>
      </c>
      <c r="G345" s="71">
        <f t="shared" ca="1" si="97"/>
        <v>1.06012982108814</v>
      </c>
      <c r="H345" s="71">
        <f t="shared" ca="1" si="98"/>
        <v>1.05770103</v>
      </c>
      <c r="I345" s="72">
        <f t="shared" si="110"/>
        <v>1.6500000000000001E-2</v>
      </c>
      <c r="J345" s="92">
        <f t="shared" si="99"/>
        <v>45035</v>
      </c>
      <c r="K345" s="73">
        <f t="shared" si="100"/>
        <v>112</v>
      </c>
      <c r="L345" s="74">
        <f t="shared" si="101"/>
        <v>112</v>
      </c>
      <c r="M345" s="75">
        <f t="shared" si="102"/>
        <v>1.007300007</v>
      </c>
      <c r="N345" s="75">
        <f t="shared" ca="1" si="103"/>
        <v>1.0654222550000001</v>
      </c>
      <c r="O345" s="74">
        <f t="shared" si="104"/>
        <v>0</v>
      </c>
      <c r="P345" s="71">
        <f t="shared" ca="1" si="105"/>
        <v>0</v>
      </c>
      <c r="Q345" s="71">
        <f t="shared" si="106"/>
        <v>0</v>
      </c>
      <c r="R345" s="76">
        <f t="shared" si="107"/>
        <v>0</v>
      </c>
      <c r="S345" s="92">
        <f t="shared" si="108"/>
        <v>0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09"/>
        <v>45198</v>
      </c>
      <c r="B346" s="77">
        <f t="shared" ca="1" si="94"/>
        <v>0</v>
      </c>
      <c r="C346" s="71">
        <f t="shared" si="95"/>
        <v>0</v>
      </c>
      <c r="D346" s="10">
        <f ca="1">IF(A346&lt;$B$1,VLOOKUP(A346,[1]DI!$A$4:$B$15000,2,FALSE),0)</f>
        <v>0.1265</v>
      </c>
      <c r="E346" s="71">
        <f t="shared" ca="1" si="96"/>
        <v>1.0004727899999999</v>
      </c>
      <c r="F346" s="71">
        <f ca="1">(TRUNC(PRODUCT($E$16:$E345),16))</f>
        <v>1.12183054326836</v>
      </c>
      <c r="G346" s="71">
        <f t="shared" ca="1" si="97"/>
        <v>1.06012982108814</v>
      </c>
      <c r="H346" s="71">
        <f t="shared" ca="1" si="98"/>
        <v>1.0582011</v>
      </c>
      <c r="I346" s="72">
        <f t="shared" si="110"/>
        <v>1.6500000000000001E-2</v>
      </c>
      <c r="J346" s="92">
        <f t="shared" si="99"/>
        <v>45035</v>
      </c>
      <c r="K346" s="73">
        <f t="shared" si="100"/>
        <v>113</v>
      </c>
      <c r="L346" s="74">
        <f t="shared" si="101"/>
        <v>113</v>
      </c>
      <c r="M346" s="75">
        <f t="shared" si="102"/>
        <v>1.0073654249999999</v>
      </c>
      <c r="N346" s="75">
        <f t="shared" ca="1" si="103"/>
        <v>1.065995201</v>
      </c>
      <c r="O346" s="74">
        <f t="shared" si="104"/>
        <v>0</v>
      </c>
      <c r="P346" s="71">
        <f t="shared" ca="1" si="105"/>
        <v>0</v>
      </c>
      <c r="Q346" s="71">
        <f t="shared" si="106"/>
        <v>0</v>
      </c>
      <c r="R346" s="76">
        <f t="shared" si="107"/>
        <v>0</v>
      </c>
      <c r="S346" s="92">
        <f t="shared" si="108"/>
        <v>0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09"/>
        <v>45199</v>
      </c>
      <c r="B347" s="77">
        <f t="shared" ca="1" si="94"/>
        <v>0</v>
      </c>
      <c r="C347" s="71">
        <f t="shared" si="95"/>
        <v>0</v>
      </c>
      <c r="D347" s="10">
        <f ca="1">IF(A347&lt;$B$1,VLOOKUP(A347,[1]DI!$A$4:$B$15000,2,FALSE),0)</f>
        <v>0</v>
      </c>
      <c r="E347" s="71">
        <f t="shared" ca="1" si="96"/>
        <v>1</v>
      </c>
      <c r="F347" s="71">
        <f ca="1">(TRUNC(PRODUCT($E$16:$E346),16))</f>
        <v>1.1223609335309099</v>
      </c>
      <c r="G347" s="71">
        <f t="shared" ca="1" si="97"/>
        <v>1.06012982108814</v>
      </c>
      <c r="H347" s="71">
        <f t="shared" ca="1" si="98"/>
        <v>1.0587014100000001</v>
      </c>
      <c r="I347" s="72">
        <f t="shared" si="110"/>
        <v>1.6500000000000001E-2</v>
      </c>
      <c r="J347" s="92">
        <f t="shared" si="99"/>
        <v>45035</v>
      </c>
      <c r="K347" s="73">
        <f t="shared" si="100"/>
        <v>113</v>
      </c>
      <c r="L347" s="74">
        <f t="shared" si="101"/>
        <v>114</v>
      </c>
      <c r="M347" s="75">
        <f t="shared" si="102"/>
        <v>1.007430847</v>
      </c>
      <c r="N347" s="75">
        <f t="shared" ca="1" si="103"/>
        <v>1.0665684580000001</v>
      </c>
      <c r="O347" s="74">
        <f t="shared" si="104"/>
        <v>0</v>
      </c>
      <c r="P347" s="71">
        <f t="shared" ca="1" si="105"/>
        <v>0</v>
      </c>
      <c r="Q347" s="71">
        <f t="shared" si="106"/>
        <v>0</v>
      </c>
      <c r="R347" s="76">
        <f t="shared" si="107"/>
        <v>0</v>
      </c>
      <c r="S347" s="92">
        <f t="shared" si="108"/>
        <v>0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09"/>
        <v>45200</v>
      </c>
      <c r="B348" s="77">
        <f t="shared" ca="1" si="94"/>
        <v>0</v>
      </c>
      <c r="C348" s="71">
        <f t="shared" si="95"/>
        <v>0</v>
      </c>
      <c r="D348" s="10">
        <f ca="1">IF(A348&lt;$B$1,VLOOKUP(A348,[1]DI!$A$4:$B$15000,2,FALSE),0)</f>
        <v>0</v>
      </c>
      <c r="E348" s="71">
        <f t="shared" ca="1" si="96"/>
        <v>1</v>
      </c>
      <c r="F348" s="71">
        <f ca="1">(TRUNC(PRODUCT($E$16:$E347),16))</f>
        <v>1.1223609335309099</v>
      </c>
      <c r="G348" s="71">
        <f t="shared" ca="1" si="97"/>
        <v>1.06012982108814</v>
      </c>
      <c r="H348" s="71">
        <f t="shared" ca="1" si="98"/>
        <v>1.0587014100000001</v>
      </c>
      <c r="I348" s="72">
        <f t="shared" si="110"/>
        <v>1.6500000000000001E-2</v>
      </c>
      <c r="J348" s="92">
        <f t="shared" si="99"/>
        <v>45035</v>
      </c>
      <c r="K348" s="73">
        <f t="shared" si="100"/>
        <v>113</v>
      </c>
      <c r="L348" s="74">
        <f t="shared" si="101"/>
        <v>114</v>
      </c>
      <c r="M348" s="75">
        <f t="shared" si="102"/>
        <v>1.007430847</v>
      </c>
      <c r="N348" s="75">
        <f t="shared" ca="1" si="103"/>
        <v>1.0665684580000001</v>
      </c>
      <c r="O348" s="74">
        <f t="shared" si="104"/>
        <v>0</v>
      </c>
      <c r="P348" s="71">
        <f t="shared" ca="1" si="105"/>
        <v>0</v>
      </c>
      <c r="Q348" s="71">
        <f t="shared" si="106"/>
        <v>0</v>
      </c>
      <c r="R348" s="76">
        <f t="shared" si="107"/>
        <v>0</v>
      </c>
      <c r="S348" s="92">
        <f t="shared" si="108"/>
        <v>0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09"/>
        <v>45201</v>
      </c>
      <c r="B349" s="77">
        <f t="shared" ca="1" si="94"/>
        <v>0</v>
      </c>
      <c r="C349" s="71">
        <f t="shared" si="95"/>
        <v>0</v>
      </c>
      <c r="D349" s="10">
        <f ca="1">IF(A349&lt;$B$1,VLOOKUP(A349,[1]DI!$A$4:$B$15000,2,FALSE),0)</f>
        <v>0.1265</v>
      </c>
      <c r="E349" s="71">
        <f t="shared" ca="1" si="96"/>
        <v>1.0004727899999999</v>
      </c>
      <c r="F349" s="71">
        <f ca="1">(TRUNC(PRODUCT($E$16:$E348),16))</f>
        <v>1.1223609335309099</v>
      </c>
      <c r="G349" s="71">
        <f t="shared" ca="1" si="97"/>
        <v>1.06012982108814</v>
      </c>
      <c r="H349" s="71">
        <f t="shared" ca="1" si="98"/>
        <v>1.0587014100000001</v>
      </c>
      <c r="I349" s="72">
        <f t="shared" si="110"/>
        <v>1.6500000000000001E-2</v>
      </c>
      <c r="J349" s="92">
        <f t="shared" si="99"/>
        <v>45035</v>
      </c>
      <c r="K349" s="73">
        <f t="shared" si="100"/>
        <v>114</v>
      </c>
      <c r="L349" s="74">
        <f t="shared" si="101"/>
        <v>114</v>
      </c>
      <c r="M349" s="75">
        <f t="shared" si="102"/>
        <v>1.007430847</v>
      </c>
      <c r="N349" s="75">
        <f t="shared" ca="1" si="103"/>
        <v>1.0665684580000001</v>
      </c>
      <c r="O349" s="74">
        <f t="shared" si="104"/>
        <v>0</v>
      </c>
      <c r="P349" s="71">
        <f t="shared" ca="1" si="105"/>
        <v>0</v>
      </c>
      <c r="Q349" s="71">
        <f t="shared" si="106"/>
        <v>0</v>
      </c>
      <c r="R349" s="76">
        <f t="shared" si="107"/>
        <v>0</v>
      </c>
      <c r="S349" s="92">
        <f t="shared" si="108"/>
        <v>0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09"/>
        <v>45202</v>
      </c>
      <c r="B350" s="77">
        <f t="shared" ca="1" si="94"/>
        <v>0</v>
      </c>
      <c r="C350" s="71">
        <f t="shared" si="95"/>
        <v>0</v>
      </c>
      <c r="D350" s="10">
        <f ca="1">IF(A350&lt;$B$1,VLOOKUP(A350,[1]DI!$A$4:$B$15000,2,FALSE),0)</f>
        <v>0.1265</v>
      </c>
      <c r="E350" s="71">
        <f t="shared" ca="1" si="96"/>
        <v>1.0004727899999999</v>
      </c>
      <c r="F350" s="71">
        <f ca="1">(TRUNC(PRODUCT($E$16:$E349),16))</f>
        <v>1.1228915745566701</v>
      </c>
      <c r="G350" s="71">
        <f t="shared" ca="1" si="97"/>
        <v>1.06012982108814</v>
      </c>
      <c r="H350" s="71">
        <f t="shared" ca="1" si="98"/>
        <v>1.0592019500000001</v>
      </c>
      <c r="I350" s="72">
        <f t="shared" si="110"/>
        <v>1.6500000000000001E-2</v>
      </c>
      <c r="J350" s="92">
        <f t="shared" si="99"/>
        <v>45035</v>
      </c>
      <c r="K350" s="73">
        <f t="shared" si="100"/>
        <v>115</v>
      </c>
      <c r="L350" s="74">
        <f t="shared" si="101"/>
        <v>115</v>
      </c>
      <c r="M350" s="75">
        <f t="shared" si="102"/>
        <v>1.007496274</v>
      </c>
      <c r="N350" s="75">
        <f t="shared" ca="1" si="103"/>
        <v>1.067142018</v>
      </c>
      <c r="O350" s="74">
        <f t="shared" si="104"/>
        <v>0</v>
      </c>
      <c r="P350" s="71">
        <f t="shared" ca="1" si="105"/>
        <v>0</v>
      </c>
      <c r="Q350" s="71">
        <f t="shared" si="106"/>
        <v>0</v>
      </c>
      <c r="R350" s="76">
        <f t="shared" si="107"/>
        <v>0</v>
      </c>
      <c r="S350" s="92">
        <f t="shared" si="108"/>
        <v>0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09"/>
        <v>45203</v>
      </c>
      <c r="B351" s="77">
        <f t="shared" ca="1" si="94"/>
        <v>0</v>
      </c>
      <c r="C351" s="71">
        <f t="shared" si="95"/>
        <v>0</v>
      </c>
      <c r="D351" s="10">
        <f ca="1">IF(A351&lt;$B$1,VLOOKUP(A351,[1]DI!$A$4:$B$15000,2,FALSE),0)</f>
        <v>0.1265</v>
      </c>
      <c r="E351" s="71">
        <f t="shared" ca="1" si="96"/>
        <v>1.0004727899999999</v>
      </c>
      <c r="F351" s="71">
        <f ca="1">(TRUNC(PRODUCT($E$16:$E350),16))</f>
        <v>1.1234224664642101</v>
      </c>
      <c r="G351" s="71">
        <f t="shared" ca="1" si="97"/>
        <v>1.06012982108814</v>
      </c>
      <c r="H351" s="71">
        <f t="shared" ca="1" si="98"/>
        <v>1.0597027299999999</v>
      </c>
      <c r="I351" s="72">
        <f t="shared" si="110"/>
        <v>1.6500000000000001E-2</v>
      </c>
      <c r="J351" s="92">
        <f t="shared" si="99"/>
        <v>45035</v>
      </c>
      <c r="K351" s="73">
        <f t="shared" si="100"/>
        <v>116</v>
      </c>
      <c r="L351" s="74">
        <f t="shared" si="101"/>
        <v>116</v>
      </c>
      <c r="M351" s="75">
        <f t="shared" si="102"/>
        <v>1.0075617050000001</v>
      </c>
      <c r="N351" s="75">
        <f t="shared" ca="1" si="103"/>
        <v>1.067715889</v>
      </c>
      <c r="O351" s="74">
        <f t="shared" si="104"/>
        <v>0</v>
      </c>
      <c r="P351" s="71">
        <f t="shared" ca="1" si="105"/>
        <v>0</v>
      </c>
      <c r="Q351" s="71">
        <f t="shared" si="106"/>
        <v>0</v>
      </c>
      <c r="R351" s="76">
        <f t="shared" si="107"/>
        <v>0</v>
      </c>
      <c r="S351" s="92">
        <f t="shared" si="108"/>
        <v>0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09"/>
        <v>45204</v>
      </c>
      <c r="B352" s="77">
        <f t="shared" ca="1" si="94"/>
        <v>0</v>
      </c>
      <c r="C352" s="71">
        <f t="shared" si="95"/>
        <v>0</v>
      </c>
      <c r="D352" s="10">
        <f ca="1">IF(A352&lt;$B$1,VLOOKUP(A352,[1]DI!$A$4:$B$15000,2,FALSE),0)</f>
        <v>0.1265</v>
      </c>
      <c r="E352" s="71">
        <f t="shared" ca="1" si="96"/>
        <v>1.0004727899999999</v>
      </c>
      <c r="F352" s="71">
        <f ca="1">(TRUNC(PRODUCT($E$16:$E351),16))</f>
        <v>1.1239536093721301</v>
      </c>
      <c r="G352" s="71">
        <f t="shared" ca="1" si="97"/>
        <v>1.06012982108814</v>
      </c>
      <c r="H352" s="71">
        <f t="shared" ca="1" si="98"/>
        <v>1.0602037499999999</v>
      </c>
      <c r="I352" s="72">
        <f t="shared" si="110"/>
        <v>1.6500000000000001E-2</v>
      </c>
      <c r="J352" s="92">
        <f t="shared" si="99"/>
        <v>45035</v>
      </c>
      <c r="K352" s="73">
        <f t="shared" si="100"/>
        <v>117</v>
      </c>
      <c r="L352" s="74">
        <f t="shared" si="101"/>
        <v>117</v>
      </c>
      <c r="M352" s="75">
        <f t="shared" si="102"/>
        <v>1.0076271400000001</v>
      </c>
      <c r="N352" s="75">
        <f t="shared" ca="1" si="103"/>
        <v>1.0682900719999999</v>
      </c>
      <c r="O352" s="74">
        <f t="shared" si="104"/>
        <v>0</v>
      </c>
      <c r="P352" s="71">
        <f t="shared" ca="1" si="105"/>
        <v>0</v>
      </c>
      <c r="Q352" s="71">
        <f t="shared" si="106"/>
        <v>0</v>
      </c>
      <c r="R352" s="76">
        <f t="shared" si="107"/>
        <v>0</v>
      </c>
      <c r="S352" s="92">
        <f t="shared" si="108"/>
        <v>0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09"/>
        <v>45205</v>
      </c>
      <c r="B353" s="77">
        <f t="shared" ca="1" si="94"/>
        <v>0</v>
      </c>
      <c r="C353" s="71">
        <f t="shared" si="95"/>
        <v>0</v>
      </c>
      <c r="D353" s="10">
        <f ca="1">IF(A353&lt;$B$1,VLOOKUP(A353,[1]DI!$A$4:$B$15000,2,FALSE),0)</f>
        <v>0.1265</v>
      </c>
      <c r="E353" s="71">
        <f t="shared" ca="1" si="96"/>
        <v>1.0004727899999999</v>
      </c>
      <c r="F353" s="71">
        <f ca="1">(TRUNC(PRODUCT($E$16:$E352),16))</f>
        <v>1.1244850033991001</v>
      </c>
      <c r="G353" s="71">
        <f t="shared" ca="1" si="97"/>
        <v>1.06012982108814</v>
      </c>
      <c r="H353" s="71">
        <f t="shared" ca="1" si="98"/>
        <v>1.060705</v>
      </c>
      <c r="I353" s="72">
        <f t="shared" si="110"/>
        <v>1.6500000000000001E-2</v>
      </c>
      <c r="J353" s="92">
        <f t="shared" si="99"/>
        <v>45035</v>
      </c>
      <c r="K353" s="73">
        <f t="shared" si="100"/>
        <v>118</v>
      </c>
      <c r="L353" s="74">
        <f t="shared" si="101"/>
        <v>118</v>
      </c>
      <c r="M353" s="75">
        <f t="shared" si="102"/>
        <v>1.007692579</v>
      </c>
      <c r="N353" s="75">
        <f t="shared" ca="1" si="103"/>
        <v>1.0688645569999999</v>
      </c>
      <c r="O353" s="74">
        <f t="shared" si="104"/>
        <v>0</v>
      </c>
      <c r="P353" s="71">
        <f t="shared" ca="1" si="105"/>
        <v>0</v>
      </c>
      <c r="Q353" s="71">
        <f t="shared" si="106"/>
        <v>0</v>
      </c>
      <c r="R353" s="76">
        <f t="shared" si="107"/>
        <v>0</v>
      </c>
      <c r="S353" s="92">
        <f t="shared" si="108"/>
        <v>0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09"/>
        <v>45206</v>
      </c>
      <c r="B354" s="77">
        <f t="shared" ca="1" si="94"/>
        <v>0</v>
      </c>
      <c r="C354" s="71">
        <f t="shared" si="95"/>
        <v>0</v>
      </c>
      <c r="D354" s="10">
        <f ca="1">IF(A354&lt;$B$1,VLOOKUP(A354,[1]DI!$A$4:$B$15000,2,FALSE),0)</f>
        <v>0</v>
      </c>
      <c r="E354" s="71">
        <f t="shared" ca="1" si="96"/>
        <v>1</v>
      </c>
      <c r="F354" s="71">
        <f ca="1">(TRUNC(PRODUCT($E$16:$E353),16))</f>
        <v>1.12501664866386</v>
      </c>
      <c r="G354" s="71">
        <f t="shared" ca="1" si="97"/>
        <v>1.06012982108814</v>
      </c>
      <c r="H354" s="71">
        <f t="shared" ca="1" si="98"/>
        <v>1.06120649</v>
      </c>
      <c r="I354" s="72">
        <f t="shared" si="110"/>
        <v>1.6500000000000001E-2</v>
      </c>
      <c r="J354" s="92">
        <f t="shared" si="99"/>
        <v>45035</v>
      </c>
      <c r="K354" s="73">
        <f t="shared" si="100"/>
        <v>118</v>
      </c>
      <c r="L354" s="74">
        <f t="shared" si="101"/>
        <v>119</v>
      </c>
      <c r="M354" s="75">
        <f t="shared" si="102"/>
        <v>1.0077580230000001</v>
      </c>
      <c r="N354" s="75">
        <f t="shared" ca="1" si="103"/>
        <v>1.069439354</v>
      </c>
      <c r="O354" s="74">
        <f t="shared" si="104"/>
        <v>0</v>
      </c>
      <c r="P354" s="71">
        <f t="shared" ca="1" si="105"/>
        <v>0</v>
      </c>
      <c r="Q354" s="71">
        <f t="shared" si="106"/>
        <v>0</v>
      </c>
      <c r="R354" s="76">
        <f t="shared" si="107"/>
        <v>0</v>
      </c>
      <c r="S354" s="92">
        <f t="shared" si="108"/>
        <v>0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09"/>
        <v>45207</v>
      </c>
      <c r="B355" s="77">
        <f t="shared" ca="1" si="94"/>
        <v>0</v>
      </c>
      <c r="C355" s="71">
        <f t="shared" si="95"/>
        <v>0</v>
      </c>
      <c r="D355" s="10">
        <f ca="1">IF(A355&lt;$B$1,VLOOKUP(A355,[1]DI!$A$4:$B$15000,2,FALSE),0)</f>
        <v>0</v>
      </c>
      <c r="E355" s="71">
        <f t="shared" ca="1" si="96"/>
        <v>1</v>
      </c>
      <c r="F355" s="71">
        <f ca="1">(TRUNC(PRODUCT($E$16:$E354),16))</f>
        <v>1.12501664866386</v>
      </c>
      <c r="G355" s="71">
        <f t="shared" ca="1" si="97"/>
        <v>1.06012982108814</v>
      </c>
      <c r="H355" s="71">
        <f t="shared" ca="1" si="98"/>
        <v>1.06120649</v>
      </c>
      <c r="I355" s="72">
        <f t="shared" si="110"/>
        <v>1.6500000000000001E-2</v>
      </c>
      <c r="J355" s="92">
        <f t="shared" si="99"/>
        <v>45035</v>
      </c>
      <c r="K355" s="73">
        <f t="shared" si="100"/>
        <v>118</v>
      </c>
      <c r="L355" s="74">
        <f t="shared" si="101"/>
        <v>119</v>
      </c>
      <c r="M355" s="75">
        <f t="shared" si="102"/>
        <v>1.0077580230000001</v>
      </c>
      <c r="N355" s="75">
        <f t="shared" ca="1" si="103"/>
        <v>1.069439354</v>
      </c>
      <c r="O355" s="74">
        <f t="shared" si="104"/>
        <v>0</v>
      </c>
      <c r="P355" s="71">
        <f t="shared" ca="1" si="105"/>
        <v>0</v>
      </c>
      <c r="Q355" s="71">
        <f t="shared" si="106"/>
        <v>0</v>
      </c>
      <c r="R355" s="76">
        <f t="shared" si="107"/>
        <v>0</v>
      </c>
      <c r="S355" s="92">
        <f t="shared" si="108"/>
        <v>0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09"/>
        <v>45208</v>
      </c>
      <c r="B356" s="77">
        <f t="shared" ca="1" si="94"/>
        <v>0</v>
      </c>
      <c r="C356" s="71">
        <f t="shared" si="95"/>
        <v>0</v>
      </c>
      <c r="D356" s="10">
        <f ca="1">IF(A356&lt;$B$1,VLOOKUP(A356,[1]DI!$A$4:$B$15000,2,FALSE),0)</f>
        <v>0.1265</v>
      </c>
      <c r="E356" s="71">
        <f t="shared" ca="1" si="96"/>
        <v>1.0004727899999999</v>
      </c>
      <c r="F356" s="71">
        <f ca="1">(TRUNC(PRODUCT($E$16:$E355),16))</f>
        <v>1.12501664866386</v>
      </c>
      <c r="G356" s="71">
        <f t="shared" ca="1" si="97"/>
        <v>1.06012982108814</v>
      </c>
      <c r="H356" s="71">
        <f t="shared" ca="1" si="98"/>
        <v>1.06120649</v>
      </c>
      <c r="I356" s="72">
        <f t="shared" si="110"/>
        <v>1.6500000000000001E-2</v>
      </c>
      <c r="J356" s="92">
        <f t="shared" si="99"/>
        <v>45035</v>
      </c>
      <c r="K356" s="73">
        <f t="shared" si="100"/>
        <v>119</v>
      </c>
      <c r="L356" s="74">
        <f t="shared" si="101"/>
        <v>119</v>
      </c>
      <c r="M356" s="75">
        <f t="shared" si="102"/>
        <v>1.0077580230000001</v>
      </c>
      <c r="N356" s="75">
        <f t="shared" ca="1" si="103"/>
        <v>1.069439354</v>
      </c>
      <c r="O356" s="74">
        <f t="shared" si="104"/>
        <v>0</v>
      </c>
      <c r="P356" s="71">
        <f t="shared" ca="1" si="105"/>
        <v>0</v>
      </c>
      <c r="Q356" s="71">
        <f t="shared" si="106"/>
        <v>0</v>
      </c>
      <c r="R356" s="76">
        <f t="shared" si="107"/>
        <v>0</v>
      </c>
      <c r="S356" s="92">
        <f t="shared" si="108"/>
        <v>0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09"/>
        <v>45209</v>
      </c>
      <c r="B357" s="77">
        <f t="shared" ca="1" si="94"/>
        <v>0</v>
      </c>
      <c r="C357" s="71">
        <f t="shared" si="95"/>
        <v>0</v>
      </c>
      <c r="D357" s="10">
        <f ca="1">IF(A357&lt;$B$1,VLOOKUP(A357,[1]DI!$A$4:$B$15000,2,FALSE),0)</f>
        <v>0.1265</v>
      </c>
      <c r="E357" s="71">
        <f t="shared" ca="1" si="96"/>
        <v>1.0004727899999999</v>
      </c>
      <c r="F357" s="71">
        <f ca="1">(TRUNC(PRODUCT($E$16:$E356),16))</f>
        <v>1.1255485452851799</v>
      </c>
      <c r="G357" s="71">
        <f t="shared" ca="1" si="97"/>
        <v>1.06012982108814</v>
      </c>
      <c r="H357" s="71">
        <f t="shared" ca="1" si="98"/>
        <v>1.0617082200000001</v>
      </c>
      <c r="I357" s="72">
        <f t="shared" si="110"/>
        <v>1.6500000000000001E-2</v>
      </c>
      <c r="J357" s="92">
        <f t="shared" si="99"/>
        <v>45035</v>
      </c>
      <c r="K357" s="73">
        <f t="shared" si="100"/>
        <v>120</v>
      </c>
      <c r="L357" s="74">
        <f t="shared" si="101"/>
        <v>120</v>
      </c>
      <c r="M357" s="75">
        <f t="shared" si="102"/>
        <v>1.0078234699999999</v>
      </c>
      <c r="N357" s="75">
        <f t="shared" ca="1" si="103"/>
        <v>1.0700144620000001</v>
      </c>
      <c r="O357" s="74">
        <f t="shared" si="104"/>
        <v>0</v>
      </c>
      <c r="P357" s="71">
        <f t="shared" ca="1" si="105"/>
        <v>0</v>
      </c>
      <c r="Q357" s="71">
        <f t="shared" si="106"/>
        <v>0</v>
      </c>
      <c r="R357" s="76">
        <f t="shared" si="107"/>
        <v>0</v>
      </c>
      <c r="S357" s="92">
        <f t="shared" si="108"/>
        <v>0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09"/>
        <v>45210</v>
      </c>
      <c r="B358" s="77">
        <f t="shared" ca="1" si="94"/>
        <v>0</v>
      </c>
      <c r="C358" s="71">
        <f t="shared" si="95"/>
        <v>0</v>
      </c>
      <c r="D358" s="10">
        <f ca="1">IF(A358&lt;$B$1,VLOOKUP(A358,[1]DI!$A$4:$B$15000,2,FALSE),0)</f>
        <v>0.1265</v>
      </c>
      <c r="E358" s="71">
        <f t="shared" ca="1" si="96"/>
        <v>1.0004727899999999</v>
      </c>
      <c r="F358" s="71">
        <f ca="1">(TRUNC(PRODUCT($E$16:$E357),16))</f>
        <v>1.1260806933819101</v>
      </c>
      <c r="G358" s="71">
        <f t="shared" ca="1" si="97"/>
        <v>1.06012982108814</v>
      </c>
      <c r="H358" s="71">
        <f t="shared" ca="1" si="98"/>
        <v>1.0622101799999999</v>
      </c>
      <c r="I358" s="72">
        <f t="shared" si="110"/>
        <v>1.6500000000000001E-2</v>
      </c>
      <c r="J358" s="92">
        <f t="shared" si="99"/>
        <v>45035</v>
      </c>
      <c r="K358" s="73">
        <f t="shared" si="100"/>
        <v>121</v>
      </c>
      <c r="L358" s="74">
        <f t="shared" si="101"/>
        <v>121</v>
      </c>
      <c r="M358" s="75">
        <f t="shared" si="102"/>
        <v>1.007888922</v>
      </c>
      <c r="N358" s="75">
        <f t="shared" ca="1" si="103"/>
        <v>1.0705898730000001</v>
      </c>
      <c r="O358" s="74">
        <f t="shared" si="104"/>
        <v>0</v>
      </c>
      <c r="P358" s="71">
        <f t="shared" ca="1" si="105"/>
        <v>0</v>
      </c>
      <c r="Q358" s="71">
        <f t="shared" si="106"/>
        <v>0</v>
      </c>
      <c r="R358" s="76">
        <f t="shared" si="107"/>
        <v>0</v>
      </c>
      <c r="S358" s="92">
        <f t="shared" si="108"/>
        <v>0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09"/>
        <v>45211</v>
      </c>
      <c r="B359" s="77">
        <f t="shared" ca="1" si="94"/>
        <v>0</v>
      </c>
      <c r="C359" s="71">
        <f t="shared" si="95"/>
        <v>0</v>
      </c>
      <c r="D359" s="10">
        <f ca="1">IF(A359&lt;$B$1,VLOOKUP(A359,[1]DI!$A$4:$B$15000,2,FALSE),0)</f>
        <v>0</v>
      </c>
      <c r="E359" s="71">
        <f t="shared" ca="1" si="96"/>
        <v>1</v>
      </c>
      <c r="F359" s="71">
        <f ca="1">(TRUNC(PRODUCT($E$16:$E358),16))</f>
        <v>1.1266130930729299</v>
      </c>
      <c r="G359" s="71">
        <f t="shared" ca="1" si="97"/>
        <v>1.06012982108814</v>
      </c>
      <c r="H359" s="71">
        <f t="shared" ca="1" si="98"/>
        <v>1.06271239</v>
      </c>
      <c r="I359" s="72">
        <f t="shared" si="110"/>
        <v>1.6500000000000001E-2</v>
      </c>
      <c r="J359" s="92">
        <f t="shared" si="99"/>
        <v>45035</v>
      </c>
      <c r="K359" s="73">
        <f t="shared" si="100"/>
        <v>121</v>
      </c>
      <c r="L359" s="74">
        <f t="shared" si="101"/>
        <v>122</v>
      </c>
      <c r="M359" s="75">
        <f t="shared" si="102"/>
        <v>1.0079543790000001</v>
      </c>
      <c r="N359" s="75">
        <f t="shared" ca="1" si="103"/>
        <v>1.071165607</v>
      </c>
      <c r="O359" s="74">
        <f t="shared" si="104"/>
        <v>0</v>
      </c>
      <c r="P359" s="71">
        <f t="shared" ca="1" si="105"/>
        <v>0</v>
      </c>
      <c r="Q359" s="71">
        <f t="shared" si="106"/>
        <v>0</v>
      </c>
      <c r="R359" s="76">
        <f t="shared" si="107"/>
        <v>0</v>
      </c>
      <c r="S359" s="92">
        <f t="shared" si="108"/>
        <v>0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09"/>
        <v>45212</v>
      </c>
      <c r="B360" s="77">
        <f t="shared" ca="1" si="94"/>
        <v>0</v>
      </c>
      <c r="C360" s="71">
        <f t="shared" si="95"/>
        <v>0</v>
      </c>
      <c r="D360" s="10">
        <f ca="1">IF(A360&lt;$B$1,VLOOKUP(A360,[1]DI!$A$4:$B$15000,2,FALSE),0)</f>
        <v>0.1265</v>
      </c>
      <c r="E360" s="71">
        <f t="shared" ca="1" si="96"/>
        <v>1.0004727899999999</v>
      </c>
      <c r="F360" s="71">
        <f ca="1">(TRUNC(PRODUCT($E$16:$E359),16))</f>
        <v>1.1266130930729299</v>
      </c>
      <c r="G360" s="71">
        <f t="shared" ca="1" si="97"/>
        <v>1.06012982108814</v>
      </c>
      <c r="H360" s="71">
        <f t="shared" ca="1" si="98"/>
        <v>1.06271239</v>
      </c>
      <c r="I360" s="72">
        <f t="shared" si="110"/>
        <v>1.6500000000000001E-2</v>
      </c>
      <c r="J360" s="92">
        <f t="shared" si="99"/>
        <v>45035</v>
      </c>
      <c r="K360" s="73">
        <f t="shared" si="100"/>
        <v>122</v>
      </c>
      <c r="L360" s="74">
        <f t="shared" si="101"/>
        <v>122</v>
      </c>
      <c r="M360" s="75">
        <f t="shared" si="102"/>
        <v>1.0079543790000001</v>
      </c>
      <c r="N360" s="75">
        <f t="shared" ca="1" si="103"/>
        <v>1.071165607</v>
      </c>
      <c r="O360" s="74">
        <f t="shared" si="104"/>
        <v>0</v>
      </c>
      <c r="P360" s="71">
        <f t="shared" ca="1" si="105"/>
        <v>0</v>
      </c>
      <c r="Q360" s="71">
        <f t="shared" si="106"/>
        <v>0</v>
      </c>
      <c r="R360" s="76">
        <f t="shared" si="107"/>
        <v>0</v>
      </c>
      <c r="S360" s="92">
        <f t="shared" si="108"/>
        <v>0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09"/>
        <v>45213</v>
      </c>
      <c r="B361" s="77">
        <f t="shared" ca="1" si="94"/>
        <v>0</v>
      </c>
      <c r="C361" s="71">
        <f t="shared" si="95"/>
        <v>0</v>
      </c>
      <c r="D361" s="10">
        <f ca="1">IF(A361&lt;$B$1,VLOOKUP(A361,[1]DI!$A$4:$B$15000,2,FALSE),0)</f>
        <v>0</v>
      </c>
      <c r="E361" s="71">
        <f t="shared" ca="1" si="96"/>
        <v>1</v>
      </c>
      <c r="F361" s="71">
        <f ca="1">(TRUNC(PRODUCT($E$16:$E360),16))</f>
        <v>1.1271457444772099</v>
      </c>
      <c r="G361" s="71">
        <f t="shared" ca="1" si="97"/>
        <v>1.06012982108814</v>
      </c>
      <c r="H361" s="71">
        <f t="shared" ca="1" si="98"/>
        <v>1.0632148299999999</v>
      </c>
      <c r="I361" s="72">
        <f t="shared" si="110"/>
        <v>1.6500000000000001E-2</v>
      </c>
      <c r="J361" s="92">
        <f t="shared" si="99"/>
        <v>45035</v>
      </c>
      <c r="K361" s="73">
        <f t="shared" si="100"/>
        <v>122</v>
      </c>
      <c r="L361" s="74">
        <f t="shared" si="101"/>
        <v>123</v>
      </c>
      <c r="M361" s="75">
        <f t="shared" si="102"/>
        <v>1.0080198389999999</v>
      </c>
      <c r="N361" s="75">
        <f t="shared" ca="1" si="103"/>
        <v>1.0717416420000001</v>
      </c>
      <c r="O361" s="74">
        <f t="shared" si="104"/>
        <v>0</v>
      </c>
      <c r="P361" s="71">
        <f t="shared" ca="1" si="105"/>
        <v>0</v>
      </c>
      <c r="Q361" s="71">
        <f t="shared" si="106"/>
        <v>0</v>
      </c>
      <c r="R361" s="76">
        <f t="shared" si="107"/>
        <v>0</v>
      </c>
      <c r="S361" s="92">
        <f t="shared" si="108"/>
        <v>0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09"/>
        <v>45214</v>
      </c>
      <c r="B362" s="77">
        <f t="shared" ca="1" si="94"/>
        <v>0</v>
      </c>
      <c r="C362" s="71">
        <f t="shared" si="95"/>
        <v>0</v>
      </c>
      <c r="D362" s="10">
        <f ca="1">IF(A362&lt;$B$1,VLOOKUP(A362,[1]DI!$A$4:$B$15000,2,FALSE),0)</f>
        <v>0</v>
      </c>
      <c r="E362" s="71">
        <f t="shared" ca="1" si="96"/>
        <v>1</v>
      </c>
      <c r="F362" s="71">
        <f ca="1">(TRUNC(PRODUCT($E$16:$E361),16))</f>
        <v>1.1271457444772099</v>
      </c>
      <c r="G362" s="71">
        <f t="shared" ca="1" si="97"/>
        <v>1.06012982108814</v>
      </c>
      <c r="H362" s="71">
        <f t="shared" ca="1" si="98"/>
        <v>1.0632148299999999</v>
      </c>
      <c r="I362" s="72">
        <f t="shared" si="110"/>
        <v>1.6500000000000001E-2</v>
      </c>
      <c r="J362" s="92">
        <f t="shared" si="99"/>
        <v>45035</v>
      </c>
      <c r="K362" s="73">
        <f t="shared" si="100"/>
        <v>122</v>
      </c>
      <c r="L362" s="74">
        <f t="shared" si="101"/>
        <v>123</v>
      </c>
      <c r="M362" s="75">
        <f t="shared" si="102"/>
        <v>1.0080198389999999</v>
      </c>
      <c r="N362" s="75">
        <f t="shared" ca="1" si="103"/>
        <v>1.0717416420000001</v>
      </c>
      <c r="O362" s="74">
        <f t="shared" si="104"/>
        <v>0</v>
      </c>
      <c r="P362" s="71">
        <f t="shared" ca="1" si="105"/>
        <v>0</v>
      </c>
      <c r="Q362" s="71">
        <f t="shared" si="106"/>
        <v>0</v>
      </c>
      <c r="R362" s="76">
        <f t="shared" si="107"/>
        <v>0</v>
      </c>
      <c r="S362" s="92">
        <f t="shared" si="108"/>
        <v>0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09"/>
        <v>45215</v>
      </c>
      <c r="B363" s="77">
        <f t="shared" ca="1" si="94"/>
        <v>0</v>
      </c>
      <c r="C363" s="71">
        <f t="shared" si="95"/>
        <v>0</v>
      </c>
      <c r="D363" s="10">
        <f ca="1">IF(A363&lt;$B$1,VLOOKUP(A363,[1]DI!$A$4:$B$15000,2,FALSE),0)</f>
        <v>0.1265</v>
      </c>
      <c r="E363" s="71">
        <f t="shared" ca="1" si="96"/>
        <v>1.0004727899999999</v>
      </c>
      <c r="F363" s="71">
        <f ca="1">(TRUNC(PRODUCT($E$16:$E362),16))</f>
        <v>1.1271457444772099</v>
      </c>
      <c r="G363" s="71">
        <f t="shared" ca="1" si="97"/>
        <v>1.06012982108814</v>
      </c>
      <c r="H363" s="71">
        <f t="shared" ca="1" si="98"/>
        <v>1.0632148299999999</v>
      </c>
      <c r="I363" s="72">
        <f t="shared" si="110"/>
        <v>1.6500000000000001E-2</v>
      </c>
      <c r="J363" s="92">
        <f t="shared" si="99"/>
        <v>45035</v>
      </c>
      <c r="K363" s="73">
        <f t="shared" si="100"/>
        <v>123</v>
      </c>
      <c r="L363" s="74">
        <f t="shared" si="101"/>
        <v>123</v>
      </c>
      <c r="M363" s="75">
        <f t="shared" si="102"/>
        <v>1.0080198389999999</v>
      </c>
      <c r="N363" s="75">
        <f t="shared" ca="1" si="103"/>
        <v>1.0717416420000001</v>
      </c>
      <c r="O363" s="74">
        <f t="shared" si="104"/>
        <v>0</v>
      </c>
      <c r="P363" s="71">
        <f t="shared" ca="1" si="105"/>
        <v>0</v>
      </c>
      <c r="Q363" s="71">
        <f t="shared" si="106"/>
        <v>0</v>
      </c>
      <c r="R363" s="76">
        <f t="shared" si="107"/>
        <v>0</v>
      </c>
      <c r="S363" s="92">
        <f t="shared" si="108"/>
        <v>0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09"/>
        <v>45216</v>
      </c>
      <c r="B364" s="77">
        <f t="shared" ca="1" si="94"/>
        <v>0</v>
      </c>
      <c r="C364" s="71">
        <f t="shared" si="95"/>
        <v>0</v>
      </c>
      <c r="D364" s="10">
        <f ca="1">IF(A364&lt;$B$1,VLOOKUP(A364,[1]DI!$A$4:$B$15000,2,FALSE),0)</f>
        <v>0.1265</v>
      </c>
      <c r="E364" s="71">
        <f t="shared" ca="1" si="96"/>
        <v>1.0004727899999999</v>
      </c>
      <c r="F364" s="71">
        <f ca="1">(TRUNC(PRODUCT($E$16:$E363),16))</f>
        <v>1.1276786477137399</v>
      </c>
      <c r="G364" s="71">
        <f t="shared" ca="1" si="97"/>
        <v>1.06012982108814</v>
      </c>
      <c r="H364" s="71">
        <f t="shared" ca="1" si="98"/>
        <v>1.0637175000000001</v>
      </c>
      <c r="I364" s="72">
        <f t="shared" si="110"/>
        <v>1.6500000000000001E-2</v>
      </c>
      <c r="J364" s="92">
        <f t="shared" si="99"/>
        <v>45035</v>
      </c>
      <c r="K364" s="73">
        <f t="shared" si="100"/>
        <v>124</v>
      </c>
      <c r="L364" s="74">
        <f t="shared" si="101"/>
        <v>124</v>
      </c>
      <c r="M364" s="75">
        <f t="shared" si="102"/>
        <v>1.008085304</v>
      </c>
      <c r="N364" s="75">
        <f t="shared" ca="1" si="103"/>
        <v>1.0723179789999999</v>
      </c>
      <c r="O364" s="74">
        <f t="shared" si="104"/>
        <v>0</v>
      </c>
      <c r="P364" s="71">
        <f t="shared" ca="1" si="105"/>
        <v>0</v>
      </c>
      <c r="Q364" s="71">
        <f t="shared" si="106"/>
        <v>0</v>
      </c>
      <c r="R364" s="76">
        <f t="shared" si="107"/>
        <v>0</v>
      </c>
      <c r="S364" s="92">
        <f t="shared" si="108"/>
        <v>0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09"/>
        <v>45217</v>
      </c>
      <c r="B365" s="77">
        <f t="shared" ca="1" si="94"/>
        <v>0</v>
      </c>
      <c r="C365" s="71">
        <f t="shared" si="95"/>
        <v>0</v>
      </c>
      <c r="D365" s="10">
        <f ca="1">IF(A365&lt;$B$1,VLOOKUP(A365,[1]DI!$A$4:$B$15000,2,FALSE),0)</f>
        <v>0.1265</v>
      </c>
      <c r="E365" s="71">
        <f t="shared" ca="1" si="96"/>
        <v>1.0004727899999999</v>
      </c>
      <c r="F365" s="71">
        <f ca="1">(TRUNC(PRODUCT($E$16:$E364),16))</f>
        <v>1.12821180290159</v>
      </c>
      <c r="G365" s="71">
        <f t="shared" ca="1" si="97"/>
        <v>1.06012982108814</v>
      </c>
      <c r="H365" s="71">
        <f t="shared" ca="1" si="98"/>
        <v>1.0642204200000001</v>
      </c>
      <c r="I365" s="72">
        <f t="shared" si="110"/>
        <v>1.6500000000000001E-2</v>
      </c>
      <c r="J365" s="92">
        <f t="shared" si="99"/>
        <v>45035</v>
      </c>
      <c r="K365" s="73">
        <f t="shared" si="100"/>
        <v>125</v>
      </c>
      <c r="L365" s="74">
        <f t="shared" si="101"/>
        <v>125</v>
      </c>
      <c r="M365" s="75">
        <f t="shared" si="102"/>
        <v>1.0081507729999999</v>
      </c>
      <c r="N365" s="75">
        <f t="shared" ca="1" si="103"/>
        <v>1.072894639</v>
      </c>
      <c r="O365" s="74">
        <f t="shared" si="104"/>
        <v>0</v>
      </c>
      <c r="P365" s="71">
        <f t="shared" ca="1" si="105"/>
        <v>0</v>
      </c>
      <c r="Q365" s="71">
        <f t="shared" si="106"/>
        <v>0</v>
      </c>
      <c r="R365" s="76">
        <f t="shared" si="107"/>
        <v>0</v>
      </c>
      <c r="S365" s="92">
        <f t="shared" si="108"/>
        <v>0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09"/>
        <v>45218</v>
      </c>
      <c r="B366" s="77">
        <f t="shared" ca="1" si="94"/>
        <v>0</v>
      </c>
      <c r="C366" s="71">
        <f t="shared" si="95"/>
        <v>0</v>
      </c>
      <c r="D366" s="10">
        <f ca="1">IF(A366&lt;$B$1,VLOOKUP(A366,[1]DI!$A$4:$B$15000,2,FALSE),0)</f>
        <v>0.1265</v>
      </c>
      <c r="E366" s="71">
        <f t="shared" ca="1" si="96"/>
        <v>1.0004727899999999</v>
      </c>
      <c r="F366" s="71">
        <f ca="1">(TRUNC(PRODUCT($E$16:$E365),16))</f>
        <v>1.1287452101598801</v>
      </c>
      <c r="G366" s="71">
        <f t="shared" ca="1" si="97"/>
        <v>1.06012982108814</v>
      </c>
      <c r="H366" s="71">
        <f t="shared" ca="1" si="98"/>
        <v>1.06472357</v>
      </c>
      <c r="I366" s="72">
        <f t="shared" si="110"/>
        <v>1.6500000000000001E-2</v>
      </c>
      <c r="J366" s="92">
        <f t="shared" si="99"/>
        <v>45035</v>
      </c>
      <c r="K366" s="73">
        <f t="shared" si="100"/>
        <v>126</v>
      </c>
      <c r="L366" s="74">
        <f t="shared" si="101"/>
        <v>126</v>
      </c>
      <c r="M366" s="75">
        <f t="shared" si="102"/>
        <v>1.008216247</v>
      </c>
      <c r="N366" s="75">
        <f t="shared" ca="1" si="103"/>
        <v>1.0734716019999999</v>
      </c>
      <c r="O366" s="74">
        <f t="shared" si="104"/>
        <v>0</v>
      </c>
      <c r="P366" s="71">
        <f t="shared" ca="1" si="105"/>
        <v>0</v>
      </c>
      <c r="Q366" s="71">
        <f t="shared" si="106"/>
        <v>0</v>
      </c>
      <c r="R366" s="76">
        <f t="shared" si="107"/>
        <v>0</v>
      </c>
      <c r="S366" s="92">
        <f t="shared" si="108"/>
        <v>0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09"/>
        <v>45219</v>
      </c>
      <c r="B367" s="77">
        <f t="shared" ca="1" si="94"/>
        <v>0</v>
      </c>
      <c r="C367" s="71">
        <f t="shared" si="95"/>
        <v>0</v>
      </c>
      <c r="D367" s="10">
        <f ca="1">IF(A367&lt;$B$1,VLOOKUP(A367,[1]DI!$A$4:$B$15000,2,FALSE),0)</f>
        <v>0.1265</v>
      </c>
      <c r="E367" s="71">
        <f t="shared" ca="1" si="96"/>
        <v>1.0004727899999999</v>
      </c>
      <c r="F367" s="71">
        <f ca="1">(TRUNC(PRODUCT($E$16:$E366),16))</f>
        <v>1.12927886960779</v>
      </c>
      <c r="G367" s="71">
        <f t="shared" ca="1" si="97"/>
        <v>1.06012982108814</v>
      </c>
      <c r="H367" s="71">
        <f t="shared" ca="1" si="98"/>
        <v>1.0652269599999999</v>
      </c>
      <c r="I367" s="72">
        <f t="shared" si="110"/>
        <v>1.6500000000000001E-2</v>
      </c>
      <c r="J367" s="92">
        <f t="shared" si="99"/>
        <v>45035</v>
      </c>
      <c r="K367" s="73">
        <f t="shared" si="100"/>
        <v>127</v>
      </c>
      <c r="L367" s="74">
        <f t="shared" si="101"/>
        <v>127</v>
      </c>
      <c r="M367" s="75">
        <f t="shared" si="102"/>
        <v>1.0082817239999999</v>
      </c>
      <c r="N367" s="75">
        <f t="shared" ca="1" si="103"/>
        <v>1.074048876</v>
      </c>
      <c r="O367" s="74">
        <f t="shared" si="104"/>
        <v>0</v>
      </c>
      <c r="P367" s="71">
        <f t="shared" ca="1" si="105"/>
        <v>0</v>
      </c>
      <c r="Q367" s="71">
        <f t="shared" si="106"/>
        <v>0</v>
      </c>
      <c r="R367" s="76">
        <f t="shared" si="107"/>
        <v>0</v>
      </c>
      <c r="S367" s="92">
        <f t="shared" si="108"/>
        <v>0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09"/>
        <v>45220</v>
      </c>
      <c r="B368" s="77">
        <f t="shared" ca="1" si="94"/>
        <v>0</v>
      </c>
      <c r="C368" s="71">
        <f t="shared" si="95"/>
        <v>0</v>
      </c>
      <c r="D368" s="10">
        <f ca="1">IF(A368&lt;$B$1,VLOOKUP(A368,[1]DI!$A$4:$B$15000,2,FALSE),0)</f>
        <v>0</v>
      </c>
      <c r="E368" s="71">
        <f t="shared" ca="1" si="96"/>
        <v>1</v>
      </c>
      <c r="F368" s="71">
        <f ca="1">(TRUNC(PRODUCT($E$16:$E367),16))</f>
        <v>1.12981278136456</v>
      </c>
      <c r="G368" s="71">
        <f t="shared" ca="1" si="97"/>
        <v>1.06012982108814</v>
      </c>
      <c r="H368" s="71">
        <f t="shared" ca="1" si="98"/>
        <v>1.06573059</v>
      </c>
      <c r="I368" s="72">
        <f t="shared" si="110"/>
        <v>1.6500000000000001E-2</v>
      </c>
      <c r="J368" s="92">
        <f t="shared" si="99"/>
        <v>45035</v>
      </c>
      <c r="K368" s="73">
        <f t="shared" si="100"/>
        <v>127</v>
      </c>
      <c r="L368" s="74">
        <f t="shared" si="101"/>
        <v>128</v>
      </c>
      <c r="M368" s="75">
        <f t="shared" si="102"/>
        <v>1.0083472060000001</v>
      </c>
      <c r="N368" s="75">
        <f t="shared" ca="1" si="103"/>
        <v>1.074626463</v>
      </c>
      <c r="O368" s="74">
        <f t="shared" si="104"/>
        <v>0</v>
      </c>
      <c r="P368" s="71">
        <f t="shared" ca="1" si="105"/>
        <v>0</v>
      </c>
      <c r="Q368" s="71">
        <f t="shared" si="106"/>
        <v>0</v>
      </c>
      <c r="R368" s="76">
        <f t="shared" si="107"/>
        <v>0</v>
      </c>
      <c r="S368" s="92">
        <f t="shared" si="108"/>
        <v>0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09"/>
        <v>45221</v>
      </c>
      <c r="B369" s="77">
        <f t="shared" ca="1" si="94"/>
        <v>0</v>
      </c>
      <c r="C369" s="71">
        <f t="shared" si="95"/>
        <v>0</v>
      </c>
      <c r="D369" s="10">
        <f ca="1">IF(A369&lt;$B$1,VLOOKUP(A369,[1]DI!$A$4:$B$15000,2,FALSE),0)</f>
        <v>0</v>
      </c>
      <c r="E369" s="71">
        <f t="shared" ca="1" si="96"/>
        <v>1</v>
      </c>
      <c r="F369" s="71">
        <f ca="1">(TRUNC(PRODUCT($E$16:$E368),16))</f>
        <v>1.12981278136456</v>
      </c>
      <c r="G369" s="71">
        <f t="shared" ca="1" si="97"/>
        <v>1.06012982108814</v>
      </c>
      <c r="H369" s="71">
        <f t="shared" ca="1" si="98"/>
        <v>1.06573059</v>
      </c>
      <c r="I369" s="72">
        <f t="shared" si="110"/>
        <v>1.6500000000000001E-2</v>
      </c>
      <c r="J369" s="92">
        <f t="shared" si="99"/>
        <v>45035</v>
      </c>
      <c r="K369" s="73">
        <f t="shared" si="100"/>
        <v>127</v>
      </c>
      <c r="L369" s="74">
        <f t="shared" si="101"/>
        <v>128</v>
      </c>
      <c r="M369" s="75">
        <f t="shared" si="102"/>
        <v>1.0083472060000001</v>
      </c>
      <c r="N369" s="75">
        <f t="shared" ca="1" si="103"/>
        <v>1.074626463</v>
      </c>
      <c r="O369" s="74">
        <f t="shared" si="104"/>
        <v>0</v>
      </c>
      <c r="P369" s="71">
        <f t="shared" ca="1" si="105"/>
        <v>0</v>
      </c>
      <c r="Q369" s="71">
        <f t="shared" si="106"/>
        <v>0</v>
      </c>
      <c r="R369" s="76">
        <f t="shared" si="107"/>
        <v>0</v>
      </c>
      <c r="S369" s="92">
        <f t="shared" si="108"/>
        <v>0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09"/>
        <v>45222</v>
      </c>
      <c r="B370" s="77">
        <f t="shared" ca="1" si="94"/>
        <v>0</v>
      </c>
      <c r="C370" s="71">
        <f t="shared" si="95"/>
        <v>0</v>
      </c>
      <c r="D370" s="10">
        <f ca="1">IF(A370&lt;$B$1,VLOOKUP(A370,[1]DI!$A$4:$B$15000,2,FALSE),0)</f>
        <v>0.1265</v>
      </c>
      <c r="E370" s="71">
        <f t="shared" ca="1" si="96"/>
        <v>1.0004727899999999</v>
      </c>
      <c r="F370" s="71">
        <f ca="1">(TRUNC(PRODUCT($E$16:$E369),16))</f>
        <v>1.12981278136456</v>
      </c>
      <c r="G370" s="71">
        <f t="shared" ca="1" si="97"/>
        <v>1.06012982108814</v>
      </c>
      <c r="H370" s="71">
        <f t="shared" ca="1" si="98"/>
        <v>1.06573059</v>
      </c>
      <c r="I370" s="72">
        <f t="shared" si="110"/>
        <v>1.6500000000000001E-2</v>
      </c>
      <c r="J370" s="92">
        <f t="shared" si="99"/>
        <v>45035</v>
      </c>
      <c r="K370" s="73">
        <f t="shared" si="100"/>
        <v>128</v>
      </c>
      <c r="L370" s="74">
        <f t="shared" si="101"/>
        <v>128</v>
      </c>
      <c r="M370" s="75">
        <f t="shared" si="102"/>
        <v>1.0083472060000001</v>
      </c>
      <c r="N370" s="75">
        <f t="shared" ca="1" si="103"/>
        <v>1.074626463</v>
      </c>
      <c r="O370" s="74">
        <f t="shared" si="104"/>
        <v>0</v>
      </c>
      <c r="P370" s="71">
        <f t="shared" ca="1" si="105"/>
        <v>0</v>
      </c>
      <c r="Q370" s="71">
        <f t="shared" si="106"/>
        <v>0</v>
      </c>
      <c r="R370" s="76">
        <f t="shared" si="107"/>
        <v>0</v>
      </c>
      <c r="S370" s="92">
        <f t="shared" si="108"/>
        <v>0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09"/>
        <v>45223</v>
      </c>
      <c r="B371" s="77">
        <f t="shared" ca="1" si="94"/>
        <v>0</v>
      </c>
      <c r="C371" s="71">
        <f t="shared" si="95"/>
        <v>0</v>
      </c>
      <c r="D371" s="10">
        <f ca="1">IF(A371&lt;$B$1,VLOOKUP(A371,[1]DI!$A$4:$B$15000,2,FALSE),0)</f>
        <v>0.1265</v>
      </c>
      <c r="E371" s="71">
        <f t="shared" ca="1" si="96"/>
        <v>1.0004727899999999</v>
      </c>
      <c r="F371" s="71">
        <f ca="1">(TRUNC(PRODUCT($E$16:$E370),16))</f>
        <v>1.1303469455494599</v>
      </c>
      <c r="G371" s="71">
        <f t="shared" ca="1" si="97"/>
        <v>1.06012982108814</v>
      </c>
      <c r="H371" s="71">
        <f t="shared" ca="1" si="98"/>
        <v>1.06623446</v>
      </c>
      <c r="I371" s="72">
        <f t="shared" si="110"/>
        <v>1.6500000000000001E-2</v>
      </c>
      <c r="J371" s="92">
        <f t="shared" si="99"/>
        <v>45035</v>
      </c>
      <c r="K371" s="73">
        <f t="shared" si="100"/>
        <v>129</v>
      </c>
      <c r="L371" s="74">
        <f t="shared" si="101"/>
        <v>129</v>
      </c>
      <c r="M371" s="75">
        <f t="shared" si="102"/>
        <v>1.0084126920000001</v>
      </c>
      <c r="N371" s="75">
        <f t="shared" ca="1" si="103"/>
        <v>1.075204362</v>
      </c>
      <c r="O371" s="74">
        <f t="shared" si="104"/>
        <v>0</v>
      </c>
      <c r="P371" s="71">
        <f t="shared" ca="1" si="105"/>
        <v>0</v>
      </c>
      <c r="Q371" s="71">
        <f t="shared" si="106"/>
        <v>0</v>
      </c>
      <c r="R371" s="76">
        <f t="shared" si="107"/>
        <v>0</v>
      </c>
      <c r="S371" s="92">
        <f t="shared" si="108"/>
        <v>0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09"/>
        <v>45224</v>
      </c>
      <c r="B372" s="77">
        <f t="shared" ca="1" si="94"/>
        <v>0</v>
      </c>
      <c r="C372" s="71">
        <f t="shared" si="95"/>
        <v>0</v>
      </c>
      <c r="D372" s="10">
        <f ca="1">IF(A372&lt;$B$1,VLOOKUP(A372,[1]DI!$A$4:$B$15000,2,FALSE),0)</f>
        <v>0.1265</v>
      </c>
      <c r="E372" s="71">
        <f t="shared" ca="1" si="96"/>
        <v>1.0004727899999999</v>
      </c>
      <c r="F372" s="71">
        <f ca="1">(TRUNC(PRODUCT($E$16:$E371),16))</f>
        <v>1.1308813622818401</v>
      </c>
      <c r="G372" s="71">
        <f t="shared" ca="1" si="97"/>
        <v>1.06012982108814</v>
      </c>
      <c r="H372" s="71">
        <f t="shared" ca="1" si="98"/>
        <v>1.0667385599999999</v>
      </c>
      <c r="I372" s="72">
        <f t="shared" si="110"/>
        <v>1.6500000000000001E-2</v>
      </c>
      <c r="J372" s="92">
        <f t="shared" si="99"/>
        <v>45035</v>
      </c>
      <c r="K372" s="73">
        <f t="shared" si="100"/>
        <v>130</v>
      </c>
      <c r="L372" s="74">
        <f t="shared" si="101"/>
        <v>130</v>
      </c>
      <c r="M372" s="75">
        <f t="shared" si="102"/>
        <v>1.008478183</v>
      </c>
      <c r="N372" s="75">
        <f t="shared" ca="1" si="103"/>
        <v>1.0757825649999999</v>
      </c>
      <c r="O372" s="74">
        <f t="shared" si="104"/>
        <v>0</v>
      </c>
      <c r="P372" s="71">
        <f t="shared" ca="1" si="105"/>
        <v>0</v>
      </c>
      <c r="Q372" s="71">
        <f t="shared" si="106"/>
        <v>0</v>
      </c>
      <c r="R372" s="76">
        <f t="shared" si="107"/>
        <v>0</v>
      </c>
      <c r="S372" s="92">
        <f t="shared" si="108"/>
        <v>0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09"/>
        <v>45225</v>
      </c>
      <c r="B373" s="77">
        <f t="shared" ca="1" si="94"/>
        <v>0</v>
      </c>
      <c r="C373" s="71">
        <f t="shared" si="95"/>
        <v>0</v>
      </c>
      <c r="D373" s="10">
        <f ca="1">IF(A373&lt;$B$1,VLOOKUP(A373,[1]DI!$A$4:$B$15000,2,FALSE),0)</f>
        <v>0.1265</v>
      </c>
      <c r="E373" s="71">
        <f t="shared" ca="1" si="96"/>
        <v>1.0004727899999999</v>
      </c>
      <c r="F373" s="71">
        <f ca="1">(TRUNC(PRODUCT($E$16:$E372),16))</f>
        <v>1.1314160316811199</v>
      </c>
      <c r="G373" s="71">
        <f t="shared" ca="1" si="97"/>
        <v>1.06012982108814</v>
      </c>
      <c r="H373" s="71">
        <f t="shared" ca="1" si="98"/>
        <v>1.06724291</v>
      </c>
      <c r="I373" s="72">
        <f t="shared" si="110"/>
        <v>1.6500000000000001E-2</v>
      </c>
      <c r="J373" s="92">
        <f t="shared" si="99"/>
        <v>45035</v>
      </c>
      <c r="K373" s="73">
        <f t="shared" si="100"/>
        <v>131</v>
      </c>
      <c r="L373" s="74">
        <f t="shared" si="101"/>
        <v>131</v>
      </c>
      <c r="M373" s="75">
        <f t="shared" si="102"/>
        <v>1.008543677</v>
      </c>
      <c r="N373" s="75">
        <f t="shared" ca="1" si="103"/>
        <v>1.0763610889999999</v>
      </c>
      <c r="O373" s="74">
        <f t="shared" si="104"/>
        <v>0</v>
      </c>
      <c r="P373" s="71">
        <f t="shared" ca="1" si="105"/>
        <v>0</v>
      </c>
      <c r="Q373" s="71">
        <f t="shared" si="106"/>
        <v>0</v>
      </c>
      <c r="R373" s="76">
        <f t="shared" si="107"/>
        <v>0</v>
      </c>
      <c r="S373" s="92">
        <f t="shared" si="108"/>
        <v>0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09"/>
        <v>45226</v>
      </c>
      <c r="B374" s="77">
        <f t="shared" ca="1" si="94"/>
        <v>0</v>
      </c>
      <c r="C374" s="71">
        <f t="shared" si="95"/>
        <v>0</v>
      </c>
      <c r="D374" s="10">
        <f ca="1">IF(A374&lt;$B$1,VLOOKUP(A374,[1]DI!$A$4:$B$15000,2,FALSE),0)</f>
        <v>0.1265</v>
      </c>
      <c r="E374" s="71">
        <f t="shared" ca="1" si="96"/>
        <v>1.0004727899999999</v>
      </c>
      <c r="F374" s="71">
        <f ca="1">(TRUNC(PRODUCT($E$16:$E373),16))</f>
        <v>1.1319509538667301</v>
      </c>
      <c r="G374" s="71">
        <f t="shared" ca="1" si="97"/>
        <v>1.06012982108814</v>
      </c>
      <c r="H374" s="71">
        <f t="shared" ca="1" si="98"/>
        <v>1.0677474899999999</v>
      </c>
      <c r="I374" s="72">
        <f t="shared" si="110"/>
        <v>1.6500000000000001E-2</v>
      </c>
      <c r="J374" s="92">
        <f t="shared" si="99"/>
        <v>45035</v>
      </c>
      <c r="K374" s="73">
        <f t="shared" si="100"/>
        <v>132</v>
      </c>
      <c r="L374" s="74">
        <f t="shared" si="101"/>
        <v>132</v>
      </c>
      <c r="M374" s="75">
        <f t="shared" si="102"/>
        <v>1.008609176</v>
      </c>
      <c r="N374" s="75">
        <f t="shared" ca="1" si="103"/>
        <v>1.0769399159999999</v>
      </c>
      <c r="O374" s="74">
        <f t="shared" si="104"/>
        <v>0</v>
      </c>
      <c r="P374" s="71">
        <f t="shared" ca="1" si="105"/>
        <v>0</v>
      </c>
      <c r="Q374" s="71">
        <f t="shared" si="106"/>
        <v>0</v>
      </c>
      <c r="R374" s="76">
        <f t="shared" si="107"/>
        <v>0</v>
      </c>
      <c r="S374" s="92">
        <f t="shared" si="108"/>
        <v>0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09"/>
        <v>45227</v>
      </c>
      <c r="B375" s="77">
        <f t="shared" ca="1" si="94"/>
        <v>0</v>
      </c>
      <c r="C375" s="71">
        <f t="shared" si="95"/>
        <v>0</v>
      </c>
      <c r="D375" s="10">
        <f ca="1">IF(A375&lt;$B$1,VLOOKUP(A375,[1]DI!$A$4:$B$15000,2,FALSE),0)</f>
        <v>0</v>
      </c>
      <c r="E375" s="71">
        <f t="shared" ca="1" si="96"/>
        <v>1</v>
      </c>
      <c r="F375" s="71">
        <f ca="1">(TRUNC(PRODUCT($E$16:$E374),16))</f>
        <v>1.13248612895821</v>
      </c>
      <c r="G375" s="71">
        <f t="shared" ca="1" si="97"/>
        <v>1.06012982108814</v>
      </c>
      <c r="H375" s="71">
        <f t="shared" ca="1" si="98"/>
        <v>1.0682523100000001</v>
      </c>
      <c r="I375" s="72">
        <f t="shared" si="110"/>
        <v>1.6500000000000001E-2</v>
      </c>
      <c r="J375" s="92">
        <f t="shared" si="99"/>
        <v>45035</v>
      </c>
      <c r="K375" s="73">
        <f t="shared" si="100"/>
        <v>132</v>
      </c>
      <c r="L375" s="74">
        <f t="shared" si="101"/>
        <v>133</v>
      </c>
      <c r="M375" s="75">
        <f t="shared" si="102"/>
        <v>1.0086746790000001</v>
      </c>
      <c r="N375" s="75">
        <f t="shared" ca="1" si="103"/>
        <v>1.0775190560000001</v>
      </c>
      <c r="O375" s="74">
        <f t="shared" si="104"/>
        <v>0</v>
      </c>
      <c r="P375" s="71">
        <f t="shared" ca="1" si="105"/>
        <v>0</v>
      </c>
      <c r="Q375" s="71">
        <f t="shared" si="106"/>
        <v>0</v>
      </c>
      <c r="R375" s="76">
        <f t="shared" si="107"/>
        <v>0</v>
      </c>
      <c r="S375" s="92">
        <f t="shared" si="108"/>
        <v>0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09"/>
        <v>45228</v>
      </c>
      <c r="B376" s="77">
        <f t="shared" ca="1" si="94"/>
        <v>0</v>
      </c>
      <c r="C376" s="71">
        <f t="shared" si="95"/>
        <v>0</v>
      </c>
      <c r="D376" s="10">
        <f ca="1">IF(A376&lt;$B$1,VLOOKUP(A376,[1]DI!$A$4:$B$15000,2,FALSE),0)</f>
        <v>0</v>
      </c>
      <c r="E376" s="71">
        <f t="shared" ca="1" si="96"/>
        <v>1</v>
      </c>
      <c r="F376" s="71">
        <f ca="1">(TRUNC(PRODUCT($E$16:$E375),16))</f>
        <v>1.13248612895821</v>
      </c>
      <c r="G376" s="71">
        <f t="shared" ca="1" si="97"/>
        <v>1.06012982108814</v>
      </c>
      <c r="H376" s="71">
        <f t="shared" ca="1" si="98"/>
        <v>1.0682523100000001</v>
      </c>
      <c r="I376" s="72">
        <f t="shared" si="110"/>
        <v>1.6500000000000001E-2</v>
      </c>
      <c r="J376" s="92">
        <f t="shared" si="99"/>
        <v>45035</v>
      </c>
      <c r="K376" s="73">
        <f t="shared" si="100"/>
        <v>132</v>
      </c>
      <c r="L376" s="74">
        <f t="shared" si="101"/>
        <v>133</v>
      </c>
      <c r="M376" s="75">
        <f t="shared" si="102"/>
        <v>1.0086746790000001</v>
      </c>
      <c r="N376" s="75">
        <f t="shared" ca="1" si="103"/>
        <v>1.0775190560000001</v>
      </c>
      <c r="O376" s="74">
        <f t="shared" si="104"/>
        <v>0</v>
      </c>
      <c r="P376" s="71">
        <f t="shared" ca="1" si="105"/>
        <v>0</v>
      </c>
      <c r="Q376" s="71">
        <f t="shared" si="106"/>
        <v>0</v>
      </c>
      <c r="R376" s="76">
        <f t="shared" si="107"/>
        <v>0</v>
      </c>
      <c r="S376" s="92">
        <f t="shared" si="108"/>
        <v>0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09"/>
        <v>45229</v>
      </c>
      <c r="B377" s="77">
        <f t="shared" ca="1" si="94"/>
        <v>0</v>
      </c>
      <c r="C377" s="71">
        <f t="shared" si="95"/>
        <v>0</v>
      </c>
      <c r="D377" s="10">
        <f ca="1">IF(A377&lt;$B$1,VLOOKUP(A377,[1]DI!$A$4:$B$15000,2,FALSE),0)</f>
        <v>0.1265</v>
      </c>
      <c r="E377" s="71">
        <f t="shared" ca="1" si="96"/>
        <v>1.0004727899999999</v>
      </c>
      <c r="F377" s="71">
        <f ca="1">(TRUNC(PRODUCT($E$16:$E376),16))</f>
        <v>1.13248612895821</v>
      </c>
      <c r="G377" s="71">
        <f t="shared" ca="1" si="97"/>
        <v>1.06012982108814</v>
      </c>
      <c r="H377" s="71">
        <f t="shared" ca="1" si="98"/>
        <v>1.0682523100000001</v>
      </c>
      <c r="I377" s="72">
        <f t="shared" si="110"/>
        <v>1.6500000000000001E-2</v>
      </c>
      <c r="J377" s="92">
        <f t="shared" si="99"/>
        <v>45035</v>
      </c>
      <c r="K377" s="73">
        <f t="shared" si="100"/>
        <v>133</v>
      </c>
      <c r="L377" s="74">
        <f t="shared" si="101"/>
        <v>133</v>
      </c>
      <c r="M377" s="75">
        <f t="shared" si="102"/>
        <v>1.0086746790000001</v>
      </c>
      <c r="N377" s="75">
        <f t="shared" ca="1" si="103"/>
        <v>1.0775190560000001</v>
      </c>
      <c r="O377" s="74">
        <f t="shared" si="104"/>
        <v>0</v>
      </c>
      <c r="P377" s="71">
        <f t="shared" ca="1" si="105"/>
        <v>0</v>
      </c>
      <c r="Q377" s="71">
        <f t="shared" si="106"/>
        <v>0</v>
      </c>
      <c r="R377" s="76">
        <f t="shared" si="107"/>
        <v>0</v>
      </c>
      <c r="S377" s="92">
        <f t="shared" si="108"/>
        <v>0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09"/>
        <v>45230</v>
      </c>
      <c r="B378" s="77"/>
      <c r="C378" s="71">
        <f t="shared" si="95"/>
        <v>0</v>
      </c>
      <c r="D378" s="10"/>
      <c r="E378" s="71"/>
      <c r="F378" s="71"/>
      <c r="G378" s="71"/>
      <c r="H378" s="71"/>
      <c r="I378" s="72"/>
      <c r="J378" s="92"/>
      <c r="K378" s="73"/>
      <c r="L378" s="74"/>
      <c r="M378" s="75"/>
      <c r="N378" s="75"/>
      <c r="O378" s="74"/>
      <c r="P378" s="71"/>
      <c r="Q378" s="71"/>
      <c r="R378" s="76"/>
      <c r="S378" s="92"/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/>
      <c r="B379" s="77"/>
      <c r="C379" s="71"/>
      <c r="D379" s="10"/>
      <c r="E379" s="71"/>
      <c r="F379" s="71"/>
      <c r="G379" s="71"/>
      <c r="H379" s="71"/>
      <c r="I379" s="72"/>
      <c r="J379" s="92"/>
      <c r="K379" s="73"/>
      <c r="L379" s="74"/>
      <c r="M379" s="75"/>
      <c r="N379" s="75"/>
      <c r="O379" s="74"/>
      <c r="P379" s="71"/>
      <c r="Q379" s="71"/>
      <c r="R379" s="76"/>
      <c r="S379" s="92"/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/>
      <c r="B380" s="77"/>
      <c r="C380" s="71"/>
      <c r="D380" s="10"/>
      <c r="E380" s="71"/>
      <c r="F380" s="71"/>
      <c r="G380" s="71"/>
      <c r="H380" s="71"/>
      <c r="I380" s="72"/>
      <c r="J380" s="92"/>
      <c r="K380" s="73"/>
      <c r="L380" s="74"/>
      <c r="M380" s="75"/>
      <c r="N380" s="75"/>
      <c r="O380" s="74"/>
      <c r="P380" s="71"/>
      <c r="Q380" s="71"/>
      <c r="R380" s="76"/>
      <c r="S380" s="92"/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/>
      <c r="B381" s="77"/>
      <c r="C381" s="71"/>
      <c r="D381" s="10"/>
      <c r="E381" s="71"/>
      <c r="F381" s="71"/>
      <c r="G381" s="71"/>
      <c r="H381" s="71"/>
      <c r="I381" s="72"/>
      <c r="J381" s="92"/>
      <c r="K381" s="73"/>
      <c r="L381" s="74"/>
      <c r="M381" s="75"/>
      <c r="N381" s="75"/>
      <c r="O381" s="74"/>
      <c r="P381" s="71"/>
      <c r="Q381" s="71"/>
      <c r="R381" s="76"/>
      <c r="S381" s="92"/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/>
      <c r="B382" s="77"/>
      <c r="C382" s="71"/>
      <c r="D382" s="10"/>
      <c r="E382" s="71"/>
      <c r="F382" s="71"/>
      <c r="G382" s="71"/>
      <c r="H382" s="71"/>
      <c r="I382" s="72"/>
      <c r="J382" s="92"/>
      <c r="K382" s="73"/>
      <c r="L382" s="74"/>
      <c r="M382" s="75"/>
      <c r="N382" s="75"/>
      <c r="O382" s="74"/>
      <c r="P382" s="71"/>
      <c r="Q382" s="71"/>
      <c r="R382" s="76"/>
      <c r="S382" s="92"/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/>
      <c r="B383" s="77"/>
      <c r="C383" s="71"/>
      <c r="D383" s="10"/>
      <c r="E383" s="71"/>
      <c r="F383" s="71"/>
      <c r="G383" s="71"/>
      <c r="H383" s="71"/>
      <c r="I383" s="72"/>
      <c r="J383" s="92"/>
      <c r="K383" s="73"/>
      <c r="L383" s="74"/>
      <c r="M383" s="75"/>
      <c r="N383" s="75"/>
      <c r="O383" s="74"/>
      <c r="P383" s="71"/>
      <c r="Q383" s="71"/>
      <c r="R383" s="76"/>
      <c r="S383" s="92"/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/>
      <c r="B384" s="77"/>
      <c r="C384" s="71"/>
      <c r="D384" s="10"/>
      <c r="E384" s="71"/>
      <c r="F384" s="71"/>
      <c r="G384" s="71"/>
      <c r="H384" s="71"/>
      <c r="I384" s="72"/>
      <c r="J384" s="92"/>
      <c r="K384" s="73"/>
      <c r="L384" s="74"/>
      <c r="M384" s="75"/>
      <c r="N384" s="75"/>
      <c r="O384" s="74"/>
      <c r="P384" s="71"/>
      <c r="Q384" s="71"/>
      <c r="R384" s="76"/>
      <c r="S384" s="92"/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/>
      <c r="B385" s="77"/>
      <c r="C385" s="71"/>
      <c r="D385" s="10"/>
      <c r="E385" s="71"/>
      <c r="F385" s="71"/>
      <c r="G385" s="71"/>
      <c r="H385" s="71"/>
      <c r="I385" s="72"/>
      <c r="J385" s="92"/>
      <c r="K385" s="73"/>
      <c r="L385" s="74"/>
      <c r="M385" s="75"/>
      <c r="N385" s="75"/>
      <c r="O385" s="74"/>
      <c r="P385" s="71"/>
      <c r="Q385" s="71"/>
      <c r="R385" s="76"/>
      <c r="S385" s="92"/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/>
      <c r="B386" s="77"/>
      <c r="C386" s="71"/>
      <c r="D386" s="10"/>
      <c r="E386" s="71"/>
      <c r="F386" s="71"/>
      <c r="G386" s="71"/>
      <c r="H386" s="71"/>
      <c r="I386" s="72"/>
      <c r="J386" s="92"/>
      <c r="K386" s="73"/>
      <c r="L386" s="74"/>
      <c r="M386" s="75"/>
      <c r="N386" s="75"/>
      <c r="O386" s="74"/>
      <c r="P386" s="71"/>
      <c r="Q386" s="71"/>
      <c r="R386" s="76"/>
      <c r="S386" s="92"/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/>
      <c r="B387" s="77"/>
      <c r="C387" s="71"/>
      <c r="D387" s="10"/>
      <c r="E387" s="71"/>
      <c r="F387" s="71"/>
      <c r="G387" s="71"/>
      <c r="H387" s="71"/>
      <c r="I387" s="72"/>
      <c r="J387" s="92"/>
      <c r="K387" s="73"/>
      <c r="L387" s="74"/>
      <c r="M387" s="75"/>
      <c r="N387" s="75"/>
      <c r="O387" s="74"/>
      <c r="P387" s="71"/>
      <c r="Q387" s="71"/>
      <c r="R387" s="76"/>
      <c r="S387" s="92"/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/>
      <c r="B388" s="77"/>
      <c r="C388" s="71"/>
      <c r="D388" s="10"/>
      <c r="E388" s="71"/>
      <c r="F388" s="71"/>
      <c r="G388" s="71"/>
      <c r="H388" s="71"/>
      <c r="I388" s="72"/>
      <c r="J388" s="92"/>
      <c r="K388" s="73"/>
      <c r="L388" s="74"/>
      <c r="M388" s="75"/>
      <c r="N388" s="75"/>
      <c r="O388" s="74"/>
      <c r="P388" s="71"/>
      <c r="Q388" s="71"/>
      <c r="R388" s="76"/>
      <c r="S388" s="92"/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/>
      <c r="B389" s="77"/>
      <c r="C389" s="71"/>
      <c r="D389" s="10"/>
      <c r="E389" s="71"/>
      <c r="F389" s="71"/>
      <c r="G389" s="71"/>
      <c r="H389" s="71"/>
      <c r="I389" s="72"/>
      <c r="J389" s="92"/>
      <c r="K389" s="73"/>
      <c r="L389" s="74"/>
      <c r="M389" s="75"/>
      <c r="N389" s="75"/>
      <c r="O389" s="74"/>
      <c r="P389" s="71"/>
      <c r="Q389" s="71"/>
      <c r="R389" s="76"/>
      <c r="S389" s="92"/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/>
      <c r="B390" s="77"/>
      <c r="C390" s="71"/>
      <c r="D390" s="10"/>
      <c r="E390" s="71"/>
      <c r="F390" s="71"/>
      <c r="G390" s="71"/>
      <c r="H390" s="71"/>
      <c r="I390" s="72"/>
      <c r="J390" s="92"/>
      <c r="K390" s="73"/>
      <c r="L390" s="74"/>
      <c r="M390" s="75"/>
      <c r="N390" s="75"/>
      <c r="O390" s="74"/>
      <c r="P390" s="71"/>
      <c r="Q390" s="71"/>
      <c r="R390" s="76"/>
      <c r="S390" s="92"/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/>
      <c r="B391" s="77"/>
      <c r="C391" s="71"/>
      <c r="D391" s="10"/>
      <c r="E391" s="71"/>
      <c r="F391" s="71"/>
      <c r="G391" s="71"/>
      <c r="H391" s="71"/>
      <c r="I391" s="72"/>
      <c r="J391" s="92"/>
      <c r="K391" s="73"/>
      <c r="L391" s="74"/>
      <c r="M391" s="75"/>
      <c r="N391" s="75"/>
      <c r="O391" s="74"/>
      <c r="P391" s="71"/>
      <c r="Q391" s="71"/>
      <c r="R391" s="76"/>
      <c r="S391" s="92"/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/>
      <c r="B392" s="77"/>
      <c r="C392" s="71"/>
      <c r="D392" s="10"/>
      <c r="E392" s="71"/>
      <c r="F392" s="71"/>
      <c r="G392" s="71"/>
      <c r="H392" s="71"/>
      <c r="I392" s="72"/>
      <c r="J392" s="92"/>
      <c r="K392" s="73"/>
      <c r="L392" s="74"/>
      <c r="M392" s="75"/>
      <c r="N392" s="75"/>
      <c r="O392" s="74"/>
      <c r="P392" s="71"/>
      <c r="Q392" s="71"/>
      <c r="R392" s="76"/>
      <c r="S392" s="92"/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/>
      <c r="B393" s="77"/>
      <c r="C393" s="71"/>
      <c r="D393" s="10"/>
      <c r="E393" s="71"/>
      <c r="F393" s="71"/>
      <c r="G393" s="71"/>
      <c r="H393" s="71"/>
      <c r="I393" s="72"/>
      <c r="J393" s="92"/>
      <c r="K393" s="73"/>
      <c r="L393" s="74"/>
      <c r="M393" s="75"/>
      <c r="N393" s="75"/>
      <c r="O393" s="74"/>
      <c r="P393" s="71"/>
      <c r="Q393" s="71"/>
      <c r="R393" s="76"/>
      <c r="S393" s="92"/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/>
      <c r="B394" s="77"/>
      <c r="C394" s="71"/>
      <c r="D394" s="10"/>
      <c r="E394" s="71"/>
      <c r="F394" s="71"/>
      <c r="G394" s="71"/>
      <c r="H394" s="71"/>
      <c r="I394" s="72"/>
      <c r="J394" s="92"/>
      <c r="K394" s="73"/>
      <c r="L394" s="74"/>
      <c r="M394" s="75"/>
      <c r="N394" s="75"/>
      <c r="O394" s="74"/>
      <c r="P394" s="71"/>
      <c r="Q394" s="71"/>
      <c r="R394" s="76"/>
      <c r="S394" s="92"/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/>
      <c r="B395" s="77"/>
      <c r="C395" s="71"/>
      <c r="D395" s="10"/>
      <c r="E395" s="71"/>
      <c r="F395" s="71"/>
      <c r="G395" s="71"/>
      <c r="H395" s="71"/>
      <c r="I395" s="72"/>
      <c r="J395" s="92"/>
      <c r="K395" s="73"/>
      <c r="L395" s="74"/>
      <c r="M395" s="75"/>
      <c r="N395" s="75"/>
      <c r="O395" s="74"/>
      <c r="P395" s="71"/>
      <c r="Q395" s="71"/>
      <c r="R395" s="76"/>
      <c r="S395" s="92"/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/>
      <c r="B396" s="77"/>
      <c r="C396" s="71"/>
      <c r="D396" s="10"/>
      <c r="E396" s="71"/>
      <c r="F396" s="71"/>
      <c r="G396" s="71"/>
      <c r="H396" s="71"/>
      <c r="I396" s="72"/>
      <c r="J396" s="92"/>
      <c r="K396" s="73"/>
      <c r="L396" s="74"/>
      <c r="M396" s="75"/>
      <c r="N396" s="75"/>
      <c r="O396" s="74"/>
      <c r="P396" s="71"/>
      <c r="Q396" s="71"/>
      <c r="R396" s="76"/>
      <c r="S396" s="92"/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/>
      <c r="B397" s="77"/>
      <c r="C397" s="71"/>
      <c r="D397" s="10"/>
      <c r="E397" s="71"/>
      <c r="F397" s="71"/>
      <c r="G397" s="71"/>
      <c r="H397" s="71"/>
      <c r="I397" s="72"/>
      <c r="J397" s="92"/>
      <c r="K397" s="73"/>
      <c r="L397" s="74"/>
      <c r="M397" s="75"/>
      <c r="N397" s="75"/>
      <c r="O397" s="74"/>
      <c r="P397" s="71"/>
      <c r="Q397" s="71"/>
      <c r="R397" s="76"/>
      <c r="S397" s="92"/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/>
      <c r="B398" s="77"/>
      <c r="C398" s="71"/>
      <c r="D398" s="10"/>
      <c r="E398" s="71"/>
      <c r="F398" s="71"/>
      <c r="G398" s="71"/>
      <c r="H398" s="71"/>
      <c r="I398" s="72"/>
      <c r="J398" s="92"/>
      <c r="K398" s="73"/>
      <c r="L398" s="74"/>
      <c r="M398" s="75"/>
      <c r="N398" s="75"/>
      <c r="O398" s="74"/>
      <c r="P398" s="71"/>
      <c r="Q398" s="71"/>
      <c r="R398" s="76"/>
      <c r="S398" s="92"/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/>
      <c r="B399" s="77"/>
      <c r="C399" s="71"/>
      <c r="D399" s="10"/>
      <c r="E399" s="71"/>
      <c r="F399" s="71"/>
      <c r="G399" s="71"/>
      <c r="H399" s="71"/>
      <c r="I399" s="72"/>
      <c r="J399" s="92"/>
      <c r="K399" s="73"/>
      <c r="L399" s="74"/>
      <c r="M399" s="75"/>
      <c r="N399" s="75"/>
      <c r="O399" s="74"/>
      <c r="P399" s="71"/>
      <c r="Q399" s="71"/>
      <c r="R399" s="76"/>
      <c r="S399" s="92"/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/>
      <c r="B400" s="77"/>
      <c r="C400" s="71"/>
      <c r="D400" s="10"/>
      <c r="E400" s="71"/>
      <c r="F400" s="71"/>
      <c r="G400" s="71"/>
      <c r="H400" s="71"/>
      <c r="I400" s="72"/>
      <c r="J400" s="92"/>
      <c r="K400" s="73"/>
      <c r="L400" s="74"/>
      <c r="M400" s="75"/>
      <c r="N400" s="75"/>
      <c r="O400" s="74"/>
      <c r="P400" s="71"/>
      <c r="Q400" s="71"/>
      <c r="R400" s="76"/>
      <c r="S400" s="92"/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/>
      <c r="B401" s="77"/>
      <c r="C401" s="71"/>
      <c r="D401" s="10"/>
      <c r="E401" s="71"/>
      <c r="F401" s="71"/>
      <c r="G401" s="71"/>
      <c r="H401" s="71"/>
      <c r="I401" s="72"/>
      <c r="J401" s="92"/>
      <c r="K401" s="73"/>
      <c r="L401" s="74"/>
      <c r="M401" s="75"/>
      <c r="N401" s="75"/>
      <c r="O401" s="74"/>
      <c r="P401" s="71"/>
      <c r="Q401" s="71"/>
      <c r="R401" s="76"/>
      <c r="S401" s="92"/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/>
      <c r="B402" s="77"/>
      <c r="C402" s="71"/>
      <c r="D402" s="10"/>
      <c r="E402" s="71"/>
      <c r="F402" s="71"/>
      <c r="G402" s="71"/>
      <c r="H402" s="71"/>
      <c r="I402" s="72"/>
      <c r="J402" s="92"/>
      <c r="K402" s="73"/>
      <c r="L402" s="74"/>
      <c r="M402" s="75"/>
      <c r="N402" s="75"/>
      <c r="O402" s="74"/>
      <c r="P402" s="71"/>
      <c r="Q402" s="71"/>
      <c r="R402" s="76"/>
      <c r="S402" s="92"/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/>
      <c r="B403" s="77"/>
      <c r="C403" s="71"/>
      <c r="D403" s="10"/>
      <c r="E403" s="71"/>
      <c r="F403" s="71"/>
      <c r="G403" s="71"/>
      <c r="H403" s="71"/>
      <c r="I403" s="72"/>
      <c r="J403" s="92"/>
      <c r="K403" s="73"/>
      <c r="L403" s="74"/>
      <c r="M403" s="75"/>
      <c r="N403" s="75"/>
      <c r="O403" s="74"/>
      <c r="P403" s="71"/>
      <c r="Q403" s="71"/>
      <c r="R403" s="76"/>
      <c r="S403" s="92"/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/>
      <c r="B404" s="77"/>
      <c r="C404" s="71"/>
      <c r="D404" s="10"/>
      <c r="E404" s="71"/>
      <c r="F404" s="71"/>
      <c r="G404" s="71"/>
      <c r="H404" s="71"/>
      <c r="I404" s="72"/>
      <c r="J404" s="92"/>
      <c r="K404" s="73"/>
      <c r="L404" s="74"/>
      <c r="M404" s="75"/>
      <c r="N404" s="75"/>
      <c r="O404" s="74"/>
      <c r="P404" s="71"/>
      <c r="Q404" s="71"/>
      <c r="R404" s="76"/>
      <c r="S404" s="92"/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/>
      <c r="B405" s="77"/>
      <c r="C405" s="71"/>
      <c r="D405" s="10"/>
      <c r="E405" s="71"/>
      <c r="F405" s="71"/>
      <c r="G405" s="71"/>
      <c r="H405" s="71"/>
      <c r="I405" s="72"/>
      <c r="J405" s="92"/>
      <c r="K405" s="73"/>
      <c r="L405" s="74"/>
      <c r="M405" s="75"/>
      <c r="N405" s="75"/>
      <c r="O405" s="74"/>
      <c r="P405" s="71"/>
      <c r="Q405" s="71"/>
      <c r="R405" s="76"/>
      <c r="S405" s="92"/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/>
      <c r="B406" s="77"/>
      <c r="C406" s="71"/>
      <c r="D406" s="10"/>
      <c r="E406" s="71"/>
      <c r="F406" s="71"/>
      <c r="G406" s="71"/>
      <c r="H406" s="71"/>
      <c r="I406" s="72"/>
      <c r="J406" s="92"/>
      <c r="K406" s="73"/>
      <c r="L406" s="74"/>
      <c r="M406" s="75"/>
      <c r="N406" s="75"/>
      <c r="O406" s="74"/>
      <c r="P406" s="71"/>
      <c r="Q406" s="71"/>
      <c r="R406" s="76"/>
      <c r="S406" s="92"/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/>
      <c r="B407" s="77"/>
      <c r="C407" s="71"/>
      <c r="D407" s="10"/>
      <c r="E407" s="71"/>
      <c r="F407" s="71"/>
      <c r="G407" s="71"/>
      <c r="H407" s="71"/>
      <c r="I407" s="72"/>
      <c r="J407" s="92"/>
      <c r="K407" s="73"/>
      <c r="L407" s="74"/>
      <c r="M407" s="75"/>
      <c r="N407" s="75"/>
      <c r="O407" s="74"/>
      <c r="P407" s="71"/>
      <c r="Q407" s="71"/>
      <c r="R407" s="76"/>
      <c r="S407" s="92"/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/>
      <c r="B408" s="77"/>
      <c r="C408" s="71"/>
      <c r="D408" s="10"/>
      <c r="E408" s="71"/>
      <c r="F408" s="71"/>
      <c r="G408" s="71"/>
      <c r="H408" s="71"/>
      <c r="I408" s="72"/>
      <c r="J408" s="92"/>
      <c r="K408" s="73"/>
      <c r="L408" s="74"/>
      <c r="M408" s="75"/>
      <c r="N408" s="75"/>
      <c r="O408" s="74"/>
      <c r="P408" s="71"/>
      <c r="Q408" s="71"/>
      <c r="R408" s="76"/>
      <c r="S408" s="92"/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/>
      <c r="B409" s="77"/>
      <c r="C409" s="71"/>
      <c r="D409" s="10"/>
      <c r="E409" s="71"/>
      <c r="F409" s="71"/>
      <c r="G409" s="71"/>
      <c r="H409" s="71"/>
      <c r="I409" s="72"/>
      <c r="J409" s="92"/>
      <c r="K409" s="73"/>
      <c r="L409" s="74"/>
      <c r="M409" s="75"/>
      <c r="N409" s="75"/>
      <c r="O409" s="74"/>
      <c r="P409" s="71"/>
      <c r="Q409" s="71"/>
      <c r="R409" s="76"/>
      <c r="S409" s="92"/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/>
      <c r="B410" s="77"/>
      <c r="C410" s="71"/>
      <c r="D410" s="10"/>
      <c r="E410" s="71"/>
      <c r="F410" s="71"/>
      <c r="G410" s="71"/>
      <c r="H410" s="71"/>
      <c r="I410" s="72"/>
      <c r="J410" s="92"/>
      <c r="K410" s="73"/>
      <c r="L410" s="74"/>
      <c r="M410" s="75"/>
      <c r="N410" s="75"/>
      <c r="O410" s="74"/>
      <c r="P410" s="71"/>
      <c r="Q410" s="71"/>
      <c r="R410" s="76"/>
      <c r="S410" s="92"/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/>
      <c r="B411" s="77"/>
      <c r="C411" s="71"/>
      <c r="D411" s="10"/>
      <c r="E411" s="71"/>
      <c r="F411" s="71"/>
      <c r="G411" s="71"/>
      <c r="H411" s="71"/>
      <c r="I411" s="72"/>
      <c r="J411" s="92"/>
      <c r="K411" s="73"/>
      <c r="L411" s="74"/>
      <c r="M411" s="75"/>
      <c r="N411" s="75"/>
      <c r="O411" s="74"/>
      <c r="P411" s="71"/>
      <c r="Q411" s="71"/>
      <c r="R411" s="76"/>
      <c r="S411" s="92"/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/>
      <c r="B412" s="77"/>
      <c r="C412" s="71"/>
      <c r="D412" s="10"/>
      <c r="E412" s="71"/>
      <c r="F412" s="71"/>
      <c r="G412" s="71"/>
      <c r="H412" s="71"/>
      <c r="I412" s="72"/>
      <c r="J412" s="92"/>
      <c r="K412" s="73"/>
      <c r="L412" s="74"/>
      <c r="M412" s="75"/>
      <c r="N412" s="75"/>
      <c r="O412" s="74"/>
      <c r="P412" s="71"/>
      <c r="Q412" s="71"/>
      <c r="R412" s="76"/>
      <c r="S412" s="92"/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/>
      <c r="B413" s="77"/>
      <c r="C413" s="71"/>
      <c r="D413" s="10"/>
      <c r="E413" s="71"/>
      <c r="F413" s="71"/>
      <c r="G413" s="71"/>
      <c r="H413" s="71"/>
      <c r="I413" s="72"/>
      <c r="J413" s="92"/>
      <c r="K413" s="73"/>
      <c r="L413" s="74"/>
      <c r="M413" s="75"/>
      <c r="N413" s="75"/>
      <c r="O413" s="74"/>
      <c r="P413" s="71"/>
      <c r="Q413" s="71"/>
      <c r="R413" s="76"/>
      <c r="S413" s="92"/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/>
      <c r="B414" s="77"/>
      <c r="C414" s="71"/>
      <c r="D414" s="10"/>
      <c r="E414" s="71"/>
      <c r="F414" s="71"/>
      <c r="G414" s="71"/>
      <c r="H414" s="71"/>
      <c r="I414" s="72"/>
      <c r="J414" s="92"/>
      <c r="K414" s="73"/>
      <c r="L414" s="74"/>
      <c r="M414" s="75"/>
      <c r="N414" s="75"/>
      <c r="O414" s="74"/>
      <c r="P414" s="71"/>
      <c r="Q414" s="71"/>
      <c r="R414" s="76"/>
      <c r="S414" s="92"/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/>
      <c r="B415" s="77"/>
      <c r="C415" s="71"/>
      <c r="D415" s="10"/>
      <c r="E415" s="71"/>
      <c r="F415" s="71"/>
      <c r="G415" s="71"/>
      <c r="H415" s="71"/>
      <c r="I415" s="72"/>
      <c r="J415" s="92"/>
      <c r="K415" s="73"/>
      <c r="L415" s="74"/>
      <c r="M415" s="75"/>
      <c r="N415" s="75"/>
      <c r="O415" s="74"/>
      <c r="P415" s="71"/>
      <c r="Q415" s="71"/>
      <c r="R415" s="76"/>
      <c r="S415" s="92"/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/>
      <c r="B416" s="77"/>
      <c r="C416" s="71"/>
      <c r="D416" s="10"/>
      <c r="E416" s="71"/>
      <c r="F416" s="71"/>
      <c r="G416" s="71"/>
      <c r="H416" s="71"/>
      <c r="I416" s="72"/>
      <c r="J416" s="92"/>
      <c r="K416" s="73"/>
      <c r="L416" s="74"/>
      <c r="M416" s="75"/>
      <c r="N416" s="75"/>
      <c r="O416" s="74"/>
      <c r="P416" s="71"/>
      <c r="Q416" s="71"/>
      <c r="R416" s="76"/>
      <c r="S416" s="92"/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/>
      <c r="B417" s="77"/>
      <c r="C417" s="71"/>
      <c r="D417" s="10"/>
      <c r="E417" s="71"/>
      <c r="F417" s="71"/>
      <c r="G417" s="71"/>
      <c r="H417" s="71"/>
      <c r="I417" s="72"/>
      <c r="J417" s="92"/>
      <c r="K417" s="73"/>
      <c r="L417" s="74"/>
      <c r="M417" s="75"/>
      <c r="N417" s="75"/>
      <c r="O417" s="74"/>
      <c r="P417" s="71"/>
      <c r="Q417" s="71"/>
      <c r="R417" s="76"/>
      <c r="S417" s="92"/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/>
      <c r="B418" s="77"/>
      <c r="C418" s="71"/>
      <c r="D418" s="10"/>
      <c r="E418" s="71"/>
      <c r="F418" s="71"/>
      <c r="G418" s="71"/>
      <c r="H418" s="71"/>
      <c r="I418" s="72"/>
      <c r="J418" s="92"/>
      <c r="K418" s="73"/>
      <c r="L418" s="74"/>
      <c r="M418" s="75"/>
      <c r="N418" s="75"/>
      <c r="O418" s="74"/>
      <c r="P418" s="71"/>
      <c r="Q418" s="71"/>
      <c r="R418" s="76"/>
      <c r="S418" s="92"/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/>
      <c r="B419" s="77"/>
      <c r="C419" s="71"/>
      <c r="D419" s="10"/>
      <c r="E419" s="71"/>
      <c r="F419" s="71"/>
      <c r="G419" s="71"/>
      <c r="H419" s="71"/>
      <c r="I419" s="72"/>
      <c r="J419" s="92"/>
      <c r="K419" s="73"/>
      <c r="L419" s="74"/>
      <c r="M419" s="75"/>
      <c r="N419" s="75"/>
      <c r="O419" s="74"/>
      <c r="P419" s="71"/>
      <c r="Q419" s="71"/>
      <c r="R419" s="76"/>
      <c r="S419" s="92"/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/>
      <c r="B420" s="77"/>
      <c r="C420" s="71"/>
      <c r="D420" s="10"/>
      <c r="E420" s="71"/>
      <c r="F420" s="71"/>
      <c r="G420" s="71"/>
      <c r="H420" s="71"/>
      <c r="I420" s="72"/>
      <c r="J420" s="92"/>
      <c r="K420" s="73"/>
      <c r="L420" s="74"/>
      <c r="M420" s="75"/>
      <c r="N420" s="75"/>
      <c r="O420" s="74"/>
      <c r="P420" s="71"/>
      <c r="Q420" s="71"/>
      <c r="R420" s="76"/>
      <c r="S420" s="92"/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/>
      <c r="B421" s="77"/>
      <c r="C421" s="71"/>
      <c r="D421" s="10"/>
      <c r="E421" s="71"/>
      <c r="F421" s="71"/>
      <c r="G421" s="71"/>
      <c r="H421" s="71"/>
      <c r="I421" s="72"/>
      <c r="J421" s="92"/>
      <c r="K421" s="73"/>
      <c r="L421" s="74"/>
      <c r="M421" s="75"/>
      <c r="N421" s="75"/>
      <c r="O421" s="74"/>
      <c r="P421" s="71"/>
      <c r="Q421" s="71"/>
      <c r="R421" s="76"/>
      <c r="S421" s="92"/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/>
      <c r="B422" s="77"/>
      <c r="C422" s="71"/>
      <c r="D422" s="10"/>
      <c r="E422" s="71"/>
      <c r="F422" s="71"/>
      <c r="G422" s="71"/>
      <c r="H422" s="71"/>
      <c r="I422" s="72"/>
      <c r="J422" s="92"/>
      <c r="K422" s="73"/>
      <c r="L422" s="74"/>
      <c r="M422" s="75"/>
      <c r="N422" s="75"/>
      <c r="O422" s="74"/>
      <c r="P422" s="71"/>
      <c r="Q422" s="71"/>
      <c r="R422" s="76"/>
      <c r="S422" s="92"/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/>
      <c r="B423" s="77"/>
      <c r="C423" s="71"/>
      <c r="D423" s="10"/>
      <c r="E423" s="71"/>
      <c r="F423" s="71"/>
      <c r="G423" s="71"/>
      <c r="H423" s="71"/>
      <c r="I423" s="72"/>
      <c r="J423" s="92"/>
      <c r="K423" s="73"/>
      <c r="L423" s="74"/>
      <c r="M423" s="75"/>
      <c r="N423" s="75"/>
      <c r="O423" s="74"/>
      <c r="P423" s="71"/>
      <c r="Q423" s="71"/>
      <c r="R423" s="76"/>
      <c r="S423" s="92"/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/>
      <c r="B424" s="77"/>
      <c r="C424" s="71"/>
      <c r="D424" s="10"/>
      <c r="E424" s="71"/>
      <c r="F424" s="71"/>
      <c r="G424" s="71"/>
      <c r="H424" s="71"/>
      <c r="I424" s="72"/>
      <c r="J424" s="92"/>
      <c r="K424" s="73"/>
      <c r="L424" s="74"/>
      <c r="M424" s="75"/>
      <c r="N424" s="75"/>
      <c r="O424" s="74"/>
      <c r="P424" s="71"/>
      <c r="Q424" s="71"/>
      <c r="R424" s="76"/>
      <c r="S424" s="92"/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/>
      <c r="B425" s="77"/>
      <c r="C425" s="71"/>
      <c r="D425" s="10"/>
      <c r="E425" s="71"/>
      <c r="F425" s="71"/>
      <c r="G425" s="71"/>
      <c r="H425" s="71"/>
      <c r="I425" s="72"/>
      <c r="J425" s="92"/>
      <c r="K425" s="73"/>
      <c r="L425" s="74"/>
      <c r="M425" s="75"/>
      <c r="N425" s="75"/>
      <c r="O425" s="74"/>
      <c r="P425" s="71"/>
      <c r="Q425" s="71"/>
      <c r="R425" s="76"/>
      <c r="S425" s="92"/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/>
      <c r="B426" s="77"/>
      <c r="C426" s="71"/>
      <c r="D426" s="10"/>
      <c r="E426" s="71"/>
      <c r="F426" s="71"/>
      <c r="G426" s="71"/>
      <c r="H426" s="71"/>
      <c r="I426" s="72"/>
      <c r="J426" s="92"/>
      <c r="K426" s="73"/>
      <c r="L426" s="74"/>
      <c r="M426" s="75"/>
      <c r="N426" s="75"/>
      <c r="O426" s="74"/>
      <c r="P426" s="71"/>
      <c r="Q426" s="71"/>
      <c r="R426" s="76"/>
      <c r="S426" s="92"/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/>
      <c r="B427" s="77"/>
      <c r="C427" s="71"/>
      <c r="D427" s="10"/>
      <c r="E427" s="71"/>
      <c r="F427" s="71"/>
      <c r="G427" s="71"/>
      <c r="H427" s="71"/>
      <c r="I427" s="72"/>
      <c r="J427" s="92"/>
      <c r="K427" s="73"/>
      <c r="L427" s="74"/>
      <c r="M427" s="75"/>
      <c r="N427" s="75"/>
      <c r="O427" s="74"/>
      <c r="P427" s="71"/>
      <c r="Q427" s="71"/>
      <c r="R427" s="76"/>
      <c r="S427" s="92"/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/>
      <c r="B428" s="77"/>
      <c r="C428" s="71"/>
      <c r="D428" s="10"/>
      <c r="E428" s="71"/>
      <c r="F428" s="71"/>
      <c r="G428" s="71"/>
      <c r="H428" s="71"/>
      <c r="I428" s="72"/>
      <c r="J428" s="92"/>
      <c r="K428" s="73"/>
      <c r="L428" s="74"/>
      <c r="M428" s="75"/>
      <c r="N428" s="75"/>
      <c r="O428" s="74"/>
      <c r="P428" s="71"/>
      <c r="Q428" s="71"/>
      <c r="R428" s="76"/>
      <c r="S428" s="92"/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/>
      <c r="B429" s="77"/>
      <c r="C429" s="71"/>
      <c r="D429" s="10"/>
      <c r="E429" s="71"/>
      <c r="F429" s="71"/>
      <c r="G429" s="71"/>
      <c r="H429" s="71"/>
      <c r="I429" s="72"/>
      <c r="J429" s="92"/>
      <c r="K429" s="73"/>
      <c r="L429" s="74"/>
      <c r="M429" s="75"/>
      <c r="N429" s="75"/>
      <c r="O429" s="74"/>
      <c r="P429" s="71"/>
      <c r="Q429" s="71"/>
      <c r="R429" s="76"/>
      <c r="S429" s="92"/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/>
      <c r="B430" s="77"/>
      <c r="C430" s="71"/>
      <c r="D430" s="10"/>
      <c r="E430" s="71"/>
      <c r="F430" s="71"/>
      <c r="G430" s="71"/>
      <c r="H430" s="71"/>
      <c r="I430" s="72"/>
      <c r="J430" s="92"/>
      <c r="K430" s="73"/>
      <c r="L430" s="74"/>
      <c r="M430" s="75"/>
      <c r="N430" s="75"/>
      <c r="O430" s="74"/>
      <c r="P430" s="71"/>
      <c r="Q430" s="71"/>
      <c r="R430" s="76"/>
      <c r="S430" s="92"/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/>
      <c r="B431" s="77"/>
      <c r="C431" s="71"/>
      <c r="D431" s="10"/>
      <c r="E431" s="71"/>
      <c r="F431" s="71"/>
      <c r="G431" s="71"/>
      <c r="H431" s="71"/>
      <c r="I431" s="72"/>
      <c r="J431" s="92"/>
      <c r="K431" s="73"/>
      <c r="L431" s="74"/>
      <c r="M431" s="75"/>
      <c r="N431" s="75"/>
      <c r="O431" s="74"/>
      <c r="P431" s="71"/>
      <c r="Q431" s="71"/>
      <c r="R431" s="76"/>
      <c r="S431" s="92"/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/>
      <c r="B432" s="77"/>
      <c r="C432" s="71"/>
      <c r="D432" s="10"/>
      <c r="E432" s="71"/>
      <c r="F432" s="71"/>
      <c r="G432" s="71"/>
      <c r="H432" s="71"/>
      <c r="I432" s="72"/>
      <c r="J432" s="92"/>
      <c r="K432" s="73"/>
      <c r="L432" s="74"/>
      <c r="M432" s="75"/>
      <c r="N432" s="75"/>
      <c r="O432" s="74"/>
      <c r="P432" s="71"/>
      <c r="Q432" s="71"/>
      <c r="R432" s="76"/>
      <c r="S432" s="92"/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/>
      <c r="B433" s="77"/>
      <c r="C433" s="71"/>
      <c r="D433" s="10"/>
      <c r="E433" s="71"/>
      <c r="F433" s="71"/>
      <c r="G433" s="71"/>
      <c r="H433" s="71"/>
      <c r="I433" s="72"/>
      <c r="J433" s="92"/>
      <c r="K433" s="73"/>
      <c r="L433" s="74"/>
      <c r="M433" s="75"/>
      <c r="N433" s="75"/>
      <c r="O433" s="74"/>
      <c r="P433" s="71"/>
      <c r="Q433" s="71"/>
      <c r="R433" s="76"/>
      <c r="S433" s="92"/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/>
      <c r="B434" s="77"/>
      <c r="C434" s="71"/>
      <c r="D434" s="10"/>
      <c r="E434" s="71"/>
      <c r="F434" s="71"/>
      <c r="G434" s="71"/>
      <c r="H434" s="71"/>
      <c r="I434" s="72"/>
      <c r="J434" s="92"/>
      <c r="K434" s="73"/>
      <c r="L434" s="74"/>
      <c r="M434" s="75"/>
      <c r="N434" s="75"/>
      <c r="O434" s="74"/>
      <c r="P434" s="71"/>
      <c r="Q434" s="71"/>
      <c r="R434" s="76"/>
      <c r="S434" s="92"/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/>
      <c r="B435" s="77"/>
      <c r="C435" s="71"/>
      <c r="D435" s="10"/>
      <c r="E435" s="71"/>
      <c r="F435" s="71"/>
      <c r="G435" s="71"/>
      <c r="H435" s="71"/>
      <c r="I435" s="72"/>
      <c r="J435" s="92"/>
      <c r="K435" s="73"/>
      <c r="L435" s="74"/>
      <c r="M435" s="75"/>
      <c r="N435" s="75"/>
      <c r="O435" s="74"/>
      <c r="P435" s="71"/>
      <c r="Q435" s="71"/>
      <c r="R435" s="76"/>
      <c r="S435" s="92"/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/>
      <c r="B436" s="77"/>
      <c r="C436" s="71"/>
      <c r="D436" s="10"/>
      <c r="E436" s="71"/>
      <c r="F436" s="71"/>
      <c r="G436" s="71"/>
      <c r="H436" s="71"/>
      <c r="I436" s="72"/>
      <c r="J436" s="92"/>
      <c r="K436" s="73"/>
      <c r="L436" s="74"/>
      <c r="M436" s="75"/>
      <c r="N436" s="75"/>
      <c r="O436" s="74"/>
      <c r="P436" s="71"/>
      <c r="Q436" s="71"/>
      <c r="R436" s="76"/>
      <c r="S436" s="92"/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/>
      <c r="B437" s="77"/>
      <c r="C437" s="71"/>
      <c r="D437" s="10"/>
      <c r="E437" s="71"/>
      <c r="F437" s="71"/>
      <c r="G437" s="71"/>
      <c r="H437" s="71"/>
      <c r="I437" s="72"/>
      <c r="J437" s="92"/>
      <c r="K437" s="73"/>
      <c r="L437" s="74"/>
      <c r="M437" s="75"/>
      <c r="N437" s="75"/>
      <c r="O437" s="74"/>
      <c r="P437" s="71"/>
      <c r="Q437" s="71"/>
      <c r="R437" s="76"/>
      <c r="S437" s="92"/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/>
      <c r="B438" s="77"/>
      <c r="C438" s="71"/>
      <c r="D438" s="10"/>
      <c r="E438" s="71"/>
      <c r="F438" s="71"/>
      <c r="G438" s="71"/>
      <c r="H438" s="71"/>
      <c r="I438" s="72"/>
      <c r="J438" s="92"/>
      <c r="K438" s="73"/>
      <c r="L438" s="74"/>
      <c r="M438" s="75"/>
      <c r="N438" s="75"/>
      <c r="O438" s="74"/>
      <c r="P438" s="71"/>
      <c r="Q438" s="71"/>
      <c r="R438" s="76"/>
      <c r="S438" s="92"/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/>
      <c r="B439" s="77"/>
      <c r="C439" s="71"/>
      <c r="D439" s="10"/>
      <c r="E439" s="71"/>
      <c r="F439" s="71"/>
      <c r="G439" s="71"/>
      <c r="H439" s="71"/>
      <c r="I439" s="72"/>
      <c r="J439" s="92"/>
      <c r="K439" s="73"/>
      <c r="L439" s="74"/>
      <c r="M439" s="75"/>
      <c r="N439" s="75"/>
      <c r="O439" s="74"/>
      <c r="P439" s="71"/>
      <c r="Q439" s="71"/>
      <c r="R439" s="76"/>
      <c r="S439" s="92"/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/>
      <c r="B440" s="77"/>
      <c r="C440" s="71"/>
      <c r="D440" s="10"/>
      <c r="E440" s="71"/>
      <c r="F440" s="71"/>
      <c r="G440" s="71"/>
      <c r="H440" s="71"/>
      <c r="I440" s="72"/>
      <c r="J440" s="92"/>
      <c r="K440" s="73"/>
      <c r="L440" s="74"/>
      <c r="M440" s="75"/>
      <c r="N440" s="75"/>
      <c r="O440" s="74"/>
      <c r="P440" s="71"/>
      <c r="Q440" s="71"/>
      <c r="R440" s="76"/>
      <c r="S440" s="92"/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/>
      <c r="B441" s="77"/>
      <c r="C441" s="71"/>
      <c r="D441" s="10"/>
      <c r="E441" s="71"/>
      <c r="F441" s="71"/>
      <c r="G441" s="71"/>
      <c r="H441" s="71"/>
      <c r="I441" s="72"/>
      <c r="J441" s="92"/>
      <c r="K441" s="73"/>
      <c r="L441" s="74"/>
      <c r="M441" s="75"/>
      <c r="N441" s="75"/>
      <c r="O441" s="74"/>
      <c r="P441" s="71"/>
      <c r="Q441" s="71"/>
      <c r="R441" s="76"/>
      <c r="S441" s="92"/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/>
      <c r="B442" s="77"/>
      <c r="C442" s="71"/>
      <c r="D442" s="10"/>
      <c r="E442" s="71"/>
      <c r="F442" s="71"/>
      <c r="G442" s="71"/>
      <c r="H442" s="71"/>
      <c r="I442" s="72"/>
      <c r="J442" s="92"/>
      <c r="K442" s="73"/>
      <c r="L442" s="74"/>
      <c r="M442" s="75"/>
      <c r="N442" s="75"/>
      <c r="O442" s="74"/>
      <c r="P442" s="71"/>
      <c r="Q442" s="71"/>
      <c r="R442" s="76"/>
      <c r="S442" s="92"/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/>
      <c r="B443" s="77"/>
      <c r="C443" s="71"/>
      <c r="D443" s="10"/>
      <c r="E443" s="71"/>
      <c r="F443" s="71"/>
      <c r="G443" s="71"/>
      <c r="H443" s="71"/>
      <c r="I443" s="72"/>
      <c r="J443" s="92"/>
      <c r="K443" s="73"/>
      <c r="L443" s="74"/>
      <c r="M443" s="75"/>
      <c r="N443" s="75"/>
      <c r="O443" s="74"/>
      <c r="P443" s="71"/>
      <c r="Q443" s="71"/>
      <c r="R443" s="76"/>
      <c r="S443" s="92"/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/>
      <c r="B444" s="77"/>
      <c r="C444" s="71"/>
      <c r="D444" s="10"/>
      <c r="E444" s="71"/>
      <c r="F444" s="71"/>
      <c r="G444" s="71"/>
      <c r="H444" s="71"/>
      <c r="I444" s="72"/>
      <c r="J444" s="92"/>
      <c r="K444" s="73"/>
      <c r="L444" s="74"/>
      <c r="M444" s="75"/>
      <c r="N444" s="75"/>
      <c r="O444" s="74"/>
      <c r="P444" s="71"/>
      <c r="Q444" s="71"/>
      <c r="R444" s="76"/>
      <c r="S444" s="92"/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/>
      <c r="B445" s="77"/>
      <c r="C445" s="71"/>
      <c r="D445" s="10"/>
      <c r="E445" s="71"/>
      <c r="F445" s="71"/>
      <c r="G445" s="71"/>
      <c r="H445" s="71"/>
      <c r="I445" s="72"/>
      <c r="J445" s="92"/>
      <c r="K445" s="73"/>
      <c r="L445" s="74"/>
      <c r="M445" s="75"/>
      <c r="N445" s="75"/>
      <c r="O445" s="74"/>
      <c r="P445" s="71"/>
      <c r="Q445" s="71"/>
      <c r="R445" s="76"/>
      <c r="S445" s="92"/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/>
      <c r="B446" s="77"/>
      <c r="C446" s="71"/>
      <c r="D446" s="10"/>
      <c r="E446" s="71"/>
      <c r="F446" s="71"/>
      <c r="G446" s="71"/>
      <c r="H446" s="71"/>
      <c r="I446" s="72"/>
      <c r="J446" s="92"/>
      <c r="K446" s="73"/>
      <c r="L446" s="74"/>
      <c r="M446" s="75"/>
      <c r="N446" s="75"/>
      <c r="O446" s="74"/>
      <c r="P446" s="71"/>
      <c r="Q446" s="71"/>
      <c r="R446" s="76"/>
      <c r="S446" s="92"/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/>
      <c r="B447" s="77"/>
      <c r="C447" s="71"/>
      <c r="D447" s="10"/>
      <c r="E447" s="71"/>
      <c r="F447" s="71"/>
      <c r="G447" s="71"/>
      <c r="H447" s="71"/>
      <c r="I447" s="72"/>
      <c r="J447" s="92"/>
      <c r="K447" s="73"/>
      <c r="L447" s="74"/>
      <c r="M447" s="75"/>
      <c r="N447" s="75"/>
      <c r="O447" s="74"/>
      <c r="P447" s="71"/>
      <c r="Q447" s="71"/>
      <c r="R447" s="76"/>
      <c r="S447" s="92"/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/>
      <c r="B448" s="77"/>
      <c r="C448" s="71"/>
      <c r="D448" s="10"/>
      <c r="E448" s="71"/>
      <c r="F448" s="71"/>
      <c r="G448" s="71"/>
      <c r="H448" s="71"/>
      <c r="I448" s="72"/>
      <c r="J448" s="92"/>
      <c r="K448" s="73"/>
      <c r="L448" s="74"/>
      <c r="M448" s="75"/>
      <c r="N448" s="75"/>
      <c r="O448" s="74"/>
      <c r="P448" s="71"/>
      <c r="Q448" s="71"/>
      <c r="R448" s="76"/>
      <c r="S448" s="92"/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/>
      <c r="B449" s="77"/>
      <c r="C449" s="71"/>
      <c r="D449" s="10"/>
      <c r="E449" s="71"/>
      <c r="F449" s="71"/>
      <c r="G449" s="71"/>
      <c r="H449" s="71"/>
      <c r="I449" s="72"/>
      <c r="J449" s="92"/>
      <c r="K449" s="73"/>
      <c r="L449" s="74"/>
      <c r="M449" s="75"/>
      <c r="N449" s="75"/>
      <c r="O449" s="74"/>
      <c r="P449" s="71"/>
      <c r="Q449" s="71"/>
      <c r="R449" s="76"/>
      <c r="S449" s="92"/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/>
      <c r="B450" s="77"/>
      <c r="C450" s="71"/>
      <c r="D450" s="10"/>
      <c r="E450" s="71"/>
      <c r="F450" s="71"/>
      <c r="G450" s="71"/>
      <c r="H450" s="71"/>
      <c r="I450" s="72"/>
      <c r="J450" s="92"/>
      <c r="K450" s="73"/>
      <c r="L450" s="74"/>
      <c r="M450" s="75"/>
      <c r="N450" s="75"/>
      <c r="O450" s="74"/>
      <c r="P450" s="71"/>
      <c r="Q450" s="71"/>
      <c r="R450" s="76"/>
      <c r="S450" s="92"/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/>
      <c r="B451" s="77"/>
      <c r="C451" s="71"/>
      <c r="D451" s="10"/>
      <c r="E451" s="71"/>
      <c r="F451" s="71"/>
      <c r="G451" s="71"/>
      <c r="H451" s="71"/>
      <c r="I451" s="72"/>
      <c r="J451" s="92"/>
      <c r="K451" s="73"/>
      <c r="L451" s="74"/>
      <c r="M451" s="75"/>
      <c r="N451" s="75"/>
      <c r="O451" s="74"/>
      <c r="P451" s="71"/>
      <c r="Q451" s="71"/>
      <c r="R451" s="76"/>
      <c r="S451" s="92"/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/>
      <c r="B452" s="77"/>
      <c r="C452" s="71"/>
      <c r="D452" s="10"/>
      <c r="E452" s="71"/>
      <c r="F452" s="71"/>
      <c r="G452" s="71"/>
      <c r="H452" s="71"/>
      <c r="I452" s="72"/>
      <c r="J452" s="92"/>
      <c r="K452" s="73"/>
      <c r="L452" s="74"/>
      <c r="M452" s="75"/>
      <c r="N452" s="75"/>
      <c r="O452" s="74"/>
      <c r="P452" s="71"/>
      <c r="Q452" s="71"/>
      <c r="R452" s="76"/>
      <c r="S452" s="92"/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/>
      <c r="B453" s="77"/>
      <c r="C453" s="71"/>
      <c r="D453" s="10"/>
      <c r="E453" s="71"/>
      <c r="F453" s="71"/>
      <c r="G453" s="71"/>
      <c r="H453" s="71"/>
      <c r="I453" s="72"/>
      <c r="J453" s="92"/>
      <c r="K453" s="73"/>
      <c r="L453" s="74"/>
      <c r="M453" s="75"/>
      <c r="N453" s="75"/>
      <c r="O453" s="74"/>
      <c r="P453" s="71"/>
      <c r="Q453" s="71"/>
      <c r="R453" s="76"/>
      <c r="S453" s="92"/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/>
      <c r="B454" s="77"/>
      <c r="C454" s="71"/>
      <c r="D454" s="10"/>
      <c r="E454" s="71"/>
      <c r="F454" s="71"/>
      <c r="G454" s="71"/>
      <c r="H454" s="71"/>
      <c r="I454" s="72"/>
      <c r="J454" s="92"/>
      <c r="K454" s="73"/>
      <c r="L454" s="74"/>
      <c r="M454" s="75"/>
      <c r="N454" s="75"/>
      <c r="O454" s="74"/>
      <c r="P454" s="71"/>
      <c r="Q454" s="71"/>
      <c r="R454" s="76"/>
      <c r="S454" s="92"/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/>
      <c r="B455" s="77"/>
      <c r="C455" s="71"/>
      <c r="D455" s="10"/>
      <c r="E455" s="71"/>
      <c r="F455" s="71"/>
      <c r="G455" s="71"/>
      <c r="H455" s="71"/>
      <c r="I455" s="72"/>
      <c r="J455" s="92"/>
      <c r="K455" s="73"/>
      <c r="L455" s="74"/>
      <c r="M455" s="75"/>
      <c r="N455" s="75"/>
      <c r="O455" s="74"/>
      <c r="P455" s="71"/>
      <c r="Q455" s="71"/>
      <c r="R455" s="76"/>
      <c r="S455" s="92"/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/>
      <c r="B456" s="77"/>
      <c r="C456" s="71"/>
      <c r="D456" s="10"/>
      <c r="E456" s="71"/>
      <c r="F456" s="71"/>
      <c r="G456" s="71"/>
      <c r="H456" s="71"/>
      <c r="I456" s="72"/>
      <c r="J456" s="92"/>
      <c r="K456" s="73"/>
      <c r="L456" s="74"/>
      <c r="M456" s="75"/>
      <c r="N456" s="75"/>
      <c r="O456" s="74"/>
      <c r="P456" s="71"/>
      <c r="Q456" s="71"/>
      <c r="R456" s="76"/>
      <c r="S456" s="92"/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/>
      <c r="B457" s="77"/>
      <c r="C457" s="71"/>
      <c r="D457" s="10"/>
      <c r="E457" s="71"/>
      <c r="F457" s="71"/>
      <c r="G457" s="71"/>
      <c r="H457" s="71"/>
      <c r="I457" s="72"/>
      <c r="J457" s="92"/>
      <c r="K457" s="73"/>
      <c r="L457" s="74"/>
      <c r="M457" s="75"/>
      <c r="N457" s="75"/>
      <c r="O457" s="74"/>
      <c r="P457" s="71"/>
      <c r="Q457" s="71"/>
      <c r="R457" s="76"/>
      <c r="S457" s="92"/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/>
      <c r="B458" s="77"/>
      <c r="C458" s="71"/>
      <c r="D458" s="10"/>
      <c r="E458" s="71"/>
      <c r="F458" s="71"/>
      <c r="G458" s="71"/>
      <c r="H458" s="71"/>
      <c r="I458" s="72"/>
      <c r="J458" s="92"/>
      <c r="K458" s="73"/>
      <c r="L458" s="74"/>
      <c r="M458" s="75"/>
      <c r="N458" s="75"/>
      <c r="O458" s="74"/>
      <c r="P458" s="71"/>
      <c r="Q458" s="71"/>
      <c r="R458" s="76"/>
      <c r="S458" s="92"/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/>
      <c r="B459" s="77"/>
      <c r="C459" s="71"/>
      <c r="D459" s="10"/>
      <c r="E459" s="71"/>
      <c r="F459" s="71"/>
      <c r="G459" s="71"/>
      <c r="H459" s="71"/>
      <c r="I459" s="72"/>
      <c r="J459" s="92"/>
      <c r="K459" s="73"/>
      <c r="L459" s="74"/>
      <c r="M459" s="75"/>
      <c r="N459" s="75"/>
      <c r="O459" s="74"/>
      <c r="P459" s="71"/>
      <c r="Q459" s="71"/>
      <c r="R459" s="76"/>
      <c r="S459" s="92"/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/>
      <c r="B460" s="77"/>
      <c r="C460" s="71"/>
      <c r="D460" s="10"/>
      <c r="E460" s="71"/>
      <c r="F460" s="71"/>
      <c r="G460" s="71"/>
      <c r="H460" s="71"/>
      <c r="I460" s="72"/>
      <c r="J460" s="92"/>
      <c r="K460" s="73"/>
      <c r="L460" s="74"/>
      <c r="M460" s="75"/>
      <c r="N460" s="75"/>
      <c r="O460" s="74"/>
      <c r="P460" s="71"/>
      <c r="Q460" s="71"/>
      <c r="R460" s="76"/>
      <c r="S460" s="92"/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/>
      <c r="B461" s="77"/>
      <c r="C461" s="71"/>
      <c r="D461" s="10"/>
      <c r="E461" s="71"/>
      <c r="F461" s="71"/>
      <c r="G461" s="71"/>
      <c r="H461" s="71"/>
      <c r="I461" s="72"/>
      <c r="J461" s="92"/>
      <c r="K461" s="73"/>
      <c r="L461" s="74"/>
      <c r="M461" s="75"/>
      <c r="N461" s="75"/>
      <c r="O461" s="74"/>
      <c r="P461" s="71"/>
      <c r="Q461" s="71"/>
      <c r="R461" s="76"/>
      <c r="S461" s="92"/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/>
      <c r="B462" s="77"/>
      <c r="C462" s="71"/>
      <c r="D462" s="10"/>
      <c r="E462" s="71"/>
      <c r="F462" s="71"/>
      <c r="G462" s="71"/>
      <c r="H462" s="71"/>
      <c r="I462" s="72"/>
      <c r="J462" s="92"/>
      <c r="K462" s="73"/>
      <c r="L462" s="74"/>
      <c r="M462" s="75"/>
      <c r="N462" s="75"/>
      <c r="O462" s="74"/>
      <c r="P462" s="71"/>
      <c r="Q462" s="71"/>
      <c r="R462" s="76"/>
      <c r="S462" s="92"/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/>
      <c r="B463" s="77"/>
      <c r="C463" s="71"/>
      <c r="D463" s="10"/>
      <c r="E463" s="71"/>
      <c r="F463" s="71"/>
      <c r="G463" s="71"/>
      <c r="H463" s="71"/>
      <c r="I463" s="72"/>
      <c r="J463" s="92"/>
      <c r="K463" s="73"/>
      <c r="L463" s="74"/>
      <c r="M463" s="75"/>
      <c r="N463" s="75"/>
      <c r="O463" s="74"/>
      <c r="P463" s="71"/>
      <c r="Q463" s="71"/>
      <c r="R463" s="76"/>
      <c r="S463" s="92"/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/>
      <c r="B464" s="77"/>
      <c r="C464" s="71"/>
      <c r="D464" s="10"/>
      <c r="E464" s="71"/>
      <c r="F464" s="71"/>
      <c r="G464" s="71"/>
      <c r="H464" s="71"/>
      <c r="I464" s="72"/>
      <c r="J464" s="92"/>
      <c r="K464" s="73"/>
      <c r="L464" s="74"/>
      <c r="M464" s="75"/>
      <c r="N464" s="75"/>
      <c r="O464" s="74"/>
      <c r="P464" s="71"/>
      <c r="Q464" s="71"/>
      <c r="R464" s="76"/>
      <c r="S464" s="92"/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/>
      <c r="B465" s="77"/>
      <c r="C465" s="71"/>
      <c r="D465" s="10"/>
      <c r="E465" s="71"/>
      <c r="F465" s="71"/>
      <c r="G465" s="71"/>
      <c r="H465" s="71"/>
      <c r="I465" s="72"/>
      <c r="J465" s="92"/>
      <c r="K465" s="73"/>
      <c r="L465" s="74"/>
      <c r="M465" s="75"/>
      <c r="N465" s="75"/>
      <c r="O465" s="74"/>
      <c r="P465" s="71"/>
      <c r="Q465" s="71"/>
      <c r="R465" s="76"/>
      <c r="S465" s="92"/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/>
      <c r="B466" s="77"/>
      <c r="C466" s="71"/>
      <c r="D466" s="10"/>
      <c r="E466" s="71"/>
      <c r="F466" s="71"/>
      <c r="G466" s="71"/>
      <c r="H466" s="71"/>
      <c r="I466" s="72"/>
      <c r="J466" s="92"/>
      <c r="K466" s="73"/>
      <c r="L466" s="74"/>
      <c r="M466" s="75"/>
      <c r="N466" s="75"/>
      <c r="O466" s="74"/>
      <c r="P466" s="71"/>
      <c r="Q466" s="71"/>
      <c r="R466" s="76"/>
      <c r="S466" s="92"/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/>
      <c r="B467" s="77"/>
      <c r="C467" s="71"/>
      <c r="D467" s="10"/>
      <c r="E467" s="71"/>
      <c r="F467" s="71"/>
      <c r="G467" s="71"/>
      <c r="H467" s="71"/>
      <c r="I467" s="72"/>
      <c r="J467" s="92"/>
      <c r="K467" s="73"/>
      <c r="L467" s="74"/>
      <c r="M467" s="75"/>
      <c r="N467" s="75"/>
      <c r="O467" s="74"/>
      <c r="P467" s="71"/>
      <c r="Q467" s="71"/>
      <c r="R467" s="76"/>
      <c r="S467" s="92"/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/>
      <c r="B468" s="77"/>
      <c r="C468" s="71"/>
      <c r="D468" s="10"/>
      <c r="E468" s="71"/>
      <c r="F468" s="71"/>
      <c r="G468" s="71"/>
      <c r="H468" s="71"/>
      <c r="I468" s="72"/>
      <c r="J468" s="92"/>
      <c r="K468" s="73"/>
      <c r="L468" s="74"/>
      <c r="M468" s="75"/>
      <c r="N468" s="75"/>
      <c r="O468" s="74"/>
      <c r="P468" s="71"/>
      <c r="Q468" s="71"/>
      <c r="R468" s="76"/>
      <c r="S468" s="92"/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/>
      <c r="B469" s="77"/>
      <c r="C469" s="71"/>
      <c r="D469" s="10"/>
      <c r="E469" s="71"/>
      <c r="F469" s="71"/>
      <c r="G469" s="71"/>
      <c r="H469" s="71"/>
      <c r="I469" s="72"/>
      <c r="J469" s="92"/>
      <c r="K469" s="73"/>
      <c r="L469" s="74"/>
      <c r="M469" s="75"/>
      <c r="N469" s="75"/>
      <c r="O469" s="74"/>
      <c r="P469" s="71"/>
      <c r="Q469" s="71"/>
      <c r="R469" s="76"/>
      <c r="S469" s="92"/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/>
      <c r="B470" s="77"/>
      <c r="C470" s="71"/>
      <c r="D470" s="10"/>
      <c r="E470" s="71"/>
      <c r="F470" s="71"/>
      <c r="G470" s="71"/>
      <c r="H470" s="71"/>
      <c r="I470" s="72"/>
      <c r="J470" s="92"/>
      <c r="K470" s="73"/>
      <c r="L470" s="74"/>
      <c r="M470" s="75"/>
      <c r="N470" s="75"/>
      <c r="O470" s="74"/>
      <c r="P470" s="71"/>
      <c r="Q470" s="71"/>
      <c r="R470" s="76"/>
      <c r="S470" s="92"/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/>
      <c r="B471" s="77"/>
      <c r="C471" s="71"/>
      <c r="D471" s="10"/>
      <c r="E471" s="71"/>
      <c r="F471" s="71"/>
      <c r="G471" s="71"/>
      <c r="H471" s="71"/>
      <c r="I471" s="72"/>
      <c r="J471" s="92"/>
      <c r="K471" s="73"/>
      <c r="L471" s="74"/>
      <c r="M471" s="75"/>
      <c r="N471" s="75"/>
      <c r="O471" s="74"/>
      <c r="P471" s="71"/>
      <c r="Q471" s="71"/>
      <c r="R471" s="76"/>
      <c r="S471" s="92"/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/>
      <c r="B472" s="77"/>
      <c r="C472" s="71"/>
      <c r="D472" s="10"/>
      <c r="E472" s="71"/>
      <c r="F472" s="71"/>
      <c r="G472" s="71"/>
      <c r="H472" s="71"/>
      <c r="I472" s="72"/>
      <c r="J472" s="92"/>
      <c r="K472" s="73"/>
      <c r="L472" s="74"/>
      <c r="M472" s="75"/>
      <c r="N472" s="75"/>
      <c r="O472" s="74"/>
      <c r="P472" s="71"/>
      <c r="Q472" s="71"/>
      <c r="R472" s="76"/>
      <c r="S472" s="92"/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/>
      <c r="B473" s="77"/>
      <c r="C473" s="71"/>
      <c r="D473" s="10"/>
      <c r="E473" s="71"/>
      <c r="F473" s="71"/>
      <c r="G473" s="71"/>
      <c r="H473" s="71"/>
      <c r="I473" s="72"/>
      <c r="J473" s="92"/>
      <c r="K473" s="73"/>
      <c r="L473" s="74"/>
      <c r="M473" s="75"/>
      <c r="N473" s="75"/>
      <c r="O473" s="74"/>
      <c r="P473" s="71"/>
      <c r="Q473" s="71"/>
      <c r="R473" s="76"/>
      <c r="S473" s="92"/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/>
      <c r="B474" s="77"/>
      <c r="C474" s="71"/>
      <c r="D474" s="10"/>
      <c r="E474" s="71"/>
      <c r="F474" s="71"/>
      <c r="G474" s="71"/>
      <c r="H474" s="71"/>
      <c r="I474" s="72"/>
      <c r="J474" s="92"/>
      <c r="K474" s="73"/>
      <c r="L474" s="74"/>
      <c r="M474" s="75"/>
      <c r="N474" s="75"/>
      <c r="O474" s="74"/>
      <c r="P474" s="71"/>
      <c r="Q474" s="71"/>
      <c r="R474" s="76"/>
      <c r="S474" s="92"/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/>
      <c r="B475" s="77"/>
      <c r="C475" s="71"/>
      <c r="D475" s="10"/>
      <c r="E475" s="71"/>
      <c r="F475" s="71"/>
      <c r="G475" s="71"/>
      <c r="H475" s="71"/>
      <c r="I475" s="72"/>
      <c r="J475" s="92"/>
      <c r="K475" s="73"/>
      <c r="L475" s="74"/>
      <c r="M475" s="75"/>
      <c r="N475" s="75"/>
      <c r="O475" s="74"/>
      <c r="P475" s="71"/>
      <c r="Q475" s="71"/>
      <c r="R475" s="76"/>
      <c r="S475" s="92"/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/>
      <c r="B476" s="77"/>
      <c r="C476" s="71"/>
      <c r="D476" s="10"/>
      <c r="E476" s="71"/>
      <c r="F476" s="71"/>
      <c r="G476" s="71"/>
      <c r="H476" s="71"/>
      <c r="I476" s="72"/>
      <c r="J476" s="92"/>
      <c r="K476" s="73"/>
      <c r="L476" s="74"/>
      <c r="M476" s="75"/>
      <c r="N476" s="75"/>
      <c r="O476" s="74"/>
      <c r="P476" s="71"/>
      <c r="Q476" s="71"/>
      <c r="R476" s="76"/>
      <c r="S476" s="92"/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/>
      <c r="B477" s="77"/>
      <c r="C477" s="71"/>
      <c r="D477" s="10"/>
      <c r="E477" s="71"/>
      <c r="F477" s="71"/>
      <c r="G477" s="71"/>
      <c r="H477" s="71"/>
      <c r="I477" s="72"/>
      <c r="J477" s="92"/>
      <c r="K477" s="73"/>
      <c r="L477" s="74"/>
      <c r="M477" s="75"/>
      <c r="N477" s="75"/>
      <c r="O477" s="74"/>
      <c r="P477" s="71"/>
      <c r="Q477" s="71"/>
      <c r="R477" s="76"/>
      <c r="S477" s="92"/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/>
      <c r="B478" s="77"/>
      <c r="C478" s="71"/>
      <c r="D478" s="10"/>
      <c r="E478" s="71"/>
      <c r="F478" s="71"/>
      <c r="G478" s="71"/>
      <c r="H478" s="71"/>
      <c r="I478" s="72"/>
      <c r="J478" s="92"/>
      <c r="K478" s="73"/>
      <c r="L478" s="74"/>
      <c r="M478" s="75"/>
      <c r="N478" s="75"/>
      <c r="O478" s="74"/>
      <c r="P478" s="71"/>
      <c r="Q478" s="71"/>
      <c r="R478" s="76"/>
      <c r="S478" s="92"/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/>
      <c r="B479" s="77"/>
      <c r="C479" s="71"/>
      <c r="D479" s="10"/>
      <c r="E479" s="71"/>
      <c r="F479" s="71"/>
      <c r="G479" s="71"/>
      <c r="H479" s="71"/>
      <c r="I479" s="72"/>
      <c r="J479" s="92"/>
      <c r="K479" s="73"/>
      <c r="L479" s="74"/>
      <c r="M479" s="75"/>
      <c r="N479" s="75"/>
      <c r="O479" s="74"/>
      <c r="P479" s="71"/>
      <c r="Q479" s="71"/>
      <c r="R479" s="76"/>
      <c r="S479" s="92"/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/>
      <c r="B480" s="77"/>
      <c r="C480" s="71"/>
      <c r="D480" s="10"/>
      <c r="E480" s="71"/>
      <c r="F480" s="71"/>
      <c r="G480" s="71"/>
      <c r="H480" s="71"/>
      <c r="I480" s="72"/>
      <c r="J480" s="92"/>
      <c r="K480" s="73"/>
      <c r="L480" s="74"/>
      <c r="M480" s="75"/>
      <c r="N480" s="75"/>
      <c r="O480" s="74"/>
      <c r="P480" s="71"/>
      <c r="Q480" s="71"/>
      <c r="R480" s="76"/>
      <c r="S480" s="92"/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/>
      <c r="B481" s="77"/>
      <c r="C481" s="71"/>
      <c r="D481" s="10"/>
      <c r="E481" s="71"/>
      <c r="F481" s="71"/>
      <c r="G481" s="71"/>
      <c r="H481" s="71"/>
      <c r="I481" s="72"/>
      <c r="J481" s="92"/>
      <c r="K481" s="73"/>
      <c r="L481" s="74"/>
      <c r="M481" s="75"/>
      <c r="N481" s="75"/>
      <c r="O481" s="74"/>
      <c r="P481" s="71"/>
      <c r="Q481" s="71"/>
      <c r="R481" s="76"/>
      <c r="S481" s="92"/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/>
      <c r="B482" s="77"/>
      <c r="C482" s="71"/>
      <c r="D482" s="10"/>
      <c r="E482" s="71"/>
      <c r="F482" s="71"/>
      <c r="G482" s="71"/>
      <c r="H482" s="71"/>
      <c r="I482" s="72"/>
      <c r="J482" s="92"/>
      <c r="K482" s="73"/>
      <c r="L482" s="74"/>
      <c r="M482" s="75"/>
      <c r="N482" s="75"/>
      <c r="O482" s="74"/>
      <c r="P482" s="71"/>
      <c r="Q482" s="71"/>
      <c r="R482" s="76"/>
      <c r="S482" s="92"/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/>
      <c r="B483" s="77"/>
      <c r="C483" s="71"/>
      <c r="D483" s="10"/>
      <c r="E483" s="71"/>
      <c r="F483" s="71"/>
      <c r="G483" s="71"/>
      <c r="H483" s="71"/>
      <c r="I483" s="72"/>
      <c r="J483" s="92"/>
      <c r="K483" s="73"/>
      <c r="L483" s="74"/>
      <c r="M483" s="75"/>
      <c r="N483" s="75"/>
      <c r="O483" s="74"/>
      <c r="P483" s="71"/>
      <c r="Q483" s="71"/>
      <c r="R483" s="76"/>
      <c r="S483" s="92"/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/>
      <c r="B484" s="77"/>
      <c r="C484" s="71"/>
      <c r="D484" s="10"/>
      <c r="E484" s="71"/>
      <c r="F484" s="71"/>
      <c r="G484" s="71"/>
      <c r="H484" s="71"/>
      <c r="I484" s="72"/>
      <c r="J484" s="92"/>
      <c r="K484" s="73"/>
      <c r="L484" s="74"/>
      <c r="M484" s="75"/>
      <c r="N484" s="75"/>
      <c r="O484" s="74"/>
      <c r="P484" s="71"/>
      <c r="Q484" s="71"/>
      <c r="R484" s="76"/>
      <c r="S484" s="92"/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/>
      <c r="B485" s="77"/>
      <c r="C485" s="71"/>
      <c r="D485" s="10"/>
      <c r="E485" s="71"/>
      <c r="F485" s="71"/>
      <c r="G485" s="71"/>
      <c r="H485" s="71"/>
      <c r="I485" s="72"/>
      <c r="J485" s="92"/>
      <c r="K485" s="73"/>
      <c r="L485" s="74"/>
      <c r="M485" s="75"/>
      <c r="N485" s="75"/>
      <c r="O485" s="74"/>
      <c r="P485" s="71"/>
      <c r="Q485" s="71"/>
      <c r="R485" s="76"/>
      <c r="S485" s="92"/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/>
      <c r="B486" s="77"/>
      <c r="C486" s="71"/>
      <c r="D486" s="10"/>
      <c r="E486" s="71"/>
      <c r="F486" s="71"/>
      <c r="G486" s="71"/>
      <c r="H486" s="71"/>
      <c r="I486" s="72"/>
      <c r="J486" s="92"/>
      <c r="K486" s="73"/>
      <c r="L486" s="74"/>
      <c r="M486" s="75"/>
      <c r="N486" s="75"/>
      <c r="O486" s="74"/>
      <c r="P486" s="71"/>
      <c r="Q486" s="71"/>
      <c r="R486" s="76"/>
      <c r="S486" s="92"/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/>
      <c r="B487" s="77"/>
      <c r="C487" s="71"/>
      <c r="D487" s="10"/>
      <c r="E487" s="71"/>
      <c r="F487" s="71"/>
      <c r="G487" s="71"/>
      <c r="H487" s="71"/>
      <c r="I487" s="72"/>
      <c r="J487" s="92"/>
      <c r="K487" s="73"/>
      <c r="L487" s="74"/>
      <c r="M487" s="75"/>
      <c r="N487" s="75"/>
      <c r="O487" s="74"/>
      <c r="P487" s="71"/>
      <c r="Q487" s="71"/>
      <c r="R487" s="76"/>
      <c r="S487" s="92"/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/>
      <c r="B488" s="77"/>
      <c r="C488" s="71"/>
      <c r="D488" s="10"/>
      <c r="E488" s="71"/>
      <c r="F488" s="71"/>
      <c r="G488" s="71"/>
      <c r="H488" s="71"/>
      <c r="I488" s="72"/>
      <c r="J488" s="92"/>
      <c r="K488" s="73"/>
      <c r="L488" s="74"/>
      <c r="M488" s="75"/>
      <c r="N488" s="75"/>
      <c r="O488" s="74"/>
      <c r="P488" s="71"/>
      <c r="Q488" s="71"/>
      <c r="R488" s="76"/>
      <c r="S488" s="92"/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/>
      <c r="B489" s="77"/>
      <c r="C489" s="71"/>
      <c r="D489" s="10"/>
      <c r="E489" s="71"/>
      <c r="F489" s="71"/>
      <c r="G489" s="71"/>
      <c r="H489" s="71"/>
      <c r="I489" s="72"/>
      <c r="J489" s="92"/>
      <c r="K489" s="73"/>
      <c r="L489" s="74"/>
      <c r="M489" s="75"/>
      <c r="N489" s="75"/>
      <c r="O489" s="74"/>
      <c r="P489" s="71"/>
      <c r="Q489" s="71"/>
      <c r="R489" s="76"/>
      <c r="S489" s="92"/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/>
      <c r="B490" s="77"/>
      <c r="C490" s="71"/>
      <c r="D490" s="10"/>
      <c r="E490" s="71"/>
      <c r="F490" s="71"/>
      <c r="G490" s="71"/>
      <c r="H490" s="71"/>
      <c r="I490" s="72"/>
      <c r="J490" s="92"/>
      <c r="K490" s="73"/>
      <c r="L490" s="74"/>
      <c r="M490" s="75"/>
      <c r="N490" s="75"/>
      <c r="O490" s="74"/>
      <c r="P490" s="71"/>
      <c r="Q490" s="71"/>
      <c r="R490" s="76"/>
      <c r="S490" s="92"/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/>
      <c r="B491" s="77"/>
      <c r="C491" s="71"/>
      <c r="D491" s="10"/>
      <c r="E491" s="71"/>
      <c r="F491" s="71"/>
      <c r="G491" s="71"/>
      <c r="H491" s="71"/>
      <c r="I491" s="72"/>
      <c r="J491" s="92"/>
      <c r="K491" s="73"/>
      <c r="L491" s="74"/>
      <c r="M491" s="75"/>
      <c r="N491" s="75"/>
      <c r="O491" s="74"/>
      <c r="P491" s="71"/>
      <c r="Q491" s="71"/>
      <c r="R491" s="76"/>
      <c r="S491" s="92"/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/>
      <c r="B492" s="77"/>
      <c r="C492" s="71"/>
      <c r="D492" s="10"/>
      <c r="E492" s="71"/>
      <c r="F492" s="71"/>
      <c r="G492" s="71"/>
      <c r="H492" s="71"/>
      <c r="I492" s="72"/>
      <c r="J492" s="92"/>
      <c r="K492" s="73"/>
      <c r="L492" s="74"/>
      <c r="M492" s="75"/>
      <c r="N492" s="75"/>
      <c r="O492" s="74"/>
      <c r="P492" s="71"/>
      <c r="Q492" s="71"/>
      <c r="R492" s="76"/>
      <c r="S492" s="92"/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/>
      <c r="B493" s="77"/>
      <c r="C493" s="71"/>
      <c r="D493" s="10"/>
      <c r="E493" s="71"/>
      <c r="F493" s="71"/>
      <c r="G493" s="71"/>
      <c r="H493" s="71"/>
      <c r="I493" s="72"/>
      <c r="J493" s="92"/>
      <c r="K493" s="73"/>
      <c r="L493" s="74"/>
      <c r="M493" s="75"/>
      <c r="N493" s="75"/>
      <c r="O493" s="74"/>
      <c r="P493" s="71"/>
      <c r="Q493" s="71"/>
      <c r="R493" s="76"/>
      <c r="S493" s="92"/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/>
      <c r="B494" s="77"/>
      <c r="C494" s="71"/>
      <c r="D494" s="10"/>
      <c r="E494" s="71"/>
      <c r="F494" s="71"/>
      <c r="G494" s="71"/>
      <c r="H494" s="71"/>
      <c r="I494" s="72"/>
      <c r="J494" s="92"/>
      <c r="K494" s="73"/>
      <c r="L494" s="74"/>
      <c r="M494" s="75"/>
      <c r="N494" s="75"/>
      <c r="O494" s="74"/>
      <c r="P494" s="71"/>
      <c r="Q494" s="71"/>
      <c r="R494" s="76"/>
      <c r="S494" s="92"/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/>
      <c r="B495" s="77"/>
      <c r="C495" s="71"/>
      <c r="D495" s="10"/>
      <c r="E495" s="71"/>
      <c r="F495" s="71"/>
      <c r="G495" s="71"/>
      <c r="H495" s="71"/>
      <c r="I495" s="72"/>
      <c r="J495" s="92"/>
      <c r="K495" s="73"/>
      <c r="L495" s="74"/>
      <c r="M495" s="75"/>
      <c r="N495" s="75"/>
      <c r="O495" s="74"/>
      <c r="P495" s="71"/>
      <c r="Q495" s="71"/>
      <c r="R495" s="76"/>
      <c r="S495" s="92"/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/>
      <c r="B496" s="77"/>
      <c r="C496" s="71"/>
      <c r="D496" s="10"/>
      <c r="E496" s="71"/>
      <c r="F496" s="71"/>
      <c r="G496" s="71"/>
      <c r="H496" s="71"/>
      <c r="I496" s="72"/>
      <c r="J496" s="92"/>
      <c r="K496" s="73"/>
      <c r="L496" s="74"/>
      <c r="M496" s="75"/>
      <c r="N496" s="75"/>
      <c r="O496" s="74"/>
      <c r="P496" s="71"/>
      <c r="Q496" s="71"/>
      <c r="R496" s="76"/>
      <c r="S496" s="92"/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/>
      <c r="B497" s="77"/>
      <c r="C497" s="71"/>
      <c r="D497" s="10"/>
      <c r="E497" s="71"/>
      <c r="F497" s="71"/>
      <c r="G497" s="71"/>
      <c r="H497" s="71"/>
      <c r="I497" s="72"/>
      <c r="J497" s="92"/>
      <c r="K497" s="73"/>
      <c r="L497" s="74"/>
      <c r="M497" s="75"/>
      <c r="N497" s="75"/>
      <c r="O497" s="74"/>
      <c r="P497" s="71"/>
      <c r="Q497" s="71"/>
      <c r="R497" s="76"/>
      <c r="S497" s="92"/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/>
      <c r="B498" s="77"/>
      <c r="C498" s="71"/>
      <c r="D498" s="10"/>
      <c r="E498" s="71"/>
      <c r="F498" s="71"/>
      <c r="G498" s="71"/>
      <c r="H498" s="71"/>
      <c r="I498" s="72"/>
      <c r="J498" s="92"/>
      <c r="K498" s="73"/>
      <c r="L498" s="74"/>
      <c r="M498" s="75"/>
      <c r="N498" s="75"/>
      <c r="O498" s="74"/>
      <c r="P498" s="71"/>
      <c r="Q498" s="71"/>
      <c r="R498" s="76"/>
      <c r="S498" s="92"/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/>
      <c r="B499" s="77"/>
      <c r="C499" s="71"/>
      <c r="D499" s="10"/>
      <c r="E499" s="71"/>
      <c r="F499" s="71"/>
      <c r="G499" s="71"/>
      <c r="H499" s="71"/>
      <c r="I499" s="72"/>
      <c r="J499" s="92"/>
      <c r="K499" s="73"/>
      <c r="L499" s="74"/>
      <c r="M499" s="75"/>
      <c r="N499" s="75"/>
      <c r="O499" s="74"/>
      <c r="P499" s="71"/>
      <c r="Q499" s="71"/>
      <c r="R499" s="76"/>
      <c r="S499" s="92"/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/>
      <c r="B500" s="77"/>
      <c r="C500" s="71"/>
      <c r="D500" s="10"/>
      <c r="E500" s="71"/>
      <c r="F500" s="71"/>
      <c r="G500" s="71"/>
      <c r="H500" s="71"/>
      <c r="I500" s="72"/>
      <c r="J500" s="92"/>
      <c r="K500" s="73"/>
      <c r="L500" s="74"/>
      <c r="M500" s="75"/>
      <c r="N500" s="75"/>
      <c r="O500" s="74"/>
      <c r="P500" s="71"/>
      <c r="Q500" s="71"/>
      <c r="R500" s="76"/>
      <c r="S500" s="92"/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/>
      <c r="B501" s="77"/>
      <c r="C501" s="71"/>
      <c r="D501" s="10"/>
      <c r="E501" s="71"/>
      <c r="F501" s="71"/>
      <c r="G501" s="71"/>
      <c r="H501" s="71"/>
      <c r="I501" s="72"/>
      <c r="J501" s="92"/>
      <c r="K501" s="73"/>
      <c r="L501" s="74"/>
      <c r="M501" s="75"/>
      <c r="N501" s="75"/>
      <c r="O501" s="74"/>
      <c r="P501" s="71"/>
      <c r="Q501" s="71"/>
      <c r="R501" s="76"/>
      <c r="S501" s="92"/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/>
      <c r="B502" s="77"/>
      <c r="C502" s="71"/>
      <c r="D502" s="10"/>
      <c r="E502" s="71"/>
      <c r="F502" s="71"/>
      <c r="G502" s="71"/>
      <c r="H502" s="71"/>
      <c r="I502" s="72"/>
      <c r="J502" s="92"/>
      <c r="K502" s="73"/>
      <c r="L502" s="74"/>
      <c r="M502" s="75"/>
      <c r="N502" s="75"/>
      <c r="O502" s="74"/>
      <c r="P502" s="71"/>
      <c r="Q502" s="71"/>
      <c r="R502" s="76"/>
      <c r="S502" s="92"/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/>
      <c r="B503" s="77"/>
      <c r="C503" s="71"/>
      <c r="D503" s="10"/>
      <c r="E503" s="71"/>
      <c r="F503" s="71"/>
      <c r="G503" s="71"/>
      <c r="H503" s="71"/>
      <c r="I503" s="72"/>
      <c r="J503" s="92"/>
      <c r="K503" s="73"/>
      <c r="L503" s="74"/>
      <c r="M503" s="75"/>
      <c r="N503" s="75"/>
      <c r="O503" s="74"/>
      <c r="P503" s="71"/>
      <c r="Q503" s="71"/>
      <c r="R503" s="76"/>
      <c r="S503" s="92"/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/>
      <c r="B504" s="77"/>
      <c r="C504" s="71"/>
      <c r="D504" s="10"/>
      <c r="E504" s="71"/>
      <c r="F504" s="71"/>
      <c r="G504" s="71"/>
      <c r="H504" s="71"/>
      <c r="I504" s="72"/>
      <c r="J504" s="92"/>
      <c r="K504" s="73"/>
      <c r="L504" s="74"/>
      <c r="M504" s="75"/>
      <c r="N504" s="75"/>
      <c r="O504" s="74"/>
      <c r="P504" s="71"/>
      <c r="Q504" s="71"/>
      <c r="R504" s="76"/>
      <c r="S504" s="92"/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/>
      <c r="B505" s="77"/>
      <c r="C505" s="71"/>
      <c r="D505" s="10"/>
      <c r="E505" s="71"/>
      <c r="F505" s="71"/>
      <c r="G505" s="71"/>
      <c r="H505" s="71"/>
      <c r="I505" s="72"/>
      <c r="J505" s="92"/>
      <c r="K505" s="73"/>
      <c r="L505" s="74"/>
      <c r="M505" s="75"/>
      <c r="N505" s="75"/>
      <c r="O505" s="74"/>
      <c r="P505" s="71"/>
      <c r="Q505" s="71"/>
      <c r="R505" s="76"/>
      <c r="S505" s="92"/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/>
      <c r="B506" s="77"/>
      <c r="C506" s="71"/>
      <c r="D506" s="10"/>
      <c r="E506" s="71"/>
      <c r="F506" s="71"/>
      <c r="G506" s="71"/>
      <c r="H506" s="71"/>
      <c r="I506" s="72"/>
      <c r="J506" s="92"/>
      <c r="K506" s="73"/>
      <c r="L506" s="74"/>
      <c r="M506" s="75"/>
      <c r="N506" s="75"/>
      <c r="O506" s="74"/>
      <c r="P506" s="71"/>
      <c r="Q506" s="71"/>
      <c r="R506" s="76"/>
      <c r="S506" s="92"/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/>
      <c r="B507" s="77"/>
      <c r="C507" s="71"/>
      <c r="D507" s="10"/>
      <c r="E507" s="71"/>
      <c r="F507" s="71"/>
      <c r="G507" s="71"/>
      <c r="H507" s="71"/>
      <c r="I507" s="72"/>
      <c r="J507" s="92"/>
      <c r="K507" s="73"/>
      <c r="L507" s="74"/>
      <c r="M507" s="75"/>
      <c r="N507" s="75"/>
      <c r="O507" s="74"/>
      <c r="P507" s="71"/>
      <c r="Q507" s="71"/>
      <c r="R507" s="76"/>
      <c r="S507" s="92"/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/>
      <c r="B508" s="77"/>
      <c r="C508" s="71"/>
      <c r="D508" s="10"/>
      <c r="E508" s="71"/>
      <c r="F508" s="71"/>
      <c r="G508" s="71"/>
      <c r="H508" s="71"/>
      <c r="I508" s="72"/>
      <c r="J508" s="92"/>
      <c r="K508" s="73"/>
      <c r="L508" s="74"/>
      <c r="M508" s="75"/>
      <c r="N508" s="75"/>
      <c r="O508" s="74"/>
      <c r="P508" s="71"/>
      <c r="Q508" s="71"/>
      <c r="R508" s="76"/>
      <c r="S508" s="92"/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/>
      <c r="B509" s="77"/>
      <c r="C509" s="71"/>
      <c r="D509" s="10"/>
      <c r="E509" s="71"/>
      <c r="F509" s="71"/>
      <c r="G509" s="71"/>
      <c r="H509" s="71"/>
      <c r="I509" s="72"/>
      <c r="J509" s="92"/>
      <c r="K509" s="73"/>
      <c r="L509" s="74"/>
      <c r="M509" s="75"/>
      <c r="N509" s="75"/>
      <c r="O509" s="74"/>
      <c r="P509" s="71"/>
      <c r="Q509" s="71"/>
      <c r="R509" s="76"/>
      <c r="S509" s="92"/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/>
      <c r="B510" s="77"/>
      <c r="C510" s="71"/>
      <c r="D510" s="10"/>
      <c r="E510" s="71"/>
      <c r="F510" s="71"/>
      <c r="G510" s="71"/>
      <c r="H510" s="71"/>
      <c r="I510" s="72"/>
      <c r="J510" s="92"/>
      <c r="K510" s="73"/>
      <c r="L510" s="74"/>
      <c r="M510" s="75"/>
      <c r="N510" s="75"/>
      <c r="O510" s="74"/>
      <c r="P510" s="71"/>
      <c r="Q510" s="71"/>
      <c r="R510" s="76"/>
      <c r="S510" s="92"/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/>
      <c r="B511" s="77"/>
      <c r="C511" s="71"/>
      <c r="D511" s="10"/>
      <c r="E511" s="71"/>
      <c r="F511" s="71"/>
      <c r="G511" s="71"/>
      <c r="H511" s="71"/>
      <c r="I511" s="72"/>
      <c r="J511" s="92"/>
      <c r="K511" s="73"/>
      <c r="L511" s="74"/>
      <c r="M511" s="75"/>
      <c r="N511" s="75"/>
      <c r="O511" s="74"/>
      <c r="P511" s="71"/>
      <c r="Q511" s="71"/>
      <c r="R511" s="76"/>
      <c r="S511" s="92"/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/>
      <c r="B512" s="77"/>
      <c r="C512" s="71"/>
      <c r="D512" s="10"/>
      <c r="E512" s="71"/>
      <c r="F512" s="71"/>
      <c r="G512" s="71"/>
      <c r="H512" s="71"/>
      <c r="I512" s="72"/>
      <c r="J512" s="92"/>
      <c r="K512" s="73"/>
      <c r="L512" s="74"/>
      <c r="M512" s="75"/>
      <c r="N512" s="75"/>
      <c r="O512" s="74"/>
      <c r="P512" s="71"/>
      <c r="Q512" s="71"/>
      <c r="R512" s="76"/>
      <c r="S512" s="92"/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/>
      <c r="B513" s="77"/>
      <c r="C513" s="71"/>
      <c r="D513" s="10"/>
      <c r="E513" s="71"/>
      <c r="F513" s="71"/>
      <c r="G513" s="71"/>
      <c r="H513" s="71"/>
      <c r="I513" s="72"/>
      <c r="J513" s="92"/>
      <c r="K513" s="73"/>
      <c r="L513" s="74"/>
      <c r="M513" s="75"/>
      <c r="N513" s="75"/>
      <c r="O513" s="74"/>
      <c r="P513" s="71"/>
      <c r="Q513" s="71"/>
      <c r="R513" s="76"/>
      <c r="S513" s="92"/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/>
      <c r="B514" s="77"/>
      <c r="C514" s="71"/>
      <c r="D514" s="10"/>
      <c r="E514" s="71"/>
      <c r="F514" s="71"/>
      <c r="G514" s="71"/>
      <c r="H514" s="71"/>
      <c r="I514" s="72"/>
      <c r="J514" s="92"/>
      <c r="K514" s="73"/>
      <c r="L514" s="74"/>
      <c r="M514" s="75"/>
      <c r="N514" s="75"/>
      <c r="O514" s="74"/>
      <c r="P514" s="71"/>
      <c r="Q514" s="71"/>
      <c r="R514" s="76"/>
      <c r="S514" s="92"/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/>
      <c r="B515" s="77"/>
      <c r="C515" s="71"/>
      <c r="D515" s="10"/>
      <c r="E515" s="71"/>
      <c r="F515" s="71"/>
      <c r="G515" s="71"/>
      <c r="H515" s="71"/>
      <c r="I515" s="72"/>
      <c r="J515" s="92"/>
      <c r="K515" s="73"/>
      <c r="L515" s="74"/>
      <c r="M515" s="75"/>
      <c r="N515" s="75"/>
      <c r="O515" s="74"/>
      <c r="P515" s="71"/>
      <c r="Q515" s="71"/>
      <c r="R515" s="76"/>
      <c r="S515" s="92"/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/>
      <c r="B516" s="77"/>
      <c r="C516" s="71"/>
      <c r="D516" s="10"/>
      <c r="E516" s="71"/>
      <c r="F516" s="71"/>
      <c r="G516" s="71"/>
      <c r="H516" s="71"/>
      <c r="I516" s="72"/>
      <c r="J516" s="92"/>
      <c r="K516" s="73"/>
      <c r="L516" s="74"/>
      <c r="M516" s="75"/>
      <c r="N516" s="75"/>
      <c r="O516" s="74"/>
      <c r="P516" s="71"/>
      <c r="Q516" s="71"/>
      <c r="R516" s="76"/>
      <c r="S516" s="92"/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/>
      <c r="B517" s="77"/>
      <c r="C517" s="71"/>
      <c r="D517" s="10"/>
      <c r="E517" s="71"/>
      <c r="F517" s="71"/>
      <c r="G517" s="71"/>
      <c r="H517" s="71"/>
      <c r="I517" s="72"/>
      <c r="J517" s="92"/>
      <c r="K517" s="73"/>
      <c r="L517" s="74"/>
      <c r="M517" s="75"/>
      <c r="N517" s="75"/>
      <c r="O517" s="74"/>
      <c r="P517" s="71"/>
      <c r="Q517" s="71"/>
      <c r="R517" s="76"/>
      <c r="S517" s="92"/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/>
      <c r="B518" s="77"/>
      <c r="C518" s="71"/>
      <c r="D518" s="10"/>
      <c r="E518" s="71"/>
      <c r="F518" s="71"/>
      <c r="G518" s="71"/>
      <c r="H518" s="71"/>
      <c r="I518" s="72"/>
      <c r="J518" s="92"/>
      <c r="K518" s="73"/>
      <c r="L518" s="74"/>
      <c r="M518" s="75"/>
      <c r="N518" s="75"/>
      <c r="O518" s="74"/>
      <c r="P518" s="71"/>
      <c r="Q518" s="71"/>
      <c r="R518" s="76"/>
      <c r="S518" s="92"/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/>
      <c r="B519" s="77"/>
      <c r="C519" s="71"/>
      <c r="D519" s="10"/>
      <c r="E519" s="71"/>
      <c r="F519" s="71"/>
      <c r="G519" s="71"/>
      <c r="H519" s="71"/>
      <c r="I519" s="72"/>
      <c r="J519" s="92"/>
      <c r="K519" s="73"/>
      <c r="L519" s="74"/>
      <c r="M519" s="75"/>
      <c r="N519" s="75"/>
      <c r="O519" s="74"/>
      <c r="P519" s="71"/>
      <c r="Q519" s="71"/>
      <c r="R519" s="76"/>
      <c r="S519" s="92"/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/>
      <c r="B520" s="77"/>
      <c r="C520" s="71"/>
      <c r="D520" s="10"/>
      <c r="E520" s="71"/>
      <c r="F520" s="71"/>
      <c r="G520" s="71"/>
      <c r="H520" s="71"/>
      <c r="I520" s="72"/>
      <c r="J520" s="92"/>
      <c r="K520" s="73"/>
      <c r="L520" s="74"/>
      <c r="M520" s="75"/>
      <c r="N520" s="75"/>
      <c r="O520" s="74"/>
      <c r="P520" s="71"/>
      <c r="Q520" s="71"/>
      <c r="R520" s="76"/>
      <c r="S520" s="92"/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/>
      <c r="B521" s="77"/>
      <c r="C521" s="71"/>
      <c r="D521" s="10"/>
      <c r="E521" s="71"/>
      <c r="F521" s="71"/>
      <c r="G521" s="71"/>
      <c r="H521" s="71"/>
      <c r="I521" s="72"/>
      <c r="J521" s="92"/>
      <c r="K521" s="73"/>
      <c r="L521" s="74"/>
      <c r="M521" s="75"/>
      <c r="N521" s="75"/>
      <c r="O521" s="74"/>
      <c r="P521" s="71"/>
      <c r="Q521" s="71"/>
      <c r="R521" s="76"/>
      <c r="S521" s="92"/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/>
      <c r="B522" s="77"/>
      <c r="C522" s="71"/>
      <c r="D522" s="10"/>
      <c r="E522" s="71"/>
      <c r="F522" s="71"/>
      <c r="G522" s="71"/>
      <c r="H522" s="71"/>
      <c r="I522" s="72"/>
      <c r="J522" s="92"/>
      <c r="K522" s="73"/>
      <c r="L522" s="74"/>
      <c r="M522" s="75"/>
      <c r="N522" s="75"/>
      <c r="O522" s="74"/>
      <c r="P522" s="71"/>
      <c r="Q522" s="71"/>
      <c r="R522" s="76"/>
      <c r="S522" s="92"/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/>
      <c r="B523" s="77"/>
      <c r="C523" s="71"/>
      <c r="D523" s="10"/>
      <c r="E523" s="71"/>
      <c r="F523" s="71"/>
      <c r="G523" s="71"/>
      <c r="H523" s="71"/>
      <c r="I523" s="72"/>
      <c r="J523" s="92"/>
      <c r="K523" s="73"/>
      <c r="L523" s="74"/>
      <c r="M523" s="75"/>
      <c r="N523" s="75"/>
      <c r="O523" s="74"/>
      <c r="P523" s="71"/>
      <c r="Q523" s="71"/>
      <c r="R523" s="76"/>
      <c r="S523" s="92"/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/>
      <c r="B524" s="77"/>
      <c r="C524" s="71"/>
      <c r="D524" s="10"/>
      <c r="E524" s="71"/>
      <c r="F524" s="71"/>
      <c r="G524" s="71"/>
      <c r="H524" s="71"/>
      <c r="I524" s="72"/>
      <c r="J524" s="92"/>
      <c r="K524" s="73"/>
      <c r="L524" s="74"/>
      <c r="M524" s="75"/>
      <c r="N524" s="75"/>
      <c r="O524" s="74"/>
      <c r="P524" s="71"/>
      <c r="Q524" s="71"/>
      <c r="R524" s="76"/>
      <c r="S524" s="92"/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/>
      <c r="B525" s="77"/>
      <c r="C525" s="71"/>
      <c r="D525" s="10"/>
      <c r="E525" s="71"/>
      <c r="F525" s="71"/>
      <c r="G525" s="71"/>
      <c r="H525" s="71"/>
      <c r="I525" s="72"/>
      <c r="J525" s="92"/>
      <c r="K525" s="73"/>
      <c r="L525" s="74"/>
      <c r="M525" s="75"/>
      <c r="N525" s="75"/>
      <c r="O525" s="74"/>
      <c r="P525" s="71"/>
      <c r="Q525" s="71"/>
      <c r="R525" s="76"/>
      <c r="S525" s="92"/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/>
      <c r="B526" s="77"/>
      <c r="C526" s="71"/>
      <c r="D526" s="10"/>
      <c r="E526" s="71"/>
      <c r="F526" s="71"/>
      <c r="G526" s="71"/>
      <c r="H526" s="71"/>
      <c r="I526" s="72"/>
      <c r="J526" s="92"/>
      <c r="K526" s="73"/>
      <c r="L526" s="74"/>
      <c r="M526" s="75"/>
      <c r="N526" s="75"/>
      <c r="O526" s="74"/>
      <c r="P526" s="71"/>
      <c r="Q526" s="71"/>
      <c r="R526" s="76"/>
      <c r="S526" s="92"/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/>
      <c r="B527" s="77"/>
      <c r="C527" s="71"/>
      <c r="D527" s="10"/>
      <c r="E527" s="71"/>
      <c r="F527" s="71"/>
      <c r="G527" s="71"/>
      <c r="H527" s="71"/>
      <c r="I527" s="72"/>
      <c r="J527" s="92"/>
      <c r="K527" s="73"/>
      <c r="L527" s="74"/>
      <c r="M527" s="75"/>
      <c r="N527" s="75"/>
      <c r="O527" s="74"/>
      <c r="P527" s="71"/>
      <c r="Q527" s="71"/>
      <c r="R527" s="76"/>
      <c r="S527" s="92"/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/>
      <c r="B528" s="77"/>
      <c r="C528" s="71"/>
      <c r="D528" s="10"/>
      <c r="E528" s="71"/>
      <c r="F528" s="71"/>
      <c r="G528" s="71"/>
      <c r="H528" s="71"/>
      <c r="I528" s="72"/>
      <c r="J528" s="92"/>
      <c r="K528" s="73"/>
      <c r="L528" s="74"/>
      <c r="M528" s="75"/>
      <c r="N528" s="75"/>
      <c r="O528" s="74"/>
      <c r="P528" s="71"/>
      <c r="Q528" s="71"/>
      <c r="R528" s="76"/>
      <c r="S528" s="92"/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/>
      <c r="B529" s="77"/>
      <c r="C529" s="71"/>
      <c r="D529" s="10"/>
      <c r="E529" s="71"/>
      <c r="F529" s="71"/>
      <c r="G529" s="71"/>
      <c r="H529" s="71"/>
      <c r="I529" s="72"/>
      <c r="J529" s="92"/>
      <c r="K529" s="73"/>
      <c r="L529" s="74"/>
      <c r="M529" s="75"/>
      <c r="N529" s="75"/>
      <c r="O529" s="74"/>
      <c r="P529" s="71"/>
      <c r="Q529" s="71"/>
      <c r="R529" s="76"/>
      <c r="S529" s="92"/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/>
      <c r="B530" s="77"/>
      <c r="C530" s="71"/>
      <c r="D530" s="10"/>
      <c r="E530" s="71"/>
      <c r="F530" s="71"/>
      <c r="G530" s="71"/>
      <c r="H530" s="71"/>
      <c r="I530" s="72"/>
      <c r="J530" s="92"/>
      <c r="K530" s="73"/>
      <c r="L530" s="74"/>
      <c r="M530" s="75"/>
      <c r="N530" s="75"/>
      <c r="O530" s="74"/>
      <c r="P530" s="71"/>
      <c r="Q530" s="71"/>
      <c r="R530" s="76"/>
      <c r="S530" s="92"/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/>
      <c r="B531" s="77"/>
      <c r="C531" s="71"/>
      <c r="D531" s="10"/>
      <c r="E531" s="71"/>
      <c r="F531" s="71"/>
      <c r="G531" s="71"/>
      <c r="H531" s="71"/>
      <c r="I531" s="72"/>
      <c r="J531" s="92"/>
      <c r="K531" s="73"/>
      <c r="L531" s="74"/>
      <c r="M531" s="75"/>
      <c r="N531" s="75"/>
      <c r="O531" s="74"/>
      <c r="P531" s="71"/>
      <c r="Q531" s="71"/>
      <c r="R531" s="76"/>
      <c r="S531" s="92"/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/>
      <c r="B532" s="77"/>
      <c r="C532" s="71"/>
      <c r="D532" s="10"/>
      <c r="E532" s="71"/>
      <c r="F532" s="71"/>
      <c r="G532" s="71"/>
      <c r="H532" s="71"/>
      <c r="I532" s="72"/>
      <c r="J532" s="92"/>
      <c r="K532" s="73"/>
      <c r="L532" s="74"/>
      <c r="M532" s="75"/>
      <c r="N532" s="75"/>
      <c r="O532" s="74"/>
      <c r="P532" s="71"/>
      <c r="Q532" s="71"/>
      <c r="R532" s="76"/>
      <c r="S532" s="92"/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/>
      <c r="B533" s="77"/>
      <c r="C533" s="71"/>
      <c r="D533" s="10"/>
      <c r="E533" s="71"/>
      <c r="F533" s="71"/>
      <c r="G533" s="71"/>
      <c r="H533" s="71"/>
      <c r="I533" s="72"/>
      <c r="J533" s="92"/>
      <c r="K533" s="73"/>
      <c r="L533" s="74"/>
      <c r="M533" s="75"/>
      <c r="N533" s="75"/>
      <c r="O533" s="74"/>
      <c r="P533" s="71"/>
      <c r="Q533" s="71"/>
      <c r="R533" s="76"/>
      <c r="S533" s="92"/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/>
      <c r="B534" s="77"/>
      <c r="C534" s="71"/>
      <c r="D534" s="10"/>
      <c r="E534" s="71"/>
      <c r="F534" s="71"/>
      <c r="G534" s="71"/>
      <c r="H534" s="71"/>
      <c r="I534" s="72"/>
      <c r="J534" s="92"/>
      <c r="K534" s="73"/>
      <c r="L534" s="74"/>
      <c r="M534" s="75"/>
      <c r="N534" s="75"/>
      <c r="O534" s="74"/>
      <c r="P534" s="71"/>
      <c r="Q534" s="71"/>
      <c r="R534" s="76"/>
      <c r="S534" s="92"/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/>
      <c r="B535" s="77"/>
      <c r="C535" s="71"/>
      <c r="D535" s="10"/>
      <c r="E535" s="71"/>
      <c r="F535" s="71"/>
      <c r="G535" s="71"/>
      <c r="H535" s="71"/>
      <c r="I535" s="72"/>
      <c r="J535" s="92"/>
      <c r="K535" s="73"/>
      <c r="L535" s="74"/>
      <c r="M535" s="75"/>
      <c r="N535" s="75"/>
      <c r="O535" s="74"/>
      <c r="P535" s="71"/>
      <c r="Q535" s="71"/>
      <c r="R535" s="76"/>
      <c r="S535" s="92"/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/>
      <c r="B536" s="77"/>
      <c r="C536" s="71"/>
      <c r="D536" s="10"/>
      <c r="E536" s="71"/>
      <c r="F536" s="71"/>
      <c r="G536" s="71"/>
      <c r="H536" s="71"/>
      <c r="I536" s="72"/>
      <c r="J536" s="92"/>
      <c r="K536" s="73"/>
      <c r="L536" s="74"/>
      <c r="M536" s="75"/>
      <c r="N536" s="75"/>
      <c r="O536" s="74"/>
      <c r="P536" s="71"/>
      <c r="Q536" s="71"/>
      <c r="R536" s="76"/>
      <c r="S536" s="92"/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/>
      <c r="B537" s="77"/>
      <c r="C537" s="71"/>
      <c r="D537" s="10"/>
      <c r="E537" s="71"/>
      <c r="F537" s="71"/>
      <c r="G537" s="71"/>
      <c r="H537" s="71"/>
      <c r="I537" s="72"/>
      <c r="J537" s="92"/>
      <c r="K537" s="73"/>
      <c r="L537" s="74"/>
      <c r="M537" s="75"/>
      <c r="N537" s="75"/>
      <c r="O537" s="74"/>
      <c r="P537" s="71"/>
      <c r="Q537" s="71"/>
      <c r="R537" s="76"/>
      <c r="S537" s="92"/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/>
      <c r="B538" s="77"/>
      <c r="C538" s="71"/>
      <c r="D538" s="10"/>
      <c r="E538" s="71"/>
      <c r="F538" s="71"/>
      <c r="G538" s="71"/>
      <c r="H538" s="71"/>
      <c r="I538" s="72"/>
      <c r="J538" s="92"/>
      <c r="K538" s="73"/>
      <c r="L538" s="74"/>
      <c r="M538" s="75"/>
      <c r="N538" s="75"/>
      <c r="O538" s="74"/>
      <c r="P538" s="71"/>
      <c r="Q538" s="71"/>
      <c r="R538" s="76"/>
      <c r="S538" s="92"/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/>
      <c r="B539" s="77"/>
      <c r="C539" s="71"/>
      <c r="D539" s="10"/>
      <c r="E539" s="71"/>
      <c r="F539" s="71"/>
      <c r="G539" s="71"/>
      <c r="H539" s="71"/>
      <c r="I539" s="72"/>
      <c r="J539" s="92"/>
      <c r="K539" s="73"/>
      <c r="L539" s="74"/>
      <c r="M539" s="75"/>
      <c r="N539" s="75"/>
      <c r="O539" s="74"/>
      <c r="P539" s="71"/>
      <c r="Q539" s="71"/>
      <c r="R539" s="76"/>
      <c r="S539" s="92"/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/>
      <c r="B540" s="77"/>
      <c r="C540" s="71"/>
      <c r="D540" s="10"/>
      <c r="E540" s="71"/>
      <c r="F540" s="71"/>
      <c r="G540" s="71"/>
      <c r="H540" s="71"/>
      <c r="I540" s="72"/>
      <c r="J540" s="92"/>
      <c r="K540" s="73"/>
      <c r="L540" s="74"/>
      <c r="M540" s="75"/>
      <c r="N540" s="75"/>
      <c r="O540" s="74"/>
      <c r="P540" s="71"/>
      <c r="Q540" s="71"/>
      <c r="R540" s="76"/>
      <c r="S540" s="92"/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/>
      <c r="B541" s="77"/>
      <c r="C541" s="71"/>
      <c r="D541" s="10"/>
      <c r="E541" s="71"/>
      <c r="F541" s="71"/>
      <c r="G541" s="71"/>
      <c r="H541" s="71"/>
      <c r="I541" s="72"/>
      <c r="J541" s="92"/>
      <c r="K541" s="73"/>
      <c r="L541" s="74"/>
      <c r="M541" s="75"/>
      <c r="N541" s="75"/>
      <c r="O541" s="74"/>
      <c r="P541" s="71"/>
      <c r="Q541" s="71"/>
      <c r="R541" s="76"/>
      <c r="S541" s="92"/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/>
      <c r="B542" s="77"/>
      <c r="C542" s="71"/>
      <c r="D542" s="10"/>
      <c r="E542" s="71"/>
      <c r="F542" s="71"/>
      <c r="G542" s="71"/>
      <c r="H542" s="71"/>
      <c r="I542" s="72"/>
      <c r="J542" s="92"/>
      <c r="K542" s="73"/>
      <c r="L542" s="74"/>
      <c r="M542" s="75"/>
      <c r="N542" s="75"/>
      <c r="O542" s="74"/>
      <c r="P542" s="71"/>
      <c r="Q542" s="71"/>
      <c r="R542" s="76"/>
      <c r="S542" s="92"/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/>
      <c r="B543" s="77"/>
      <c r="C543" s="71"/>
      <c r="D543" s="10"/>
      <c r="E543" s="71"/>
      <c r="F543" s="71"/>
      <c r="G543" s="71"/>
      <c r="H543" s="71"/>
      <c r="I543" s="72"/>
      <c r="J543" s="92"/>
      <c r="K543" s="73"/>
      <c r="L543" s="74"/>
      <c r="M543" s="75"/>
      <c r="N543" s="75"/>
      <c r="O543" s="74"/>
      <c r="P543" s="71"/>
      <c r="Q543" s="71"/>
      <c r="R543" s="76"/>
      <c r="S543" s="92"/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/>
      <c r="B544" s="77"/>
      <c r="C544" s="71"/>
      <c r="D544" s="10"/>
      <c r="E544" s="71"/>
      <c r="F544" s="71"/>
      <c r="G544" s="71"/>
      <c r="H544" s="71"/>
      <c r="I544" s="72"/>
      <c r="J544" s="92"/>
      <c r="K544" s="73"/>
      <c r="L544" s="74"/>
      <c r="M544" s="75"/>
      <c r="N544" s="75"/>
      <c r="O544" s="74"/>
      <c r="P544" s="71"/>
      <c r="Q544" s="71"/>
      <c r="R544" s="76"/>
      <c r="S544" s="92"/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/>
      <c r="B545" s="77"/>
      <c r="C545" s="71"/>
      <c r="D545" s="10"/>
      <c r="E545" s="71"/>
      <c r="F545" s="71"/>
      <c r="G545" s="71"/>
      <c r="H545" s="71"/>
      <c r="I545" s="72"/>
      <c r="J545" s="92"/>
      <c r="K545" s="73"/>
      <c r="L545" s="74"/>
      <c r="M545" s="75"/>
      <c r="N545" s="75"/>
      <c r="O545" s="74"/>
      <c r="P545" s="71"/>
      <c r="Q545" s="71"/>
      <c r="R545" s="76"/>
      <c r="S545" s="92"/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/>
      <c r="B546" s="77"/>
      <c r="C546" s="71"/>
      <c r="D546" s="10"/>
      <c r="E546" s="71"/>
      <c r="F546" s="71"/>
      <c r="G546" s="71"/>
      <c r="H546" s="71"/>
      <c r="I546" s="72"/>
      <c r="J546" s="92"/>
      <c r="K546" s="73"/>
      <c r="L546" s="74"/>
      <c r="M546" s="75"/>
      <c r="N546" s="75"/>
      <c r="O546" s="74"/>
      <c r="P546" s="71"/>
      <c r="Q546" s="71"/>
      <c r="R546" s="76"/>
      <c r="S546" s="92"/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/>
      <c r="B547" s="77"/>
      <c r="C547" s="71"/>
      <c r="D547" s="10"/>
      <c r="E547" s="71"/>
      <c r="F547" s="71"/>
      <c r="G547" s="71"/>
      <c r="H547" s="71"/>
      <c r="I547" s="72"/>
      <c r="J547" s="92"/>
      <c r="K547" s="73"/>
      <c r="L547" s="74"/>
      <c r="M547" s="75"/>
      <c r="N547" s="75"/>
      <c r="O547" s="74"/>
      <c r="P547" s="71"/>
      <c r="Q547" s="71"/>
      <c r="R547" s="76"/>
      <c r="S547" s="92"/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/>
      <c r="B548" s="77"/>
      <c r="C548" s="71"/>
      <c r="D548" s="10"/>
      <c r="E548" s="71"/>
      <c r="F548" s="71"/>
      <c r="G548" s="71"/>
      <c r="H548" s="71"/>
      <c r="I548" s="72"/>
      <c r="J548" s="92"/>
      <c r="K548" s="73"/>
      <c r="L548" s="74"/>
      <c r="M548" s="75"/>
      <c r="N548" s="75"/>
      <c r="O548" s="74"/>
      <c r="P548" s="71"/>
      <c r="Q548" s="71"/>
      <c r="R548" s="76"/>
      <c r="S548" s="92"/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/>
      <c r="B549" s="77"/>
      <c r="C549" s="71"/>
      <c r="D549" s="10"/>
      <c r="E549" s="71"/>
      <c r="F549" s="71"/>
      <c r="G549" s="71"/>
      <c r="H549" s="71"/>
      <c r="I549" s="72"/>
      <c r="J549" s="92"/>
      <c r="K549" s="73"/>
      <c r="L549" s="74"/>
      <c r="M549" s="75"/>
      <c r="N549" s="75"/>
      <c r="O549" s="74"/>
      <c r="P549" s="71"/>
      <c r="Q549" s="71"/>
      <c r="R549" s="76"/>
      <c r="S549" s="92"/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/>
      <c r="B550" s="77"/>
      <c r="C550" s="71"/>
      <c r="D550" s="10"/>
      <c r="E550" s="71"/>
      <c r="F550" s="71"/>
      <c r="G550" s="71"/>
      <c r="H550" s="71"/>
      <c r="I550" s="72"/>
      <c r="J550" s="92"/>
      <c r="K550" s="73"/>
      <c r="L550" s="74"/>
      <c r="M550" s="75"/>
      <c r="N550" s="75"/>
      <c r="O550" s="74"/>
      <c r="P550" s="71"/>
      <c r="Q550" s="71"/>
      <c r="R550" s="76"/>
      <c r="S550" s="92"/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/>
      <c r="B551" s="77"/>
      <c r="C551" s="71"/>
      <c r="D551" s="10"/>
      <c r="E551" s="71"/>
      <c r="F551" s="71"/>
      <c r="G551" s="71"/>
      <c r="H551" s="71"/>
      <c r="I551" s="72"/>
      <c r="J551" s="92"/>
      <c r="K551" s="73"/>
      <c r="L551" s="74"/>
      <c r="M551" s="75"/>
      <c r="N551" s="75"/>
      <c r="O551" s="74"/>
      <c r="P551" s="71"/>
      <c r="Q551" s="71"/>
      <c r="R551" s="76"/>
      <c r="S551" s="92"/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/>
      <c r="B552" s="77"/>
      <c r="C552" s="71"/>
      <c r="D552" s="10"/>
      <c r="E552" s="71"/>
      <c r="F552" s="71"/>
      <c r="G552" s="71"/>
      <c r="H552" s="71"/>
      <c r="I552" s="72"/>
      <c r="J552" s="92"/>
      <c r="K552" s="73"/>
      <c r="L552" s="74"/>
      <c r="M552" s="75"/>
      <c r="N552" s="75"/>
      <c r="O552" s="74"/>
      <c r="P552" s="71"/>
      <c r="Q552" s="71"/>
      <c r="R552" s="76"/>
      <c r="S552" s="92"/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/>
      <c r="B553" s="77"/>
      <c r="C553" s="71"/>
      <c r="D553" s="10"/>
      <c r="E553" s="71"/>
      <c r="F553" s="71"/>
      <c r="G553" s="71"/>
      <c r="H553" s="71"/>
      <c r="I553" s="72"/>
      <c r="J553" s="92"/>
      <c r="K553" s="73"/>
      <c r="L553" s="74"/>
      <c r="M553" s="75"/>
      <c r="N553" s="75"/>
      <c r="O553" s="74"/>
      <c r="P553" s="71"/>
      <c r="Q553" s="71"/>
      <c r="R553" s="76"/>
      <c r="S553" s="92"/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/>
      <c r="B554" s="77"/>
      <c r="C554" s="71"/>
      <c r="D554" s="10"/>
      <c r="E554" s="71"/>
      <c r="F554" s="71"/>
      <c r="G554" s="71"/>
      <c r="H554" s="71"/>
      <c r="I554" s="72"/>
      <c r="J554" s="92"/>
      <c r="K554" s="73"/>
      <c r="L554" s="74"/>
      <c r="M554" s="75"/>
      <c r="N554" s="75"/>
      <c r="O554" s="74"/>
      <c r="P554" s="71"/>
      <c r="Q554" s="71"/>
      <c r="R554" s="76"/>
      <c r="S554" s="92"/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/>
      <c r="B555" s="77"/>
      <c r="C555" s="71"/>
      <c r="D555" s="10"/>
      <c r="E555" s="71"/>
      <c r="F555" s="71"/>
      <c r="G555" s="71"/>
      <c r="H555" s="71"/>
      <c r="I555" s="72"/>
      <c r="J555" s="92"/>
      <c r="K555" s="73"/>
      <c r="L555" s="74"/>
      <c r="M555" s="75"/>
      <c r="N555" s="75"/>
      <c r="O555" s="74"/>
      <c r="P555" s="71"/>
      <c r="Q555" s="71"/>
      <c r="R555" s="76"/>
      <c r="S555" s="92"/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/>
      <c r="B556" s="77"/>
      <c r="C556" s="71"/>
      <c r="D556" s="10"/>
      <c r="E556" s="71"/>
      <c r="F556" s="71"/>
      <c r="G556" s="71"/>
      <c r="H556" s="71"/>
      <c r="I556" s="72"/>
      <c r="J556" s="92"/>
      <c r="K556" s="73"/>
      <c r="L556" s="74"/>
      <c r="M556" s="75"/>
      <c r="N556" s="75"/>
      <c r="O556" s="74"/>
      <c r="P556" s="71"/>
      <c r="Q556" s="71"/>
      <c r="R556" s="76"/>
      <c r="S556" s="92"/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/>
      <c r="B557" s="77"/>
      <c r="C557" s="71"/>
      <c r="D557" s="10"/>
      <c r="E557" s="71"/>
      <c r="F557" s="71"/>
      <c r="G557" s="71"/>
      <c r="H557" s="71"/>
      <c r="I557" s="72"/>
      <c r="J557" s="92"/>
      <c r="K557" s="73"/>
      <c r="L557" s="74"/>
      <c r="M557" s="75"/>
      <c r="N557" s="75"/>
      <c r="O557" s="74"/>
      <c r="P557" s="71"/>
      <c r="Q557" s="71"/>
      <c r="R557" s="76"/>
      <c r="S557" s="92"/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/>
      <c r="B558" s="77"/>
      <c r="C558" s="71"/>
      <c r="D558" s="10"/>
      <c r="E558" s="71"/>
      <c r="F558" s="71"/>
      <c r="G558" s="71"/>
      <c r="H558" s="71"/>
      <c r="I558" s="72"/>
      <c r="J558" s="92"/>
      <c r="K558" s="73"/>
      <c r="L558" s="74"/>
      <c r="M558" s="75"/>
      <c r="N558" s="75"/>
      <c r="O558" s="74"/>
      <c r="P558" s="71"/>
      <c r="Q558" s="71"/>
      <c r="R558" s="76"/>
      <c r="S558" s="92"/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/>
      <c r="B559" s="77"/>
      <c r="C559" s="71"/>
      <c r="D559" s="10"/>
      <c r="E559" s="71"/>
      <c r="F559" s="71"/>
      <c r="G559" s="71"/>
      <c r="H559" s="71"/>
      <c r="I559" s="72"/>
      <c r="J559" s="92"/>
      <c r="K559" s="73"/>
      <c r="L559" s="74"/>
      <c r="M559" s="75"/>
      <c r="N559" s="75"/>
      <c r="O559" s="74"/>
      <c r="P559" s="71"/>
      <c r="Q559" s="71"/>
      <c r="R559" s="76"/>
      <c r="S559" s="92"/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/>
      <c r="B560" s="77"/>
      <c r="C560" s="71"/>
      <c r="D560" s="10"/>
      <c r="E560" s="71"/>
      <c r="F560" s="71"/>
      <c r="G560" s="71"/>
      <c r="H560" s="71"/>
      <c r="I560" s="72"/>
      <c r="J560" s="92"/>
      <c r="K560" s="73"/>
      <c r="L560" s="74"/>
      <c r="M560" s="75"/>
      <c r="N560" s="75"/>
      <c r="O560" s="74"/>
      <c r="P560" s="71"/>
      <c r="Q560" s="71"/>
      <c r="R560" s="76"/>
      <c r="S560" s="92"/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/>
      <c r="B561" s="77"/>
      <c r="C561" s="71"/>
      <c r="D561" s="10"/>
      <c r="E561" s="71"/>
      <c r="F561" s="71"/>
      <c r="G561" s="71"/>
      <c r="H561" s="71"/>
      <c r="I561" s="72"/>
      <c r="J561" s="92"/>
      <c r="K561" s="73"/>
      <c r="L561" s="74"/>
      <c r="M561" s="75"/>
      <c r="N561" s="75"/>
      <c r="O561" s="74"/>
      <c r="P561" s="71"/>
      <c r="Q561" s="71"/>
      <c r="R561" s="76"/>
      <c r="S561" s="92"/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/>
      <c r="B562" s="77"/>
      <c r="C562" s="71"/>
      <c r="D562" s="10"/>
      <c r="E562" s="71"/>
      <c r="F562" s="71"/>
      <c r="G562" s="71"/>
      <c r="H562" s="71"/>
      <c r="I562" s="72"/>
      <c r="J562" s="92"/>
      <c r="K562" s="73"/>
      <c r="L562" s="74"/>
      <c r="M562" s="75"/>
      <c r="N562" s="75"/>
      <c r="O562" s="74"/>
      <c r="P562" s="71"/>
      <c r="Q562" s="71"/>
      <c r="R562" s="76"/>
      <c r="S562" s="92"/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/>
      <c r="B563" s="77"/>
      <c r="C563" s="71"/>
      <c r="D563" s="10"/>
      <c r="E563" s="71"/>
      <c r="F563" s="71"/>
      <c r="G563" s="71"/>
      <c r="H563" s="71"/>
      <c r="I563" s="72"/>
      <c r="J563" s="92"/>
      <c r="K563" s="73"/>
      <c r="L563" s="74"/>
      <c r="M563" s="75"/>
      <c r="N563" s="75"/>
      <c r="O563" s="74"/>
      <c r="P563" s="71"/>
      <c r="Q563" s="71"/>
      <c r="R563" s="76"/>
      <c r="S563" s="92"/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/>
      <c r="B564" s="77"/>
      <c r="C564" s="71"/>
      <c r="D564" s="10"/>
      <c r="E564" s="71"/>
      <c r="F564" s="71"/>
      <c r="G564" s="71"/>
      <c r="H564" s="71"/>
      <c r="I564" s="72"/>
      <c r="J564" s="92"/>
      <c r="K564" s="73"/>
      <c r="L564" s="74"/>
      <c r="M564" s="75"/>
      <c r="N564" s="75"/>
      <c r="O564" s="74"/>
      <c r="P564" s="71"/>
      <c r="Q564" s="71"/>
      <c r="R564" s="76"/>
      <c r="S564" s="92"/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/>
      <c r="B565" s="77"/>
      <c r="C565" s="71"/>
      <c r="D565" s="10"/>
      <c r="E565" s="71"/>
      <c r="F565" s="71"/>
      <c r="G565" s="71"/>
      <c r="H565" s="71"/>
      <c r="I565" s="72"/>
      <c r="J565" s="92"/>
      <c r="K565" s="73"/>
      <c r="L565" s="74"/>
      <c r="M565" s="75"/>
      <c r="N565" s="75"/>
      <c r="O565" s="74"/>
      <c r="P565" s="71"/>
      <c r="Q565" s="71"/>
      <c r="R565" s="76"/>
      <c r="S565" s="92"/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/>
      <c r="B566" s="77"/>
      <c r="C566" s="71"/>
      <c r="D566" s="10"/>
      <c r="E566" s="71"/>
      <c r="F566" s="71"/>
      <c r="G566" s="71"/>
      <c r="H566" s="71"/>
      <c r="I566" s="72"/>
      <c r="J566" s="92"/>
      <c r="K566" s="73"/>
      <c r="L566" s="74"/>
      <c r="M566" s="75"/>
      <c r="N566" s="75"/>
      <c r="O566" s="74"/>
      <c r="P566" s="71"/>
      <c r="Q566" s="71"/>
      <c r="R566" s="76"/>
      <c r="S566" s="92"/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/>
      <c r="B567" s="77"/>
      <c r="C567" s="71"/>
      <c r="D567" s="10"/>
      <c r="E567" s="71"/>
      <c r="F567" s="71"/>
      <c r="G567" s="71"/>
      <c r="H567" s="71"/>
      <c r="I567" s="72"/>
      <c r="J567" s="92"/>
      <c r="K567" s="73"/>
      <c r="L567" s="74"/>
      <c r="M567" s="75"/>
      <c r="N567" s="75"/>
      <c r="O567" s="74"/>
      <c r="P567" s="71"/>
      <c r="Q567" s="71"/>
      <c r="R567" s="76"/>
      <c r="S567" s="92"/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/>
      <c r="B568" s="77"/>
      <c r="C568" s="71"/>
      <c r="D568" s="10"/>
      <c r="E568" s="71"/>
      <c r="F568" s="71"/>
      <c r="G568" s="71"/>
      <c r="H568" s="71"/>
      <c r="I568" s="72"/>
      <c r="J568" s="92"/>
      <c r="K568" s="73"/>
      <c r="L568" s="74"/>
      <c r="M568" s="75"/>
      <c r="N568" s="75"/>
      <c r="O568" s="74"/>
      <c r="P568" s="71"/>
      <c r="Q568" s="71"/>
      <c r="R568" s="76"/>
      <c r="S568" s="92"/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/>
      <c r="B569" s="77"/>
      <c r="C569" s="71"/>
      <c r="D569" s="10"/>
      <c r="E569" s="71"/>
      <c r="F569" s="71"/>
      <c r="G569" s="71"/>
      <c r="H569" s="71"/>
      <c r="I569" s="72"/>
      <c r="J569" s="92"/>
      <c r="K569" s="73"/>
      <c r="L569" s="74"/>
      <c r="M569" s="75"/>
      <c r="N569" s="75"/>
      <c r="O569" s="74"/>
      <c r="P569" s="71"/>
      <c r="Q569" s="71"/>
      <c r="R569" s="76"/>
      <c r="S569" s="92"/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/>
      <c r="B570" s="77"/>
      <c r="C570" s="71"/>
      <c r="D570" s="10"/>
      <c r="E570" s="71"/>
      <c r="F570" s="71"/>
      <c r="G570" s="71"/>
      <c r="H570" s="71"/>
      <c r="I570" s="72"/>
      <c r="J570" s="92"/>
      <c r="K570" s="73"/>
      <c r="L570" s="74"/>
      <c r="M570" s="75"/>
      <c r="N570" s="75"/>
      <c r="O570" s="74"/>
      <c r="P570" s="71"/>
      <c r="Q570" s="71"/>
      <c r="R570" s="76"/>
      <c r="S570" s="92"/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/>
      <c r="B571" s="77"/>
      <c r="C571" s="71"/>
      <c r="D571" s="10"/>
      <c r="E571" s="71"/>
      <c r="F571" s="71"/>
      <c r="G571" s="71"/>
      <c r="H571" s="71"/>
      <c r="I571" s="72"/>
      <c r="J571" s="92"/>
      <c r="K571" s="73"/>
      <c r="L571" s="74"/>
      <c r="M571" s="75"/>
      <c r="N571" s="75"/>
      <c r="O571" s="74"/>
      <c r="P571" s="71"/>
      <c r="Q571" s="71"/>
      <c r="R571" s="76"/>
      <c r="S571" s="92"/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/>
      <c r="B572" s="77"/>
      <c r="C572" s="71"/>
      <c r="D572" s="10"/>
      <c r="E572" s="71"/>
      <c r="F572" s="71"/>
      <c r="G572" s="71"/>
      <c r="H572" s="71"/>
      <c r="I572" s="72"/>
      <c r="J572" s="92"/>
      <c r="K572" s="73"/>
      <c r="L572" s="74"/>
      <c r="M572" s="75"/>
      <c r="N572" s="75"/>
      <c r="O572" s="74"/>
      <c r="P572" s="71"/>
      <c r="Q572" s="71"/>
      <c r="R572" s="76"/>
      <c r="S572" s="92"/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/>
      <c r="B573" s="77"/>
      <c r="C573" s="71"/>
      <c r="D573" s="10"/>
      <c r="E573" s="71"/>
      <c r="F573" s="71"/>
      <c r="G573" s="71"/>
      <c r="H573" s="71"/>
      <c r="I573" s="72"/>
      <c r="J573" s="92"/>
      <c r="K573" s="73"/>
      <c r="L573" s="74"/>
      <c r="M573" s="75"/>
      <c r="N573" s="75"/>
      <c r="O573" s="74"/>
      <c r="P573" s="71"/>
      <c r="Q573" s="71"/>
      <c r="R573" s="76"/>
      <c r="S573" s="92"/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/>
      <c r="B574" s="77"/>
      <c r="C574" s="71"/>
      <c r="D574" s="10"/>
      <c r="E574" s="71"/>
      <c r="F574" s="71"/>
      <c r="G574" s="71"/>
      <c r="H574" s="71"/>
      <c r="I574" s="72"/>
      <c r="J574" s="92"/>
      <c r="K574" s="73"/>
      <c r="L574" s="74"/>
      <c r="M574" s="75"/>
      <c r="N574" s="75"/>
      <c r="O574" s="74"/>
      <c r="P574" s="71"/>
      <c r="Q574" s="71"/>
      <c r="R574" s="76"/>
      <c r="S574" s="92"/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/>
      <c r="B575" s="77"/>
      <c r="C575" s="71"/>
      <c r="D575" s="10"/>
      <c r="E575" s="71"/>
      <c r="F575" s="71"/>
      <c r="G575" s="71"/>
      <c r="H575" s="71"/>
      <c r="I575" s="72"/>
      <c r="J575" s="92"/>
      <c r="K575" s="73"/>
      <c r="L575" s="74"/>
      <c r="M575" s="75"/>
      <c r="N575" s="75"/>
      <c r="O575" s="74"/>
      <c r="P575" s="71"/>
      <c r="Q575" s="71"/>
      <c r="R575" s="76"/>
      <c r="S575" s="92"/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/>
      <c r="B576" s="77"/>
      <c r="C576" s="71"/>
      <c r="D576" s="10"/>
      <c r="E576" s="71"/>
      <c r="F576" s="71"/>
      <c r="G576" s="71"/>
      <c r="H576" s="71"/>
      <c r="I576" s="72"/>
      <c r="J576" s="92"/>
      <c r="K576" s="73"/>
      <c r="L576" s="74"/>
      <c r="M576" s="75"/>
      <c r="N576" s="75"/>
      <c r="O576" s="74"/>
      <c r="P576" s="71"/>
      <c r="Q576" s="71"/>
      <c r="R576" s="76"/>
      <c r="S576" s="92"/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/>
      <c r="B577" s="77"/>
      <c r="C577" s="71"/>
      <c r="D577" s="10"/>
      <c r="E577" s="71"/>
      <c r="F577" s="71"/>
      <c r="G577" s="71"/>
      <c r="H577" s="71"/>
      <c r="I577" s="72"/>
      <c r="J577" s="92"/>
      <c r="K577" s="73"/>
      <c r="L577" s="74"/>
      <c r="M577" s="75"/>
      <c r="N577" s="75"/>
      <c r="O577" s="74"/>
      <c r="P577" s="71"/>
      <c r="Q577" s="71"/>
      <c r="R577" s="76"/>
      <c r="S577" s="92"/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/>
      <c r="B578" s="77"/>
      <c r="C578" s="71"/>
      <c r="D578" s="10"/>
      <c r="E578" s="71"/>
      <c r="F578" s="71"/>
      <c r="G578" s="71"/>
      <c r="H578" s="71"/>
      <c r="I578" s="72"/>
      <c r="J578" s="92"/>
      <c r="K578" s="73"/>
      <c r="L578" s="74"/>
      <c r="M578" s="75"/>
      <c r="N578" s="75"/>
      <c r="O578" s="74"/>
      <c r="P578" s="71"/>
      <c r="Q578" s="71"/>
      <c r="R578" s="76"/>
      <c r="S578" s="92"/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/>
      <c r="B579" s="77"/>
      <c r="C579" s="71"/>
      <c r="D579" s="10"/>
      <c r="E579" s="71"/>
      <c r="F579" s="71"/>
      <c r="G579" s="71"/>
      <c r="H579" s="71"/>
      <c r="I579" s="72"/>
      <c r="J579" s="92"/>
      <c r="K579" s="73"/>
      <c r="L579" s="74"/>
      <c r="M579" s="75"/>
      <c r="N579" s="75"/>
      <c r="O579" s="74"/>
      <c r="P579" s="71"/>
      <c r="Q579" s="71"/>
      <c r="R579" s="76"/>
      <c r="S579" s="92"/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/>
      <c r="B580" s="77"/>
      <c r="C580" s="71"/>
      <c r="D580" s="10"/>
      <c r="E580" s="71"/>
      <c r="F580" s="71"/>
      <c r="G580" s="71"/>
      <c r="H580" s="71"/>
      <c r="I580" s="72"/>
      <c r="J580" s="92"/>
      <c r="K580" s="73"/>
      <c r="L580" s="74"/>
      <c r="M580" s="75"/>
      <c r="N580" s="75"/>
      <c r="O580" s="74"/>
      <c r="P580" s="71"/>
      <c r="Q580" s="71"/>
      <c r="R580" s="76"/>
      <c r="S580" s="92"/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/>
      <c r="B581" s="77"/>
      <c r="C581" s="71"/>
      <c r="D581" s="10"/>
      <c r="E581" s="71"/>
      <c r="F581" s="71"/>
      <c r="G581" s="71"/>
      <c r="H581" s="71"/>
      <c r="I581" s="72"/>
      <c r="J581" s="92"/>
      <c r="K581" s="73"/>
      <c r="L581" s="74"/>
      <c r="M581" s="75"/>
      <c r="N581" s="75"/>
      <c r="O581" s="74"/>
      <c r="P581" s="71"/>
      <c r="Q581" s="71"/>
      <c r="R581" s="76"/>
      <c r="S581" s="92"/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/>
      <c r="B582" s="77"/>
      <c r="C582" s="71"/>
      <c r="D582" s="10"/>
      <c r="E582" s="71"/>
      <c r="F582" s="71"/>
      <c r="G582" s="71"/>
      <c r="H582" s="71"/>
      <c r="I582" s="72"/>
      <c r="J582" s="92"/>
      <c r="K582" s="73"/>
      <c r="L582" s="74"/>
      <c r="M582" s="75"/>
      <c r="N582" s="75"/>
      <c r="O582" s="74"/>
      <c r="P582" s="71"/>
      <c r="Q582" s="71"/>
      <c r="R582" s="76"/>
      <c r="S582" s="92"/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/>
      <c r="B583" s="77"/>
      <c r="C583" s="71"/>
      <c r="D583" s="10"/>
      <c r="E583" s="71"/>
      <c r="F583" s="71"/>
      <c r="G583" s="71"/>
      <c r="H583" s="71"/>
      <c r="I583" s="72"/>
      <c r="J583" s="92"/>
      <c r="K583" s="73"/>
      <c r="L583" s="74"/>
      <c r="M583" s="75"/>
      <c r="N583" s="75"/>
      <c r="O583" s="74"/>
      <c r="P583" s="71"/>
      <c r="Q583" s="71"/>
      <c r="R583" s="76"/>
      <c r="S583" s="92"/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/>
      <c r="B584" s="77"/>
      <c r="C584" s="71"/>
      <c r="D584" s="10"/>
      <c r="E584" s="71"/>
      <c r="F584" s="71"/>
      <c r="G584" s="71"/>
      <c r="H584" s="71"/>
      <c r="I584" s="72"/>
      <c r="J584" s="92"/>
      <c r="K584" s="73"/>
      <c r="L584" s="74"/>
      <c r="M584" s="75"/>
      <c r="N584" s="75"/>
      <c r="O584" s="74"/>
      <c r="P584" s="71"/>
      <c r="Q584" s="71"/>
      <c r="R584" s="76"/>
      <c r="S584" s="92"/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/>
      <c r="B585" s="77"/>
      <c r="C585" s="71"/>
      <c r="D585" s="10"/>
      <c r="E585" s="71"/>
      <c r="F585" s="71"/>
      <c r="G585" s="71"/>
      <c r="H585" s="71"/>
      <c r="I585" s="72"/>
      <c r="J585" s="92"/>
      <c r="K585" s="73"/>
      <c r="L585" s="74"/>
      <c r="M585" s="75"/>
      <c r="N585" s="75"/>
      <c r="O585" s="74"/>
      <c r="P585" s="71"/>
      <c r="Q585" s="71"/>
      <c r="R585" s="76"/>
      <c r="S585" s="92"/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/>
      <c r="B586" s="77"/>
      <c r="C586" s="71"/>
      <c r="D586" s="10"/>
      <c r="E586" s="71"/>
      <c r="F586" s="71"/>
      <c r="G586" s="71"/>
      <c r="H586" s="71"/>
      <c r="I586" s="72"/>
      <c r="J586" s="92"/>
      <c r="K586" s="73"/>
      <c r="L586" s="74"/>
      <c r="M586" s="75"/>
      <c r="N586" s="75"/>
      <c r="O586" s="74"/>
      <c r="P586" s="71"/>
      <c r="Q586" s="71"/>
      <c r="R586" s="76"/>
      <c r="S586" s="92"/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/>
      <c r="B587" s="77"/>
      <c r="C587" s="71"/>
      <c r="D587" s="10"/>
      <c r="E587" s="71"/>
      <c r="F587" s="71"/>
      <c r="G587" s="71"/>
      <c r="H587" s="71"/>
      <c r="I587" s="72"/>
      <c r="J587" s="92"/>
      <c r="K587" s="73"/>
      <c r="L587" s="74"/>
      <c r="M587" s="75"/>
      <c r="N587" s="75"/>
      <c r="O587" s="74"/>
      <c r="P587" s="71"/>
      <c r="Q587" s="71"/>
      <c r="R587" s="76"/>
      <c r="S587" s="92"/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/>
      <c r="B588" s="77"/>
      <c r="C588" s="71"/>
      <c r="D588" s="10"/>
      <c r="E588" s="71"/>
      <c r="F588" s="71"/>
      <c r="G588" s="71"/>
      <c r="H588" s="71"/>
      <c r="I588" s="72"/>
      <c r="J588" s="92"/>
      <c r="K588" s="73"/>
      <c r="L588" s="74"/>
      <c r="M588" s="75"/>
      <c r="N588" s="75"/>
      <c r="O588" s="74"/>
      <c r="P588" s="71"/>
      <c r="Q588" s="71"/>
      <c r="R588" s="76"/>
      <c r="S588" s="92"/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/>
      <c r="B589" s="77"/>
      <c r="C589" s="71"/>
      <c r="D589" s="10"/>
      <c r="E589" s="71"/>
      <c r="F589" s="71"/>
      <c r="G589" s="71"/>
      <c r="H589" s="71"/>
      <c r="I589" s="72"/>
      <c r="J589" s="92"/>
      <c r="K589" s="73"/>
      <c r="L589" s="74"/>
      <c r="M589" s="75"/>
      <c r="N589" s="75"/>
      <c r="O589" s="74"/>
      <c r="P589" s="71"/>
      <c r="Q589" s="71"/>
      <c r="R589" s="76"/>
      <c r="S589" s="92"/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/>
      <c r="B590" s="77"/>
      <c r="C590" s="71"/>
      <c r="D590" s="10"/>
      <c r="E590" s="71"/>
      <c r="F590" s="71"/>
      <c r="G590" s="71"/>
      <c r="H590" s="71"/>
      <c r="I590" s="72"/>
      <c r="J590" s="92"/>
      <c r="K590" s="73"/>
      <c r="L590" s="74"/>
      <c r="M590" s="75"/>
      <c r="N590" s="75"/>
      <c r="O590" s="74"/>
      <c r="P590" s="71"/>
      <c r="Q590" s="71"/>
      <c r="R590" s="76"/>
      <c r="S590" s="92"/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/>
      <c r="B591" s="77"/>
      <c r="C591" s="71"/>
      <c r="D591" s="10"/>
      <c r="E591" s="71"/>
      <c r="F591" s="71"/>
      <c r="G591" s="71"/>
      <c r="H591" s="71"/>
      <c r="I591" s="72"/>
      <c r="J591" s="92"/>
      <c r="K591" s="73"/>
      <c r="L591" s="74"/>
      <c r="M591" s="75"/>
      <c r="N591" s="75"/>
      <c r="O591" s="74"/>
      <c r="P591" s="71"/>
      <c r="Q591" s="71"/>
      <c r="R591" s="76"/>
      <c r="S591" s="92"/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/>
      <c r="B592" s="77"/>
      <c r="C592" s="71"/>
      <c r="D592" s="10"/>
      <c r="E592" s="71"/>
      <c r="F592" s="71"/>
      <c r="G592" s="71"/>
      <c r="H592" s="71"/>
      <c r="I592" s="72"/>
      <c r="J592" s="92"/>
      <c r="K592" s="73"/>
      <c r="L592" s="74"/>
      <c r="M592" s="75"/>
      <c r="N592" s="75"/>
      <c r="O592" s="74"/>
      <c r="P592" s="71"/>
      <c r="Q592" s="71"/>
      <c r="R592" s="76"/>
      <c r="S592" s="92"/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/>
      <c r="B593" s="77"/>
      <c r="C593" s="71"/>
      <c r="D593" s="10"/>
      <c r="E593" s="71"/>
      <c r="F593" s="71"/>
      <c r="G593" s="71"/>
      <c r="H593" s="71"/>
      <c r="I593" s="72"/>
      <c r="J593" s="92"/>
      <c r="K593" s="73"/>
      <c r="L593" s="74"/>
      <c r="M593" s="75"/>
      <c r="N593" s="75"/>
      <c r="O593" s="74"/>
      <c r="P593" s="71"/>
      <c r="Q593" s="71"/>
      <c r="R593" s="76"/>
      <c r="S593" s="92"/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/>
      <c r="B594" s="77"/>
      <c r="C594" s="71"/>
      <c r="D594" s="10"/>
      <c r="E594" s="71"/>
      <c r="F594" s="71"/>
      <c r="G594" s="71"/>
      <c r="H594" s="71"/>
      <c r="I594" s="72"/>
      <c r="J594" s="92"/>
      <c r="K594" s="73"/>
      <c r="L594" s="74"/>
      <c r="M594" s="75"/>
      <c r="N594" s="75"/>
      <c r="O594" s="74"/>
      <c r="P594" s="71"/>
      <c r="Q594" s="71"/>
      <c r="R594" s="76"/>
      <c r="S594" s="92"/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/>
      <c r="B595" s="77"/>
      <c r="C595" s="71"/>
      <c r="D595" s="10"/>
      <c r="E595" s="71"/>
      <c r="F595" s="71"/>
      <c r="G595" s="71"/>
      <c r="H595" s="71"/>
      <c r="I595" s="72"/>
      <c r="J595" s="92"/>
      <c r="K595" s="73"/>
      <c r="L595" s="74"/>
      <c r="M595" s="75"/>
      <c r="N595" s="75"/>
      <c r="O595" s="74"/>
      <c r="P595" s="71"/>
      <c r="Q595" s="71"/>
      <c r="R595" s="76"/>
      <c r="S595" s="92"/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/>
      <c r="B596" s="77"/>
      <c r="C596" s="71"/>
      <c r="D596" s="10"/>
      <c r="E596" s="71"/>
      <c r="F596" s="71"/>
      <c r="G596" s="71"/>
      <c r="H596" s="71"/>
      <c r="I596" s="72"/>
      <c r="J596" s="92"/>
      <c r="K596" s="73"/>
      <c r="L596" s="74"/>
      <c r="M596" s="75"/>
      <c r="N596" s="75"/>
      <c r="O596" s="74"/>
      <c r="P596" s="71"/>
      <c r="Q596" s="71"/>
      <c r="R596" s="76"/>
      <c r="S596" s="92"/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/>
      <c r="B597" s="77"/>
      <c r="C597" s="71"/>
      <c r="D597" s="10"/>
      <c r="E597" s="71"/>
      <c r="F597" s="71"/>
      <c r="G597" s="71"/>
      <c r="H597" s="71"/>
      <c r="I597" s="72"/>
      <c r="J597" s="92"/>
      <c r="K597" s="73"/>
      <c r="L597" s="74"/>
      <c r="M597" s="75"/>
      <c r="N597" s="75"/>
      <c r="O597" s="74"/>
      <c r="P597" s="71"/>
      <c r="Q597" s="71"/>
      <c r="R597" s="76"/>
      <c r="S597" s="92"/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/>
      <c r="B598" s="77"/>
      <c r="C598" s="71"/>
      <c r="D598" s="10"/>
      <c r="E598" s="71"/>
      <c r="F598" s="71"/>
      <c r="G598" s="71"/>
      <c r="H598" s="71"/>
      <c r="I598" s="72"/>
      <c r="J598" s="92"/>
      <c r="K598" s="73"/>
      <c r="L598" s="74"/>
      <c r="M598" s="75"/>
      <c r="N598" s="75"/>
      <c r="O598" s="74"/>
      <c r="P598" s="71"/>
      <c r="Q598" s="71"/>
      <c r="R598" s="76"/>
      <c r="S598" s="92"/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/>
      <c r="B599" s="77"/>
      <c r="C599" s="71"/>
      <c r="D599" s="10"/>
      <c r="E599" s="71"/>
      <c r="F599" s="71"/>
      <c r="G599" s="71"/>
      <c r="H599" s="71"/>
      <c r="I599" s="72"/>
      <c r="J599" s="92"/>
      <c r="K599" s="73"/>
      <c r="L599" s="74"/>
      <c r="M599" s="75"/>
      <c r="N599" s="75"/>
      <c r="O599" s="74"/>
      <c r="P599" s="71"/>
      <c r="Q599" s="71"/>
      <c r="R599" s="76"/>
      <c r="S599" s="92"/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/>
      <c r="B600" s="77"/>
      <c r="C600" s="71"/>
      <c r="D600" s="10"/>
      <c r="E600" s="71"/>
      <c r="F600" s="71"/>
      <c r="G600" s="71"/>
      <c r="H600" s="71"/>
      <c r="I600" s="72"/>
      <c r="J600" s="92"/>
      <c r="K600" s="73"/>
      <c r="L600" s="74"/>
      <c r="M600" s="75"/>
      <c r="N600" s="75"/>
      <c r="O600" s="74"/>
      <c r="P600" s="71"/>
      <c r="Q600" s="71"/>
      <c r="R600" s="76"/>
      <c r="S600" s="92"/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/>
      <c r="B601" s="77"/>
      <c r="C601" s="71"/>
      <c r="D601" s="10"/>
      <c r="E601" s="71"/>
      <c r="F601" s="71"/>
      <c r="G601" s="71"/>
      <c r="H601" s="71"/>
      <c r="I601" s="72"/>
      <c r="J601" s="92"/>
      <c r="K601" s="73"/>
      <c r="L601" s="74"/>
      <c r="M601" s="75"/>
      <c r="N601" s="75"/>
      <c r="O601" s="74"/>
      <c r="P601" s="71"/>
      <c r="Q601" s="71"/>
      <c r="R601" s="76"/>
      <c r="S601" s="92"/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/>
      <c r="B602" s="77"/>
      <c r="C602" s="71"/>
      <c r="D602" s="10"/>
      <c r="E602" s="71"/>
      <c r="F602" s="71"/>
      <c r="G602" s="71"/>
      <c r="H602" s="71"/>
      <c r="I602" s="72"/>
      <c r="J602" s="92"/>
      <c r="K602" s="73"/>
      <c r="L602" s="74"/>
      <c r="M602" s="75"/>
      <c r="N602" s="75"/>
      <c r="O602" s="74"/>
      <c r="P602" s="71"/>
      <c r="Q602" s="71"/>
      <c r="R602" s="76"/>
      <c r="S602" s="92"/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/>
      <c r="B603" s="77"/>
      <c r="C603" s="71"/>
      <c r="D603" s="10"/>
      <c r="E603" s="71"/>
      <c r="F603" s="71"/>
      <c r="G603" s="71"/>
      <c r="H603" s="71"/>
      <c r="I603" s="72"/>
      <c r="J603" s="92"/>
      <c r="K603" s="73"/>
      <c r="L603" s="74"/>
      <c r="M603" s="75"/>
      <c r="N603" s="75"/>
      <c r="O603" s="74"/>
      <c r="P603" s="71"/>
      <c r="Q603" s="71"/>
      <c r="R603" s="76"/>
      <c r="S603" s="92"/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/>
      <c r="B604" s="77"/>
      <c r="C604" s="71"/>
      <c r="D604" s="10"/>
      <c r="E604" s="71"/>
      <c r="F604" s="71"/>
      <c r="G604" s="71"/>
      <c r="H604" s="71"/>
      <c r="I604" s="72"/>
      <c r="J604" s="92"/>
      <c r="K604" s="73"/>
      <c r="L604" s="74"/>
      <c r="M604" s="75"/>
      <c r="N604" s="75"/>
      <c r="O604" s="74"/>
      <c r="P604" s="71"/>
      <c r="Q604" s="71"/>
      <c r="R604" s="76"/>
      <c r="S604" s="92"/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/>
      <c r="B605" s="77"/>
      <c r="C605" s="71"/>
      <c r="D605" s="10"/>
      <c r="E605" s="71"/>
      <c r="F605" s="71"/>
      <c r="G605" s="71"/>
      <c r="H605" s="71"/>
      <c r="I605" s="72"/>
      <c r="J605" s="92"/>
      <c r="K605" s="73"/>
      <c r="L605" s="74"/>
      <c r="M605" s="75"/>
      <c r="N605" s="75"/>
      <c r="O605" s="74"/>
      <c r="P605" s="71"/>
      <c r="Q605" s="71"/>
      <c r="R605" s="76"/>
      <c r="S605" s="92"/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/>
      <c r="B606" s="77"/>
      <c r="C606" s="71"/>
      <c r="D606" s="10"/>
      <c r="E606" s="71"/>
      <c r="F606" s="71"/>
      <c r="G606" s="71"/>
      <c r="H606" s="71"/>
      <c r="I606" s="72"/>
      <c r="J606" s="92"/>
      <c r="K606" s="73"/>
      <c r="L606" s="74"/>
      <c r="M606" s="75"/>
      <c r="N606" s="75"/>
      <c r="O606" s="74"/>
      <c r="P606" s="71"/>
      <c r="Q606" s="71"/>
      <c r="R606" s="76"/>
      <c r="S606" s="92"/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/>
      <c r="B607" s="77"/>
      <c r="C607" s="71"/>
      <c r="D607" s="10"/>
      <c r="E607" s="71"/>
      <c r="F607" s="71"/>
      <c r="G607" s="71"/>
      <c r="H607" s="71"/>
      <c r="I607" s="72"/>
      <c r="J607" s="92"/>
      <c r="K607" s="73"/>
      <c r="L607" s="74"/>
      <c r="M607" s="75"/>
      <c r="N607" s="75"/>
      <c r="O607" s="74"/>
      <c r="P607" s="71"/>
      <c r="Q607" s="71"/>
      <c r="R607" s="76"/>
      <c r="S607" s="92"/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/>
      <c r="B608" s="77"/>
      <c r="C608" s="71"/>
      <c r="D608" s="10"/>
      <c r="E608" s="71"/>
      <c r="F608" s="71"/>
      <c r="G608" s="71"/>
      <c r="H608" s="71"/>
      <c r="I608" s="72"/>
      <c r="J608" s="92"/>
      <c r="K608" s="73"/>
      <c r="L608" s="74"/>
      <c r="M608" s="75"/>
      <c r="N608" s="75"/>
      <c r="O608" s="74"/>
      <c r="P608" s="71"/>
      <c r="Q608" s="71"/>
      <c r="R608" s="76"/>
      <c r="S608" s="92"/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/>
      <c r="B609" s="77"/>
      <c r="C609" s="71"/>
      <c r="D609" s="10"/>
      <c r="E609" s="71"/>
      <c r="F609" s="71"/>
      <c r="G609" s="71"/>
      <c r="H609" s="71"/>
      <c r="I609" s="72"/>
      <c r="J609" s="92"/>
      <c r="K609" s="73"/>
      <c r="L609" s="74"/>
      <c r="M609" s="75"/>
      <c r="N609" s="75"/>
      <c r="O609" s="74"/>
      <c r="P609" s="71"/>
      <c r="Q609" s="71"/>
      <c r="R609" s="76"/>
      <c r="S609" s="92"/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/>
      <c r="B610" s="77"/>
      <c r="C610" s="71"/>
      <c r="D610" s="10"/>
      <c r="E610" s="71"/>
      <c r="F610" s="71"/>
      <c r="G610" s="71"/>
      <c r="H610" s="71"/>
      <c r="I610" s="72"/>
      <c r="J610" s="92"/>
      <c r="K610" s="73"/>
      <c r="L610" s="74"/>
      <c r="M610" s="75"/>
      <c r="N610" s="75"/>
      <c r="O610" s="74"/>
      <c r="P610" s="71"/>
      <c r="Q610" s="71"/>
      <c r="R610" s="76"/>
      <c r="S610" s="92"/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/>
      <c r="B611" s="77"/>
      <c r="C611" s="71"/>
      <c r="D611" s="10"/>
      <c r="E611" s="71"/>
      <c r="F611" s="71"/>
      <c r="G611" s="71"/>
      <c r="H611" s="71"/>
      <c r="I611" s="72"/>
      <c r="J611" s="92"/>
      <c r="K611" s="73"/>
      <c r="L611" s="74"/>
      <c r="M611" s="75"/>
      <c r="N611" s="75"/>
      <c r="O611" s="74"/>
      <c r="P611" s="71"/>
      <c r="Q611" s="71"/>
      <c r="R611" s="76"/>
      <c r="S611" s="92"/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/>
      <c r="B612" s="77"/>
      <c r="C612" s="71"/>
      <c r="D612" s="10"/>
      <c r="E612" s="71"/>
      <c r="F612" s="71"/>
      <c r="G612" s="71"/>
      <c r="H612" s="71"/>
      <c r="I612" s="72"/>
      <c r="J612" s="92"/>
      <c r="K612" s="73"/>
      <c r="L612" s="74"/>
      <c r="M612" s="75"/>
      <c r="N612" s="75"/>
      <c r="O612" s="74"/>
      <c r="P612" s="71"/>
      <c r="Q612" s="71"/>
      <c r="R612" s="76"/>
      <c r="S612" s="92"/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/>
      <c r="B613" s="77"/>
      <c r="C613" s="71"/>
      <c r="D613" s="10"/>
      <c r="E613" s="71"/>
      <c r="F613" s="71"/>
      <c r="G613" s="71"/>
      <c r="H613" s="71"/>
      <c r="I613" s="72"/>
      <c r="J613" s="92"/>
      <c r="K613" s="73"/>
      <c r="L613" s="74"/>
      <c r="M613" s="75"/>
      <c r="N613" s="75"/>
      <c r="O613" s="74"/>
      <c r="P613" s="71"/>
      <c r="Q613" s="71"/>
      <c r="R613" s="76"/>
      <c r="S613" s="92"/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/>
      <c r="B614" s="77"/>
      <c r="C614" s="71"/>
      <c r="D614" s="10"/>
      <c r="E614" s="71"/>
      <c r="F614" s="71"/>
      <c r="G614" s="71"/>
      <c r="H614" s="71"/>
      <c r="I614" s="72"/>
      <c r="J614" s="92"/>
      <c r="K614" s="73"/>
      <c r="L614" s="74"/>
      <c r="M614" s="75"/>
      <c r="N614" s="75"/>
      <c r="O614" s="74"/>
      <c r="P614" s="71"/>
      <c r="Q614" s="71"/>
      <c r="R614" s="76"/>
      <c r="S614" s="92"/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/>
      <c r="B615" s="77"/>
      <c r="C615" s="71"/>
      <c r="D615" s="10"/>
      <c r="E615" s="71"/>
      <c r="F615" s="71"/>
      <c r="G615" s="71"/>
      <c r="H615" s="71"/>
      <c r="I615" s="72"/>
      <c r="J615" s="92"/>
      <c r="K615" s="73"/>
      <c r="L615" s="74"/>
      <c r="M615" s="75"/>
      <c r="N615" s="75"/>
      <c r="O615" s="74"/>
      <c r="P615" s="71"/>
      <c r="Q615" s="71"/>
      <c r="R615" s="76"/>
      <c r="S615" s="92"/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/>
      <c r="B616" s="77"/>
      <c r="C616" s="71"/>
      <c r="D616" s="10"/>
      <c r="E616" s="71"/>
      <c r="F616" s="71"/>
      <c r="G616" s="71"/>
      <c r="H616" s="71"/>
      <c r="I616" s="72"/>
      <c r="J616" s="92"/>
      <c r="K616" s="73"/>
      <c r="L616" s="74"/>
      <c r="M616" s="75"/>
      <c r="N616" s="75"/>
      <c r="O616" s="74"/>
      <c r="P616" s="71"/>
      <c r="Q616" s="71"/>
      <c r="R616" s="76"/>
      <c r="S616" s="92"/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/>
      <c r="B617" s="77"/>
      <c r="C617" s="71"/>
      <c r="D617" s="10"/>
      <c r="E617" s="71"/>
      <c r="F617" s="71"/>
      <c r="G617" s="71"/>
      <c r="H617" s="71"/>
      <c r="I617" s="72"/>
      <c r="J617" s="92"/>
      <c r="K617" s="73"/>
      <c r="L617" s="74"/>
      <c r="M617" s="75"/>
      <c r="N617" s="75"/>
      <c r="O617" s="74"/>
      <c r="P617" s="71"/>
      <c r="Q617" s="71"/>
      <c r="R617" s="76"/>
      <c r="S617" s="92"/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/>
      <c r="B618" s="77"/>
      <c r="C618" s="71"/>
      <c r="D618" s="10"/>
      <c r="E618" s="71"/>
      <c r="F618" s="71"/>
      <c r="G618" s="71"/>
      <c r="H618" s="71"/>
      <c r="I618" s="72"/>
      <c r="J618" s="92"/>
      <c r="K618" s="73"/>
      <c r="L618" s="74"/>
      <c r="M618" s="75"/>
      <c r="N618" s="75"/>
      <c r="O618" s="74"/>
      <c r="P618" s="71"/>
      <c r="Q618" s="71"/>
      <c r="R618" s="76"/>
      <c r="S618" s="92"/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/>
      <c r="B619" s="77"/>
      <c r="C619" s="71"/>
      <c r="D619" s="10"/>
      <c r="E619" s="71"/>
      <c r="F619" s="71"/>
      <c r="G619" s="71"/>
      <c r="H619" s="71"/>
      <c r="I619" s="72"/>
      <c r="J619" s="92"/>
      <c r="K619" s="73"/>
      <c r="L619" s="74"/>
      <c r="M619" s="75"/>
      <c r="N619" s="75"/>
      <c r="O619" s="74"/>
      <c r="P619" s="71"/>
      <c r="Q619" s="71"/>
      <c r="R619" s="76"/>
      <c r="S619" s="92"/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/>
      <c r="B620" s="77"/>
      <c r="C620" s="71"/>
      <c r="D620" s="10"/>
      <c r="E620" s="71"/>
      <c r="F620" s="71"/>
      <c r="G620" s="71"/>
      <c r="H620" s="71"/>
      <c r="I620" s="72"/>
      <c r="J620" s="92"/>
      <c r="K620" s="73"/>
      <c r="L620" s="74"/>
      <c r="M620" s="75"/>
      <c r="N620" s="75"/>
      <c r="O620" s="74"/>
      <c r="P620" s="71"/>
      <c r="Q620" s="71"/>
      <c r="R620" s="76"/>
      <c r="S620" s="92"/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/>
      <c r="B621" s="77"/>
      <c r="C621" s="71"/>
      <c r="D621" s="10"/>
      <c r="E621" s="71"/>
      <c r="F621" s="71"/>
      <c r="G621" s="71"/>
      <c r="H621" s="71"/>
      <c r="I621" s="72"/>
      <c r="J621" s="92"/>
      <c r="K621" s="73"/>
      <c r="L621" s="74"/>
      <c r="M621" s="75"/>
      <c r="N621" s="75"/>
      <c r="O621" s="74"/>
      <c r="P621" s="71"/>
      <c r="Q621" s="71"/>
      <c r="R621" s="76"/>
      <c r="S621" s="92"/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/>
      <c r="B622" s="77"/>
      <c r="C622" s="71"/>
      <c r="D622" s="10"/>
      <c r="E622" s="71"/>
      <c r="F622" s="71"/>
      <c r="G622" s="71"/>
      <c r="H622" s="71"/>
      <c r="I622" s="72"/>
      <c r="J622" s="92"/>
      <c r="K622" s="73"/>
      <c r="L622" s="74"/>
      <c r="M622" s="75"/>
      <c r="N622" s="75"/>
      <c r="O622" s="74"/>
      <c r="P622" s="71"/>
      <c r="Q622" s="71"/>
      <c r="R622" s="76"/>
      <c r="S622" s="92"/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/>
      <c r="B623" s="77"/>
      <c r="C623" s="71"/>
      <c r="D623" s="10"/>
      <c r="E623" s="71"/>
      <c r="F623" s="71"/>
      <c r="G623" s="71"/>
      <c r="H623" s="71"/>
      <c r="I623" s="72"/>
      <c r="J623" s="92"/>
      <c r="K623" s="73"/>
      <c r="L623" s="74"/>
      <c r="M623" s="75"/>
      <c r="N623" s="75"/>
      <c r="O623" s="74"/>
      <c r="P623" s="71"/>
      <c r="Q623" s="71"/>
      <c r="R623" s="76"/>
      <c r="S623" s="92"/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/>
      <c r="B624" s="77"/>
      <c r="C624" s="71"/>
      <c r="D624" s="10"/>
      <c r="E624" s="71"/>
      <c r="F624" s="71"/>
      <c r="G624" s="71"/>
      <c r="H624" s="71"/>
      <c r="I624" s="72"/>
      <c r="J624" s="92"/>
      <c r="K624" s="73"/>
      <c r="L624" s="74"/>
      <c r="M624" s="75"/>
      <c r="N624" s="75"/>
      <c r="O624" s="74"/>
      <c r="P624" s="71"/>
      <c r="Q624" s="71"/>
      <c r="R624" s="76"/>
      <c r="S624" s="92"/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/>
      <c r="B625" s="77"/>
      <c r="C625" s="71"/>
      <c r="D625" s="10"/>
      <c r="E625" s="71"/>
      <c r="F625" s="71"/>
      <c r="G625" s="71"/>
      <c r="H625" s="71"/>
      <c r="I625" s="72"/>
      <c r="J625" s="92"/>
      <c r="K625" s="73"/>
      <c r="L625" s="74"/>
      <c r="M625" s="75"/>
      <c r="N625" s="75"/>
      <c r="O625" s="74"/>
      <c r="P625" s="71"/>
      <c r="Q625" s="71"/>
      <c r="R625" s="76"/>
      <c r="S625" s="92"/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/>
      <c r="B626" s="77"/>
      <c r="C626" s="71"/>
      <c r="D626" s="10"/>
      <c r="E626" s="71"/>
      <c r="F626" s="71"/>
      <c r="G626" s="71"/>
      <c r="H626" s="71"/>
      <c r="I626" s="72"/>
      <c r="J626" s="92"/>
      <c r="K626" s="73"/>
      <c r="L626" s="74"/>
      <c r="M626" s="75"/>
      <c r="N626" s="75"/>
      <c r="O626" s="74"/>
      <c r="P626" s="71"/>
      <c r="Q626" s="71"/>
      <c r="R626" s="76"/>
      <c r="S626" s="92"/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/>
      <c r="B627" s="77"/>
      <c r="C627" s="71"/>
      <c r="D627" s="10"/>
      <c r="E627" s="71"/>
      <c r="F627" s="71"/>
      <c r="G627" s="71"/>
      <c r="H627" s="71"/>
      <c r="I627" s="72"/>
      <c r="J627" s="92"/>
      <c r="K627" s="73"/>
      <c r="L627" s="74"/>
      <c r="M627" s="75"/>
      <c r="N627" s="75"/>
      <c r="O627" s="74"/>
      <c r="P627" s="71"/>
      <c r="Q627" s="71"/>
      <c r="R627" s="76"/>
      <c r="S627" s="92"/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/>
      <c r="B628" s="77"/>
      <c r="C628" s="71"/>
      <c r="D628" s="10"/>
      <c r="E628" s="71"/>
      <c r="F628" s="71"/>
      <c r="G628" s="71"/>
      <c r="H628" s="71"/>
      <c r="I628" s="72"/>
      <c r="J628" s="92"/>
      <c r="K628" s="73"/>
      <c r="L628" s="74"/>
      <c r="M628" s="75"/>
      <c r="N628" s="75"/>
      <c r="O628" s="74"/>
      <c r="P628" s="71"/>
      <c r="Q628" s="71"/>
      <c r="R628" s="76"/>
      <c r="S628" s="92"/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/>
      <c r="B629" s="77"/>
      <c r="C629" s="71"/>
      <c r="D629" s="10"/>
      <c r="E629" s="71"/>
      <c r="F629" s="71"/>
      <c r="G629" s="71"/>
      <c r="H629" s="71"/>
      <c r="I629" s="72"/>
      <c r="J629" s="92"/>
      <c r="K629" s="73"/>
      <c r="L629" s="74"/>
      <c r="M629" s="75"/>
      <c r="N629" s="75"/>
      <c r="O629" s="74"/>
      <c r="P629" s="71"/>
      <c r="Q629" s="71"/>
      <c r="R629" s="76"/>
      <c r="S629" s="92"/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/>
      <c r="B630" s="77"/>
      <c r="C630" s="71"/>
      <c r="D630" s="10"/>
      <c r="E630" s="71"/>
      <c r="F630" s="71"/>
      <c r="G630" s="71"/>
      <c r="H630" s="71"/>
      <c r="I630" s="72"/>
      <c r="J630" s="92"/>
      <c r="K630" s="73"/>
      <c r="L630" s="74"/>
      <c r="M630" s="75"/>
      <c r="N630" s="75"/>
      <c r="O630" s="74"/>
      <c r="P630" s="71"/>
      <c r="Q630" s="71"/>
      <c r="R630" s="76"/>
      <c r="S630" s="92"/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/>
      <c r="B631" s="77"/>
      <c r="C631" s="71"/>
      <c r="D631" s="10"/>
      <c r="E631" s="71"/>
      <c r="F631" s="71"/>
      <c r="G631" s="71"/>
      <c r="H631" s="71"/>
      <c r="I631" s="72"/>
      <c r="J631" s="92"/>
      <c r="K631" s="73"/>
      <c r="L631" s="74"/>
      <c r="M631" s="75"/>
      <c r="N631" s="75"/>
      <c r="O631" s="74"/>
      <c r="P631" s="71"/>
      <c r="Q631" s="71"/>
      <c r="R631" s="76"/>
      <c r="S631" s="92"/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/>
      <c r="B632" s="77"/>
      <c r="C632" s="71"/>
      <c r="D632" s="10"/>
      <c r="E632" s="71"/>
      <c r="F632" s="71"/>
      <c r="G632" s="71"/>
      <c r="H632" s="71"/>
      <c r="I632" s="72"/>
      <c r="J632" s="92"/>
      <c r="K632" s="73"/>
      <c r="L632" s="74"/>
      <c r="M632" s="75"/>
      <c r="N632" s="75"/>
      <c r="O632" s="74"/>
      <c r="P632" s="71"/>
      <c r="Q632" s="71"/>
      <c r="R632" s="76"/>
      <c r="S632" s="92"/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/>
      <c r="B633" s="77"/>
      <c r="C633" s="71"/>
      <c r="D633" s="10"/>
      <c r="E633" s="71"/>
      <c r="F633" s="71"/>
      <c r="G633" s="71"/>
      <c r="H633" s="71"/>
      <c r="I633" s="72"/>
      <c r="J633" s="92"/>
      <c r="K633" s="73"/>
      <c r="L633" s="74"/>
      <c r="M633" s="75"/>
      <c r="N633" s="75"/>
      <c r="O633" s="74"/>
      <c r="P633" s="71"/>
      <c r="Q633" s="71"/>
      <c r="R633" s="76"/>
      <c r="S633" s="92"/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/>
      <c r="B634" s="77"/>
      <c r="C634" s="71"/>
      <c r="D634" s="10"/>
      <c r="E634" s="71"/>
      <c r="F634" s="71"/>
      <c r="G634" s="71"/>
      <c r="H634" s="71"/>
      <c r="I634" s="72"/>
      <c r="J634" s="92"/>
      <c r="K634" s="73"/>
      <c r="L634" s="74"/>
      <c r="M634" s="75"/>
      <c r="N634" s="75"/>
      <c r="O634" s="74"/>
      <c r="P634" s="71"/>
      <c r="Q634" s="71"/>
      <c r="R634" s="76"/>
      <c r="S634" s="92"/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/>
      <c r="B635" s="77"/>
      <c r="C635" s="71"/>
      <c r="D635" s="10"/>
      <c r="E635" s="71"/>
      <c r="F635" s="71"/>
      <c r="G635" s="71"/>
      <c r="H635" s="71"/>
      <c r="I635" s="72"/>
      <c r="J635" s="92"/>
      <c r="K635" s="73"/>
      <c r="L635" s="74"/>
      <c r="M635" s="75"/>
      <c r="N635" s="75"/>
      <c r="O635" s="74"/>
      <c r="P635" s="71"/>
      <c r="Q635" s="71"/>
      <c r="R635" s="76"/>
      <c r="S635" s="92"/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/>
      <c r="B636" s="77"/>
      <c r="C636" s="71"/>
      <c r="D636" s="10"/>
      <c r="E636" s="71"/>
      <c r="F636" s="71"/>
      <c r="G636" s="71"/>
      <c r="H636" s="71"/>
      <c r="I636" s="72"/>
      <c r="J636" s="92"/>
      <c r="K636" s="73"/>
      <c r="L636" s="74"/>
      <c r="M636" s="75"/>
      <c r="N636" s="75"/>
      <c r="O636" s="74"/>
      <c r="P636" s="71"/>
      <c r="Q636" s="71"/>
      <c r="R636" s="76"/>
      <c r="S636" s="92"/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/>
      <c r="B637" s="77"/>
      <c r="C637" s="71"/>
      <c r="D637" s="10"/>
      <c r="E637" s="71"/>
      <c r="F637" s="71"/>
      <c r="G637" s="71"/>
      <c r="H637" s="71"/>
      <c r="I637" s="72"/>
      <c r="J637" s="92"/>
      <c r="K637" s="73"/>
      <c r="L637" s="74"/>
      <c r="M637" s="75"/>
      <c r="N637" s="75"/>
      <c r="O637" s="74"/>
      <c r="P637" s="71"/>
      <c r="Q637" s="71"/>
      <c r="R637" s="76"/>
      <c r="S637" s="92"/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/>
      <c r="B638" s="77"/>
      <c r="C638" s="71"/>
      <c r="D638" s="10"/>
      <c r="E638" s="71"/>
      <c r="F638" s="71"/>
      <c r="G638" s="71"/>
      <c r="H638" s="71"/>
      <c r="I638" s="72"/>
      <c r="J638" s="92"/>
      <c r="K638" s="73"/>
      <c r="L638" s="74"/>
      <c r="M638" s="75"/>
      <c r="N638" s="75"/>
      <c r="O638" s="74"/>
      <c r="P638" s="71"/>
      <c r="Q638" s="71"/>
      <c r="R638" s="76"/>
      <c r="S638" s="92"/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/>
      <c r="B639" s="77"/>
      <c r="C639" s="71"/>
      <c r="D639" s="10"/>
      <c r="E639" s="71"/>
      <c r="F639" s="71"/>
      <c r="G639" s="71"/>
      <c r="H639" s="71"/>
      <c r="I639" s="72"/>
      <c r="J639" s="92"/>
      <c r="K639" s="73"/>
      <c r="L639" s="74"/>
      <c r="M639" s="75"/>
      <c r="N639" s="75"/>
      <c r="O639" s="74"/>
      <c r="P639" s="71"/>
      <c r="Q639" s="71"/>
      <c r="R639" s="76"/>
      <c r="S639" s="92"/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/>
      <c r="B640" s="77"/>
      <c r="C640" s="71"/>
      <c r="D640" s="10"/>
      <c r="E640" s="71"/>
      <c r="F640" s="71"/>
      <c r="G640" s="71"/>
      <c r="H640" s="71"/>
      <c r="I640" s="72"/>
      <c r="J640" s="92"/>
      <c r="K640" s="73"/>
      <c r="L640" s="74"/>
      <c r="M640" s="75"/>
      <c r="N640" s="75"/>
      <c r="O640" s="74"/>
      <c r="P640" s="71"/>
      <c r="Q640" s="71"/>
      <c r="R640" s="76"/>
      <c r="S640" s="92"/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/>
      <c r="B641" s="77"/>
      <c r="C641" s="71"/>
      <c r="D641" s="10"/>
      <c r="E641" s="71"/>
      <c r="F641" s="71"/>
      <c r="G641" s="71"/>
      <c r="H641" s="71"/>
      <c r="I641" s="72"/>
      <c r="J641" s="92"/>
      <c r="K641" s="73"/>
      <c r="L641" s="74"/>
      <c r="M641" s="75"/>
      <c r="N641" s="75"/>
      <c r="O641" s="74"/>
      <c r="P641" s="71"/>
      <c r="Q641" s="71"/>
      <c r="R641" s="76"/>
      <c r="S641" s="92"/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/>
      <c r="B642" s="77"/>
      <c r="C642" s="71"/>
      <c r="D642" s="10"/>
      <c r="E642" s="71"/>
      <c r="F642" s="71"/>
      <c r="G642" s="71"/>
      <c r="H642" s="71"/>
      <c r="I642" s="72"/>
      <c r="J642" s="92"/>
      <c r="K642" s="73"/>
      <c r="L642" s="74"/>
      <c r="M642" s="75"/>
      <c r="N642" s="75"/>
      <c r="O642" s="74"/>
      <c r="P642" s="71"/>
      <c r="Q642" s="71"/>
      <c r="R642" s="76"/>
      <c r="S642" s="92"/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/>
      <c r="B643" s="77"/>
      <c r="C643" s="71"/>
      <c r="D643" s="10"/>
      <c r="E643" s="71"/>
      <c r="F643" s="71"/>
      <c r="G643" s="71"/>
      <c r="H643" s="71"/>
      <c r="I643" s="72"/>
      <c r="J643" s="92"/>
      <c r="K643" s="73"/>
      <c r="L643" s="74"/>
      <c r="M643" s="75"/>
      <c r="N643" s="75"/>
      <c r="O643" s="74"/>
      <c r="P643" s="71"/>
      <c r="Q643" s="71"/>
      <c r="R643" s="76"/>
      <c r="S643" s="92"/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/>
      <c r="B644" s="77"/>
      <c r="C644" s="71"/>
      <c r="D644" s="10"/>
      <c r="E644" s="71"/>
      <c r="F644" s="71"/>
      <c r="G644" s="71"/>
      <c r="H644" s="71"/>
      <c r="I644" s="72"/>
      <c r="J644" s="92"/>
      <c r="K644" s="73"/>
      <c r="L644" s="74"/>
      <c r="M644" s="75"/>
      <c r="N644" s="75"/>
      <c r="O644" s="74"/>
      <c r="P644" s="71"/>
      <c r="Q644" s="71"/>
      <c r="R644" s="76"/>
      <c r="S644" s="92"/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/>
      <c r="B645" s="77"/>
      <c r="C645" s="71"/>
      <c r="D645" s="10"/>
      <c r="E645" s="71"/>
      <c r="F645" s="71"/>
      <c r="G645" s="71"/>
      <c r="H645" s="71"/>
      <c r="I645" s="72"/>
      <c r="J645" s="92"/>
      <c r="K645" s="73"/>
      <c r="L645" s="74"/>
      <c r="M645" s="75"/>
      <c r="N645" s="75"/>
      <c r="O645" s="74"/>
      <c r="P645" s="71"/>
      <c r="Q645" s="71"/>
      <c r="R645" s="76"/>
      <c r="S645" s="92"/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/>
      <c r="B646" s="77"/>
      <c r="C646" s="71"/>
      <c r="D646" s="10"/>
      <c r="E646" s="71"/>
      <c r="F646" s="71"/>
      <c r="G646" s="71"/>
      <c r="H646" s="71"/>
      <c r="I646" s="72"/>
      <c r="J646" s="92"/>
      <c r="K646" s="73"/>
      <c r="L646" s="74"/>
      <c r="M646" s="75"/>
      <c r="N646" s="75"/>
      <c r="O646" s="74"/>
      <c r="P646" s="71"/>
      <c r="Q646" s="71"/>
      <c r="R646" s="76"/>
      <c r="S646" s="92"/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/>
      <c r="B647" s="77"/>
      <c r="C647" s="71"/>
      <c r="D647" s="10"/>
      <c r="E647" s="71"/>
      <c r="F647" s="71"/>
      <c r="G647" s="71"/>
      <c r="H647" s="71"/>
      <c r="I647" s="72"/>
      <c r="J647" s="92"/>
      <c r="K647" s="73"/>
      <c r="L647" s="74"/>
      <c r="M647" s="75"/>
      <c r="N647" s="75"/>
      <c r="O647" s="74"/>
      <c r="P647" s="71"/>
      <c r="Q647" s="71"/>
      <c r="R647" s="76"/>
      <c r="S647" s="92"/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/>
      <c r="B648" s="77"/>
      <c r="C648" s="71"/>
      <c r="D648" s="10"/>
      <c r="E648" s="71"/>
      <c r="F648" s="71"/>
      <c r="G648" s="71"/>
      <c r="H648" s="71"/>
      <c r="I648" s="72"/>
      <c r="J648" s="92"/>
      <c r="K648" s="73"/>
      <c r="L648" s="74"/>
      <c r="M648" s="75"/>
      <c r="N648" s="75"/>
      <c r="O648" s="74"/>
      <c r="P648" s="71"/>
      <c r="Q648" s="71"/>
      <c r="R648" s="76"/>
      <c r="S648" s="92"/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/>
      <c r="B649" s="77"/>
      <c r="C649" s="71"/>
      <c r="D649" s="10"/>
      <c r="E649" s="71"/>
      <c r="F649" s="71"/>
      <c r="G649" s="71"/>
      <c r="H649" s="71"/>
      <c r="I649" s="72"/>
      <c r="J649" s="92"/>
      <c r="K649" s="73"/>
      <c r="L649" s="74"/>
      <c r="M649" s="75"/>
      <c r="N649" s="75"/>
      <c r="O649" s="74"/>
      <c r="P649" s="71"/>
      <c r="Q649" s="71"/>
      <c r="R649" s="76"/>
      <c r="S649" s="92"/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/>
      <c r="B650" s="77"/>
      <c r="C650" s="71"/>
      <c r="D650" s="10"/>
      <c r="E650" s="71"/>
      <c r="F650" s="71"/>
      <c r="G650" s="71"/>
      <c r="H650" s="71"/>
      <c r="I650" s="72"/>
      <c r="J650" s="92"/>
      <c r="K650" s="73"/>
      <c r="L650" s="74"/>
      <c r="M650" s="75"/>
      <c r="N650" s="75"/>
      <c r="O650" s="74"/>
      <c r="P650" s="71"/>
      <c r="Q650" s="71"/>
      <c r="R650" s="76"/>
      <c r="S650" s="92"/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/>
      <c r="B651" s="77"/>
      <c r="C651" s="71"/>
      <c r="D651" s="10"/>
      <c r="E651" s="71"/>
      <c r="F651" s="71"/>
      <c r="G651" s="71"/>
      <c r="H651" s="71"/>
      <c r="I651" s="72"/>
      <c r="J651" s="92"/>
      <c r="K651" s="73"/>
      <c r="L651" s="74"/>
      <c r="M651" s="75"/>
      <c r="N651" s="75"/>
      <c r="O651" s="74"/>
      <c r="P651" s="71"/>
      <c r="Q651" s="71"/>
      <c r="R651" s="76"/>
      <c r="S651" s="92"/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/>
      <c r="B652" s="77"/>
      <c r="C652" s="71"/>
      <c r="D652" s="10"/>
      <c r="E652" s="71"/>
      <c r="F652" s="71"/>
      <c r="G652" s="71"/>
      <c r="H652" s="71"/>
      <c r="I652" s="72"/>
      <c r="J652" s="92"/>
      <c r="K652" s="73"/>
      <c r="L652" s="74"/>
      <c r="M652" s="75"/>
      <c r="N652" s="75"/>
      <c r="O652" s="74"/>
      <c r="P652" s="71"/>
      <c r="Q652" s="71"/>
      <c r="R652" s="76"/>
      <c r="S652" s="92"/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/>
      <c r="B653" s="77"/>
      <c r="C653" s="71"/>
      <c r="D653" s="10"/>
      <c r="E653" s="71"/>
      <c r="F653" s="71"/>
      <c r="G653" s="71"/>
      <c r="H653" s="71"/>
      <c r="I653" s="72"/>
      <c r="J653" s="92"/>
      <c r="K653" s="73"/>
      <c r="L653" s="74"/>
      <c r="M653" s="75"/>
      <c r="N653" s="75"/>
      <c r="O653" s="74"/>
      <c r="P653" s="71"/>
      <c r="Q653" s="71"/>
      <c r="R653" s="76"/>
      <c r="S653" s="92"/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/>
      <c r="B654" s="77"/>
      <c r="C654" s="71"/>
      <c r="D654" s="10"/>
      <c r="E654" s="71"/>
      <c r="F654" s="71"/>
      <c r="G654" s="71"/>
      <c r="H654" s="71"/>
      <c r="I654" s="72"/>
      <c r="J654" s="92"/>
      <c r="K654" s="73"/>
      <c r="L654" s="74"/>
      <c r="M654" s="75"/>
      <c r="N654" s="75"/>
      <c r="O654" s="74"/>
      <c r="P654" s="71"/>
      <c r="Q654" s="71"/>
      <c r="R654" s="76"/>
      <c r="S654" s="92"/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/>
      <c r="B655" s="77"/>
      <c r="C655" s="71"/>
      <c r="D655" s="10"/>
      <c r="E655" s="71"/>
      <c r="F655" s="71"/>
      <c r="G655" s="71"/>
      <c r="H655" s="71"/>
      <c r="I655" s="72"/>
      <c r="J655" s="92"/>
      <c r="K655" s="73"/>
      <c r="L655" s="74"/>
      <c r="M655" s="75"/>
      <c r="N655" s="75"/>
      <c r="O655" s="74"/>
      <c r="P655" s="71"/>
      <c r="Q655" s="71"/>
      <c r="R655" s="76"/>
      <c r="S655" s="92"/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/>
      <c r="B656" s="77"/>
      <c r="C656" s="71"/>
      <c r="D656" s="10"/>
      <c r="E656" s="71"/>
      <c r="F656" s="71"/>
      <c r="G656" s="71"/>
      <c r="H656" s="71"/>
      <c r="I656" s="72"/>
      <c r="J656" s="92"/>
      <c r="K656" s="73"/>
      <c r="L656" s="74"/>
      <c r="M656" s="75"/>
      <c r="N656" s="75"/>
      <c r="O656" s="74"/>
      <c r="P656" s="71"/>
      <c r="Q656" s="71"/>
      <c r="R656" s="76"/>
      <c r="S656" s="92"/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/>
      <c r="B657" s="77"/>
      <c r="C657" s="71"/>
      <c r="D657" s="10"/>
      <c r="E657" s="71"/>
      <c r="F657" s="71"/>
      <c r="G657" s="71"/>
      <c r="H657" s="71"/>
      <c r="I657" s="72"/>
      <c r="J657" s="92"/>
      <c r="K657" s="73"/>
      <c r="L657" s="74"/>
      <c r="M657" s="75"/>
      <c r="N657" s="75"/>
      <c r="O657" s="74"/>
      <c r="P657" s="71"/>
      <c r="Q657" s="71"/>
      <c r="R657" s="76"/>
      <c r="S657" s="92"/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/>
      <c r="B658" s="77"/>
      <c r="C658" s="71"/>
      <c r="D658" s="10"/>
      <c r="E658" s="71"/>
      <c r="F658" s="71"/>
      <c r="G658" s="71"/>
      <c r="H658" s="71"/>
      <c r="I658" s="72"/>
      <c r="J658" s="92"/>
      <c r="K658" s="73"/>
      <c r="L658" s="74"/>
      <c r="M658" s="75"/>
      <c r="N658" s="75"/>
      <c r="O658" s="74"/>
      <c r="P658" s="71"/>
      <c r="Q658" s="71"/>
      <c r="R658" s="76"/>
      <c r="S658" s="92"/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/>
      <c r="B659" s="77"/>
      <c r="C659" s="71"/>
      <c r="D659" s="10"/>
      <c r="E659" s="71"/>
      <c r="F659" s="71"/>
      <c r="G659" s="71"/>
      <c r="H659" s="71"/>
      <c r="I659" s="72"/>
      <c r="J659" s="92"/>
      <c r="K659" s="73"/>
      <c r="L659" s="74"/>
      <c r="M659" s="75"/>
      <c r="N659" s="75"/>
      <c r="O659" s="74"/>
      <c r="P659" s="71"/>
      <c r="Q659" s="71"/>
      <c r="R659" s="76"/>
      <c r="S659" s="92"/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/>
      <c r="B660" s="77"/>
      <c r="C660" s="71"/>
      <c r="D660" s="10"/>
      <c r="E660" s="71"/>
      <c r="F660" s="71"/>
      <c r="G660" s="71"/>
      <c r="H660" s="71"/>
      <c r="I660" s="72"/>
      <c r="J660" s="92"/>
      <c r="K660" s="73"/>
      <c r="L660" s="74"/>
      <c r="M660" s="75"/>
      <c r="N660" s="75"/>
      <c r="O660" s="74"/>
      <c r="P660" s="71"/>
      <c r="Q660" s="71"/>
      <c r="R660" s="76"/>
      <c r="S660" s="92"/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/>
      <c r="B661" s="77"/>
      <c r="C661" s="71"/>
      <c r="D661" s="10"/>
      <c r="E661" s="71"/>
      <c r="F661" s="71"/>
      <c r="G661" s="71"/>
      <c r="H661" s="71"/>
      <c r="I661" s="72"/>
      <c r="J661" s="92"/>
      <c r="K661" s="73"/>
      <c r="L661" s="74"/>
      <c r="M661" s="75"/>
      <c r="N661" s="75"/>
      <c r="O661" s="74"/>
      <c r="P661" s="71"/>
      <c r="Q661" s="71"/>
      <c r="R661" s="76"/>
      <c r="S661" s="92"/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/>
      <c r="B662" s="77"/>
      <c r="C662" s="71"/>
      <c r="D662" s="10"/>
      <c r="E662" s="71"/>
      <c r="F662" s="71"/>
      <c r="G662" s="71"/>
      <c r="H662" s="71"/>
      <c r="I662" s="72"/>
      <c r="J662" s="92"/>
      <c r="K662" s="73"/>
      <c r="L662" s="74"/>
      <c r="M662" s="75"/>
      <c r="N662" s="75"/>
      <c r="O662" s="74"/>
      <c r="P662" s="71"/>
      <c r="Q662" s="71"/>
      <c r="R662" s="76"/>
      <c r="S662" s="92"/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/>
      <c r="B663" s="77"/>
      <c r="C663" s="71"/>
      <c r="D663" s="10"/>
      <c r="E663" s="71"/>
      <c r="F663" s="71"/>
      <c r="G663" s="71"/>
      <c r="H663" s="71"/>
      <c r="I663" s="72"/>
      <c r="J663" s="92"/>
      <c r="K663" s="73"/>
      <c r="L663" s="74"/>
      <c r="M663" s="75"/>
      <c r="N663" s="75"/>
      <c r="O663" s="74"/>
      <c r="P663" s="71"/>
      <c r="Q663" s="71"/>
      <c r="R663" s="76"/>
      <c r="S663" s="92"/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/>
      <c r="B664" s="77"/>
      <c r="C664" s="71"/>
      <c r="D664" s="10"/>
      <c r="E664" s="71"/>
      <c r="F664" s="71"/>
      <c r="G664" s="71"/>
      <c r="H664" s="71"/>
      <c r="I664" s="72"/>
      <c r="J664" s="92"/>
      <c r="K664" s="73"/>
      <c r="L664" s="74"/>
      <c r="M664" s="75"/>
      <c r="N664" s="75"/>
      <c r="O664" s="74"/>
      <c r="P664" s="71"/>
      <c r="Q664" s="71"/>
      <c r="R664" s="76"/>
      <c r="S664" s="92"/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/>
      <c r="B665" s="77"/>
      <c r="C665" s="71"/>
      <c r="D665" s="10"/>
      <c r="E665" s="71"/>
      <c r="F665" s="71"/>
      <c r="G665" s="71"/>
      <c r="H665" s="71"/>
      <c r="I665" s="72"/>
      <c r="J665" s="92"/>
      <c r="K665" s="73"/>
      <c r="L665" s="74"/>
      <c r="M665" s="75"/>
      <c r="N665" s="75"/>
      <c r="O665" s="74"/>
      <c r="P665" s="71"/>
      <c r="Q665" s="71"/>
      <c r="R665" s="76"/>
      <c r="S665" s="92"/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/>
      <c r="B666" s="77"/>
      <c r="C666" s="71"/>
      <c r="D666" s="10"/>
      <c r="E666" s="71"/>
      <c r="F666" s="71"/>
      <c r="G666" s="71"/>
      <c r="H666" s="71"/>
      <c r="I666" s="72"/>
      <c r="J666" s="92"/>
      <c r="K666" s="73"/>
      <c r="L666" s="74"/>
      <c r="M666" s="75"/>
      <c r="N666" s="75"/>
      <c r="O666" s="74"/>
      <c r="P666" s="71"/>
      <c r="Q666" s="71"/>
      <c r="R666" s="76"/>
      <c r="S666" s="92"/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/>
      <c r="B667" s="77"/>
      <c r="C667" s="71"/>
      <c r="D667" s="10"/>
      <c r="E667" s="71"/>
      <c r="F667" s="71"/>
      <c r="G667" s="71"/>
      <c r="H667" s="71"/>
      <c r="I667" s="72"/>
      <c r="J667" s="92"/>
      <c r="K667" s="73"/>
      <c r="L667" s="74"/>
      <c r="M667" s="75"/>
      <c r="N667" s="75"/>
      <c r="O667" s="74"/>
      <c r="P667" s="71"/>
      <c r="Q667" s="71"/>
      <c r="R667" s="76"/>
      <c r="S667" s="92"/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/>
      <c r="B668" s="77"/>
      <c r="C668" s="71"/>
      <c r="D668" s="10"/>
      <c r="E668" s="71"/>
      <c r="F668" s="71"/>
      <c r="G668" s="71"/>
      <c r="H668" s="71"/>
      <c r="I668" s="72"/>
      <c r="J668" s="92"/>
      <c r="K668" s="73"/>
      <c r="L668" s="74"/>
      <c r="M668" s="75"/>
      <c r="N668" s="75"/>
      <c r="O668" s="74"/>
      <c r="P668" s="71"/>
      <c r="Q668" s="71"/>
      <c r="R668" s="76"/>
      <c r="S668" s="92"/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/>
      <c r="B669" s="77"/>
      <c r="C669" s="71"/>
      <c r="D669" s="10"/>
      <c r="E669" s="71"/>
      <c r="F669" s="71"/>
      <c r="G669" s="71"/>
      <c r="H669" s="71"/>
      <c r="I669" s="72"/>
      <c r="J669" s="92"/>
      <c r="K669" s="73"/>
      <c r="L669" s="74"/>
      <c r="M669" s="75"/>
      <c r="N669" s="75"/>
      <c r="O669" s="74"/>
      <c r="P669" s="71"/>
      <c r="Q669" s="71"/>
      <c r="R669" s="76"/>
      <c r="S669" s="92"/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/>
      <c r="B670" s="77"/>
      <c r="C670" s="71"/>
      <c r="D670" s="10"/>
      <c r="E670" s="71"/>
      <c r="F670" s="71"/>
      <c r="G670" s="71"/>
      <c r="H670" s="71"/>
      <c r="I670" s="72"/>
      <c r="J670" s="92"/>
      <c r="K670" s="73"/>
      <c r="L670" s="74"/>
      <c r="M670" s="75"/>
      <c r="N670" s="75"/>
      <c r="O670" s="74"/>
      <c r="P670" s="71"/>
      <c r="Q670" s="71"/>
      <c r="R670" s="76"/>
      <c r="S670" s="92"/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/>
      <c r="B671" s="77"/>
      <c r="C671" s="71"/>
      <c r="D671" s="10"/>
      <c r="E671" s="71"/>
      <c r="F671" s="71"/>
      <c r="G671" s="71"/>
      <c r="H671" s="71"/>
      <c r="I671" s="72"/>
      <c r="J671" s="92"/>
      <c r="K671" s="73"/>
      <c r="L671" s="74"/>
      <c r="M671" s="75"/>
      <c r="N671" s="75"/>
      <c r="O671" s="74"/>
      <c r="P671" s="71"/>
      <c r="Q671" s="71"/>
      <c r="R671" s="76"/>
      <c r="S671" s="92"/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/>
      <c r="B672" s="77"/>
      <c r="C672" s="71"/>
      <c r="D672" s="10"/>
      <c r="E672" s="71"/>
      <c r="F672" s="71"/>
      <c r="G672" s="71"/>
      <c r="H672" s="71"/>
      <c r="I672" s="72"/>
      <c r="J672" s="92"/>
      <c r="K672" s="73"/>
      <c r="L672" s="74"/>
      <c r="M672" s="75"/>
      <c r="N672" s="75"/>
      <c r="O672" s="74"/>
      <c r="P672" s="71"/>
      <c r="Q672" s="71"/>
      <c r="R672" s="76"/>
      <c r="S672" s="92"/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/>
      <c r="B673" s="77"/>
      <c r="C673" s="71"/>
      <c r="D673" s="10"/>
      <c r="E673" s="71"/>
      <c r="F673" s="71"/>
      <c r="G673" s="71"/>
      <c r="H673" s="71"/>
      <c r="I673" s="72"/>
      <c r="J673" s="92"/>
      <c r="K673" s="73"/>
      <c r="L673" s="74"/>
      <c r="M673" s="75"/>
      <c r="N673" s="75"/>
      <c r="O673" s="74"/>
      <c r="P673" s="71"/>
      <c r="Q673" s="71"/>
      <c r="R673" s="76"/>
      <c r="S673" s="92"/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/>
      <c r="B674" s="77"/>
      <c r="C674" s="71"/>
      <c r="D674" s="10"/>
      <c r="E674" s="71"/>
      <c r="F674" s="71"/>
      <c r="G674" s="71"/>
      <c r="H674" s="71"/>
      <c r="I674" s="72"/>
      <c r="J674" s="92"/>
      <c r="K674" s="73"/>
      <c r="L674" s="74"/>
      <c r="M674" s="75"/>
      <c r="N674" s="75"/>
      <c r="O674" s="74"/>
      <c r="P674" s="71"/>
      <c r="Q674" s="71"/>
      <c r="R674" s="76"/>
      <c r="S674" s="92"/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/>
      <c r="B675" s="77"/>
      <c r="C675" s="71"/>
      <c r="D675" s="10"/>
      <c r="E675" s="71"/>
      <c r="F675" s="71"/>
      <c r="G675" s="71"/>
      <c r="H675" s="71"/>
      <c r="I675" s="72"/>
      <c r="J675" s="92"/>
      <c r="K675" s="73"/>
      <c r="L675" s="74"/>
      <c r="M675" s="75"/>
      <c r="N675" s="75"/>
      <c r="O675" s="74"/>
      <c r="P675" s="71"/>
      <c r="Q675" s="71"/>
      <c r="R675" s="76"/>
      <c r="S675" s="92"/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/>
      <c r="B676" s="77"/>
      <c r="C676" s="71"/>
      <c r="D676" s="10"/>
      <c r="E676" s="71"/>
      <c r="F676" s="71"/>
      <c r="G676" s="71"/>
      <c r="H676" s="71"/>
      <c r="I676" s="72"/>
      <c r="J676" s="92"/>
      <c r="K676" s="73"/>
      <c r="L676" s="74"/>
      <c r="M676" s="75"/>
      <c r="N676" s="75"/>
      <c r="O676" s="74"/>
      <c r="P676" s="71"/>
      <c r="Q676" s="71"/>
      <c r="R676" s="76"/>
      <c r="S676" s="92"/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/>
      <c r="B677" s="77"/>
      <c r="C677" s="71"/>
      <c r="D677" s="10"/>
      <c r="E677" s="71"/>
      <c r="F677" s="71"/>
      <c r="G677" s="71"/>
      <c r="H677" s="71"/>
      <c r="I677" s="72"/>
      <c r="J677" s="92"/>
      <c r="K677" s="73"/>
      <c r="L677" s="74"/>
      <c r="M677" s="75"/>
      <c r="N677" s="75"/>
      <c r="O677" s="74"/>
      <c r="P677" s="71"/>
      <c r="Q677" s="71"/>
      <c r="R677" s="76"/>
      <c r="S677" s="92"/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/>
      <c r="B678" s="77"/>
      <c r="C678" s="71"/>
      <c r="D678" s="10"/>
      <c r="E678" s="71"/>
      <c r="F678" s="71"/>
      <c r="G678" s="71"/>
      <c r="H678" s="71"/>
      <c r="I678" s="72"/>
      <c r="J678" s="92"/>
      <c r="K678" s="73"/>
      <c r="L678" s="74"/>
      <c r="M678" s="75"/>
      <c r="N678" s="75"/>
      <c r="O678" s="74"/>
      <c r="P678" s="71"/>
      <c r="Q678" s="71"/>
      <c r="R678" s="76"/>
      <c r="S678" s="92"/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/>
      <c r="B679" s="77"/>
      <c r="C679" s="71"/>
      <c r="D679" s="10"/>
      <c r="E679" s="71"/>
      <c r="F679" s="71"/>
      <c r="G679" s="71"/>
      <c r="H679" s="71"/>
      <c r="I679" s="72"/>
      <c r="J679" s="92"/>
      <c r="K679" s="73"/>
      <c r="L679" s="74"/>
      <c r="M679" s="75"/>
      <c r="N679" s="75"/>
      <c r="O679" s="74"/>
      <c r="P679" s="71"/>
      <c r="Q679" s="71"/>
      <c r="R679" s="76"/>
      <c r="S679" s="92"/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/>
      <c r="B680" s="77"/>
      <c r="C680" s="71"/>
      <c r="D680" s="10"/>
      <c r="E680" s="71"/>
      <c r="F680" s="71"/>
      <c r="G680" s="71"/>
      <c r="H680" s="71"/>
      <c r="I680" s="72"/>
      <c r="J680" s="92"/>
      <c r="K680" s="73"/>
      <c r="L680" s="74"/>
      <c r="M680" s="75"/>
      <c r="N680" s="75"/>
      <c r="O680" s="74"/>
      <c r="P680" s="71"/>
      <c r="Q680" s="71"/>
      <c r="R680" s="76"/>
      <c r="S680" s="92"/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/>
      <c r="B681" s="77"/>
      <c r="C681" s="71"/>
      <c r="D681" s="10"/>
      <c r="E681" s="71"/>
      <c r="F681" s="71"/>
      <c r="G681" s="71"/>
      <c r="H681" s="71"/>
      <c r="I681" s="72"/>
      <c r="J681" s="92"/>
      <c r="K681" s="73"/>
      <c r="L681" s="74"/>
      <c r="M681" s="75"/>
      <c r="N681" s="75"/>
      <c r="O681" s="74"/>
      <c r="P681" s="71"/>
      <c r="Q681" s="71"/>
      <c r="R681" s="76"/>
      <c r="S681" s="92"/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/>
      <c r="B682" s="77"/>
      <c r="C682" s="71"/>
      <c r="D682" s="10"/>
      <c r="E682" s="71"/>
      <c r="F682" s="71"/>
      <c r="G682" s="71"/>
      <c r="H682" s="71"/>
      <c r="I682" s="72"/>
      <c r="J682" s="92"/>
      <c r="K682" s="73"/>
      <c r="L682" s="74"/>
      <c r="M682" s="75"/>
      <c r="N682" s="75"/>
      <c r="O682" s="74"/>
      <c r="P682" s="71"/>
      <c r="Q682" s="71"/>
      <c r="R682" s="76"/>
      <c r="S682" s="92"/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/>
      <c r="B683" s="77"/>
      <c r="C683" s="71"/>
      <c r="D683" s="10"/>
      <c r="E683" s="71"/>
      <c r="F683" s="71"/>
      <c r="G683" s="71"/>
      <c r="H683" s="71"/>
      <c r="I683" s="72"/>
      <c r="J683" s="92"/>
      <c r="K683" s="73"/>
      <c r="L683" s="74"/>
      <c r="M683" s="75"/>
      <c r="N683" s="75"/>
      <c r="O683" s="74"/>
      <c r="P683" s="71"/>
      <c r="Q683" s="71"/>
      <c r="R683" s="76"/>
      <c r="S683" s="92"/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/>
      <c r="B684" s="77"/>
      <c r="C684" s="71"/>
      <c r="D684" s="10"/>
      <c r="E684" s="71"/>
      <c r="F684" s="71"/>
      <c r="G684" s="71"/>
      <c r="H684" s="71"/>
      <c r="I684" s="72"/>
      <c r="J684" s="92"/>
      <c r="K684" s="73"/>
      <c r="L684" s="74"/>
      <c r="M684" s="75"/>
      <c r="N684" s="75"/>
      <c r="O684" s="74"/>
      <c r="P684" s="71"/>
      <c r="Q684" s="71"/>
      <c r="R684" s="76"/>
      <c r="S684" s="92"/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/>
      <c r="B685" s="77"/>
      <c r="C685" s="71"/>
      <c r="D685" s="10"/>
      <c r="E685" s="71"/>
      <c r="F685" s="71"/>
      <c r="G685" s="71"/>
      <c r="H685" s="71"/>
      <c r="I685" s="72"/>
      <c r="J685" s="92"/>
      <c r="K685" s="73"/>
      <c r="L685" s="74"/>
      <c r="M685" s="75"/>
      <c r="N685" s="75"/>
      <c r="O685" s="74"/>
      <c r="P685" s="71"/>
      <c r="Q685" s="71"/>
      <c r="R685" s="76"/>
      <c r="S685" s="92"/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/>
      <c r="B686" s="77"/>
      <c r="C686" s="71"/>
      <c r="D686" s="10"/>
      <c r="E686" s="71"/>
      <c r="F686" s="71"/>
      <c r="G686" s="71"/>
      <c r="H686" s="71"/>
      <c r="I686" s="72"/>
      <c r="J686" s="92"/>
      <c r="K686" s="73"/>
      <c r="L686" s="74"/>
      <c r="M686" s="75"/>
      <c r="N686" s="75"/>
      <c r="O686" s="74"/>
      <c r="P686" s="71"/>
      <c r="Q686" s="71"/>
      <c r="R686" s="76"/>
      <c r="S686" s="92"/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/>
      <c r="B687" s="77"/>
      <c r="C687" s="71"/>
      <c r="D687" s="10"/>
      <c r="E687" s="71"/>
      <c r="F687" s="71"/>
      <c r="G687" s="71"/>
      <c r="H687" s="71"/>
      <c r="I687" s="72"/>
      <c r="J687" s="92"/>
      <c r="K687" s="73"/>
      <c r="L687" s="74"/>
      <c r="M687" s="75"/>
      <c r="N687" s="75"/>
      <c r="O687" s="74"/>
      <c r="P687" s="71"/>
      <c r="Q687" s="71"/>
      <c r="R687" s="76"/>
      <c r="S687" s="92"/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/>
      <c r="B688" s="77"/>
      <c r="C688" s="71"/>
      <c r="D688" s="10"/>
      <c r="E688" s="71"/>
      <c r="F688" s="71"/>
      <c r="G688" s="71"/>
      <c r="H688" s="71"/>
      <c r="I688" s="72"/>
      <c r="J688" s="92"/>
      <c r="K688" s="73"/>
      <c r="L688" s="74"/>
      <c r="M688" s="75"/>
      <c r="N688" s="75"/>
      <c r="O688" s="74"/>
      <c r="P688" s="71"/>
      <c r="Q688" s="71"/>
      <c r="R688" s="76"/>
      <c r="S688" s="92"/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/>
      <c r="B689" s="77"/>
      <c r="C689" s="71"/>
      <c r="D689" s="10"/>
      <c r="E689" s="71"/>
      <c r="F689" s="71"/>
      <c r="G689" s="71"/>
      <c r="H689" s="71"/>
      <c r="I689" s="72"/>
      <c r="J689" s="92"/>
      <c r="K689" s="73"/>
      <c r="L689" s="74"/>
      <c r="M689" s="75"/>
      <c r="N689" s="75"/>
      <c r="O689" s="74"/>
      <c r="P689" s="71"/>
      <c r="Q689" s="71"/>
      <c r="R689" s="76"/>
      <c r="S689" s="92"/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/>
      <c r="B690" s="77"/>
      <c r="C690" s="71"/>
      <c r="D690" s="10"/>
      <c r="E690" s="71"/>
      <c r="F690" s="71"/>
      <c r="G690" s="71"/>
      <c r="H690" s="71"/>
      <c r="I690" s="72"/>
      <c r="J690" s="92"/>
      <c r="K690" s="73"/>
      <c r="L690" s="74"/>
      <c r="M690" s="75"/>
      <c r="N690" s="75"/>
      <c r="O690" s="74"/>
      <c r="P690" s="71"/>
      <c r="Q690" s="71"/>
      <c r="R690" s="76"/>
      <c r="S690" s="92"/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/>
      <c r="B691" s="77"/>
      <c r="C691" s="71"/>
      <c r="D691" s="10"/>
      <c r="E691" s="71"/>
      <c r="F691" s="71"/>
      <c r="G691" s="71"/>
      <c r="H691" s="71"/>
      <c r="I691" s="72"/>
      <c r="J691" s="92"/>
      <c r="K691" s="73"/>
      <c r="L691" s="74"/>
      <c r="M691" s="75"/>
      <c r="N691" s="75"/>
      <c r="O691" s="74"/>
      <c r="P691" s="71"/>
      <c r="Q691" s="71"/>
      <c r="R691" s="76"/>
      <c r="S691" s="92"/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/>
      <c r="B692" s="77"/>
      <c r="C692" s="71"/>
      <c r="D692" s="10"/>
      <c r="E692" s="71"/>
      <c r="F692" s="71"/>
      <c r="G692" s="71"/>
      <c r="H692" s="71"/>
      <c r="I692" s="72"/>
      <c r="J692" s="92"/>
      <c r="K692" s="73"/>
      <c r="L692" s="74"/>
      <c r="M692" s="75"/>
      <c r="N692" s="75"/>
      <c r="O692" s="74"/>
      <c r="P692" s="71"/>
      <c r="Q692" s="71"/>
      <c r="R692" s="76"/>
      <c r="S692" s="92"/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/>
      <c r="B693" s="77"/>
      <c r="C693" s="71"/>
      <c r="D693" s="10"/>
      <c r="E693" s="71"/>
      <c r="F693" s="71"/>
      <c r="G693" s="71"/>
      <c r="H693" s="71"/>
      <c r="I693" s="72"/>
      <c r="J693" s="92"/>
      <c r="K693" s="73"/>
      <c r="L693" s="74"/>
      <c r="M693" s="75"/>
      <c r="N693" s="75"/>
      <c r="O693" s="74"/>
      <c r="P693" s="71"/>
      <c r="Q693" s="71"/>
      <c r="R693" s="76"/>
      <c r="S693" s="92"/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/>
      <c r="B694" s="77"/>
      <c r="C694" s="71"/>
      <c r="D694" s="10"/>
      <c r="E694" s="71"/>
      <c r="F694" s="71"/>
      <c r="G694" s="71"/>
      <c r="H694" s="71"/>
      <c r="I694" s="72"/>
      <c r="J694" s="92"/>
      <c r="K694" s="73"/>
      <c r="L694" s="74"/>
      <c r="M694" s="75"/>
      <c r="N694" s="75"/>
      <c r="O694" s="74"/>
      <c r="P694" s="71"/>
      <c r="Q694" s="71"/>
      <c r="R694" s="76"/>
      <c r="S694" s="92"/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/>
      <c r="B695" s="77"/>
      <c r="C695" s="71"/>
      <c r="D695" s="10"/>
      <c r="E695" s="71"/>
      <c r="F695" s="71"/>
      <c r="G695" s="71"/>
      <c r="H695" s="71"/>
      <c r="I695" s="72"/>
      <c r="J695" s="92"/>
      <c r="K695" s="73"/>
      <c r="L695" s="74"/>
      <c r="M695" s="75"/>
      <c r="N695" s="75"/>
      <c r="O695" s="74"/>
      <c r="P695" s="71"/>
      <c r="Q695" s="71"/>
      <c r="R695" s="76"/>
      <c r="S695" s="92"/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/>
      <c r="B696" s="77"/>
      <c r="C696" s="71"/>
      <c r="D696" s="10"/>
      <c r="E696" s="71"/>
      <c r="F696" s="71"/>
      <c r="G696" s="71"/>
      <c r="H696" s="71"/>
      <c r="I696" s="72"/>
      <c r="J696" s="92"/>
      <c r="K696" s="73"/>
      <c r="L696" s="74"/>
      <c r="M696" s="75"/>
      <c r="N696" s="75"/>
      <c r="O696" s="74"/>
      <c r="P696" s="71"/>
      <c r="Q696" s="71"/>
      <c r="R696" s="76"/>
      <c r="S696" s="92"/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/>
      <c r="B697" s="77"/>
      <c r="C697" s="71"/>
      <c r="D697" s="10"/>
      <c r="E697" s="71"/>
      <c r="F697" s="71"/>
      <c r="G697" s="71"/>
      <c r="H697" s="71"/>
      <c r="I697" s="72"/>
      <c r="J697" s="92"/>
      <c r="K697" s="73"/>
      <c r="L697" s="74"/>
      <c r="M697" s="75"/>
      <c r="N697" s="75"/>
      <c r="O697" s="74"/>
      <c r="P697" s="71"/>
      <c r="Q697" s="71"/>
      <c r="R697" s="76"/>
      <c r="S697" s="92"/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/>
      <c r="B698" s="77"/>
      <c r="C698" s="71"/>
      <c r="D698" s="10"/>
      <c r="E698" s="71"/>
      <c r="F698" s="71"/>
      <c r="G698" s="71"/>
      <c r="H698" s="71"/>
      <c r="I698" s="72"/>
      <c r="J698" s="92"/>
      <c r="K698" s="73"/>
      <c r="L698" s="74"/>
      <c r="M698" s="75"/>
      <c r="N698" s="75"/>
      <c r="O698" s="74"/>
      <c r="P698" s="71"/>
      <c r="Q698" s="71"/>
      <c r="R698" s="76"/>
      <c r="S698" s="92"/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/>
      <c r="B699" s="77"/>
      <c r="C699" s="71"/>
      <c r="D699" s="10"/>
      <c r="E699" s="71"/>
      <c r="F699" s="71"/>
      <c r="G699" s="71"/>
      <c r="H699" s="71"/>
      <c r="I699" s="72"/>
      <c r="J699" s="92"/>
      <c r="K699" s="73"/>
      <c r="L699" s="74"/>
      <c r="M699" s="75"/>
      <c r="N699" s="75"/>
      <c r="O699" s="74"/>
      <c r="P699" s="71"/>
      <c r="Q699" s="71"/>
      <c r="R699" s="76"/>
      <c r="S699" s="92"/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/>
      <c r="B700" s="77"/>
      <c r="C700" s="71"/>
      <c r="D700" s="10"/>
      <c r="E700" s="71"/>
      <c r="F700" s="71"/>
      <c r="G700" s="71"/>
      <c r="H700" s="71"/>
      <c r="I700" s="72"/>
      <c r="J700" s="92"/>
      <c r="K700" s="73"/>
      <c r="L700" s="74"/>
      <c r="M700" s="75"/>
      <c r="N700" s="75"/>
      <c r="O700" s="74"/>
      <c r="P700" s="71"/>
      <c r="Q700" s="71"/>
      <c r="R700" s="76"/>
      <c r="S700" s="92"/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/>
      <c r="B701" s="77"/>
      <c r="C701" s="71"/>
      <c r="D701" s="10"/>
      <c r="E701" s="71"/>
      <c r="F701" s="71"/>
      <c r="G701" s="71"/>
      <c r="H701" s="71"/>
      <c r="I701" s="72"/>
      <c r="J701" s="92"/>
      <c r="K701" s="73"/>
      <c r="L701" s="74"/>
      <c r="M701" s="75"/>
      <c r="N701" s="75"/>
      <c r="O701" s="74"/>
      <c r="P701" s="71"/>
      <c r="Q701" s="71"/>
      <c r="R701" s="76"/>
      <c r="S701" s="92"/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/>
      <c r="B702" s="77"/>
      <c r="C702" s="71"/>
      <c r="D702" s="10"/>
      <c r="E702" s="71"/>
      <c r="F702" s="71"/>
      <c r="G702" s="71"/>
      <c r="H702" s="71"/>
      <c r="I702" s="72"/>
      <c r="J702" s="92"/>
      <c r="K702" s="73"/>
      <c r="L702" s="74"/>
      <c r="M702" s="75"/>
      <c r="N702" s="75"/>
      <c r="O702" s="74"/>
      <c r="P702" s="71"/>
      <c r="Q702" s="71"/>
      <c r="R702" s="76"/>
      <c r="S702" s="92"/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/>
      <c r="B703" s="77"/>
      <c r="C703" s="71"/>
      <c r="D703" s="10"/>
      <c r="E703" s="71"/>
      <c r="F703" s="71"/>
      <c r="G703" s="71"/>
      <c r="H703" s="71"/>
      <c r="I703" s="72"/>
      <c r="J703" s="92"/>
      <c r="K703" s="73"/>
      <c r="L703" s="74"/>
      <c r="M703" s="75"/>
      <c r="N703" s="75"/>
      <c r="O703" s="74"/>
      <c r="P703" s="71"/>
      <c r="Q703" s="71"/>
      <c r="R703" s="76"/>
      <c r="S703" s="92"/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/>
      <c r="B704" s="77"/>
      <c r="C704" s="71"/>
      <c r="D704" s="10"/>
      <c r="E704" s="71"/>
      <c r="F704" s="71"/>
      <c r="G704" s="71"/>
      <c r="H704" s="71"/>
      <c r="I704" s="72"/>
      <c r="J704" s="92"/>
      <c r="K704" s="73"/>
      <c r="L704" s="74"/>
      <c r="M704" s="75"/>
      <c r="N704" s="75"/>
      <c r="O704" s="74"/>
      <c r="P704" s="71"/>
      <c r="Q704" s="71"/>
      <c r="R704" s="76"/>
      <c r="S704" s="92"/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/>
      <c r="B705" s="77"/>
      <c r="C705" s="71"/>
      <c r="D705" s="10"/>
      <c r="E705" s="71"/>
      <c r="F705" s="71"/>
      <c r="G705" s="71"/>
      <c r="H705" s="71"/>
      <c r="I705" s="72"/>
      <c r="J705" s="92"/>
      <c r="K705" s="73"/>
      <c r="L705" s="74"/>
      <c r="M705" s="75"/>
      <c r="N705" s="75"/>
      <c r="O705" s="74"/>
      <c r="P705" s="71"/>
      <c r="Q705" s="71"/>
      <c r="R705" s="76"/>
      <c r="S705" s="92"/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/>
      <c r="B706" s="77"/>
      <c r="C706" s="71"/>
      <c r="D706" s="10"/>
      <c r="E706" s="71"/>
      <c r="F706" s="71"/>
      <c r="G706" s="71"/>
      <c r="H706" s="71"/>
      <c r="I706" s="72"/>
      <c r="J706" s="92"/>
      <c r="K706" s="73"/>
      <c r="L706" s="74"/>
      <c r="M706" s="75"/>
      <c r="N706" s="75"/>
      <c r="O706" s="74"/>
      <c r="P706" s="71"/>
      <c r="Q706" s="71"/>
      <c r="R706" s="76"/>
      <c r="S706" s="92"/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/>
      <c r="B707" s="77"/>
      <c r="C707" s="71"/>
      <c r="D707" s="10"/>
      <c r="E707" s="71"/>
      <c r="F707" s="71"/>
      <c r="G707" s="71"/>
      <c r="H707" s="71"/>
      <c r="I707" s="72"/>
      <c r="J707" s="92"/>
      <c r="K707" s="73"/>
      <c r="L707" s="74"/>
      <c r="M707" s="75"/>
      <c r="N707" s="75"/>
      <c r="O707" s="74"/>
      <c r="P707" s="71"/>
      <c r="Q707" s="71"/>
      <c r="R707" s="76"/>
      <c r="S707" s="92"/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/>
      <c r="B708" s="77"/>
      <c r="C708" s="71"/>
      <c r="D708" s="10"/>
      <c r="E708" s="71"/>
      <c r="F708" s="71"/>
      <c r="G708" s="71"/>
      <c r="H708" s="71"/>
      <c r="I708" s="72"/>
      <c r="J708" s="92"/>
      <c r="K708" s="73"/>
      <c r="L708" s="74"/>
      <c r="M708" s="75"/>
      <c r="N708" s="75"/>
      <c r="O708" s="74"/>
      <c r="P708" s="71"/>
      <c r="Q708" s="71"/>
      <c r="R708" s="76"/>
      <c r="S708" s="92"/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/>
      <c r="B709" s="77"/>
      <c r="C709" s="71"/>
      <c r="D709" s="10"/>
      <c r="E709" s="71"/>
      <c r="F709" s="71"/>
      <c r="G709" s="71"/>
      <c r="H709" s="71"/>
      <c r="I709" s="72"/>
      <c r="J709" s="92"/>
      <c r="K709" s="73"/>
      <c r="L709" s="74"/>
      <c r="M709" s="75"/>
      <c r="N709" s="75"/>
      <c r="O709" s="74"/>
      <c r="P709" s="71"/>
      <c r="Q709" s="71"/>
      <c r="R709" s="76"/>
      <c r="S709" s="92"/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/>
      <c r="B710" s="77"/>
      <c r="C710" s="71"/>
      <c r="D710" s="10"/>
      <c r="E710" s="71"/>
      <c r="F710" s="71"/>
      <c r="G710" s="71"/>
      <c r="H710" s="71"/>
      <c r="I710" s="72"/>
      <c r="J710" s="92"/>
      <c r="K710" s="73"/>
      <c r="L710" s="74"/>
      <c r="M710" s="75"/>
      <c r="N710" s="75"/>
      <c r="O710" s="74"/>
      <c r="P710" s="71"/>
      <c r="Q710" s="71"/>
      <c r="R710" s="76"/>
      <c r="S710" s="92"/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/>
      <c r="B711" s="77"/>
      <c r="C711" s="71"/>
      <c r="D711" s="10"/>
      <c r="E711" s="71"/>
      <c r="F711" s="71"/>
      <c r="G711" s="71"/>
      <c r="H711" s="71"/>
      <c r="I711" s="72"/>
      <c r="J711" s="92"/>
      <c r="K711" s="73"/>
      <c r="L711" s="74"/>
      <c r="M711" s="75"/>
      <c r="N711" s="75"/>
      <c r="O711" s="74"/>
      <c r="P711" s="71"/>
      <c r="Q711" s="71"/>
      <c r="R711" s="76"/>
      <c r="S711" s="92"/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/>
      <c r="B712" s="77"/>
      <c r="C712" s="71"/>
      <c r="D712" s="10"/>
      <c r="E712" s="71"/>
      <c r="F712" s="71"/>
      <c r="G712" s="71"/>
      <c r="H712" s="71"/>
      <c r="I712" s="72"/>
      <c r="J712" s="92"/>
      <c r="K712" s="73"/>
      <c r="L712" s="74"/>
      <c r="M712" s="75"/>
      <c r="N712" s="75"/>
      <c r="O712" s="74"/>
      <c r="P712" s="71"/>
      <c r="Q712" s="71"/>
      <c r="R712" s="76"/>
      <c r="S712" s="92"/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/>
      <c r="B713" s="77"/>
      <c r="C713" s="71"/>
      <c r="D713" s="10"/>
      <c r="E713" s="71"/>
      <c r="F713" s="71"/>
      <c r="G713" s="71"/>
      <c r="H713" s="71"/>
      <c r="I713" s="72"/>
      <c r="J713" s="92"/>
      <c r="K713" s="73"/>
      <c r="L713" s="74"/>
      <c r="M713" s="75"/>
      <c r="N713" s="75"/>
      <c r="O713" s="74"/>
      <c r="P713" s="71"/>
      <c r="Q713" s="71"/>
      <c r="R713" s="76"/>
      <c r="S713" s="92"/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/>
      <c r="B714" s="77"/>
      <c r="C714" s="71"/>
      <c r="D714" s="10"/>
      <c r="E714" s="71"/>
      <c r="F714" s="71"/>
      <c r="G714" s="71"/>
      <c r="H714" s="71"/>
      <c r="I714" s="72"/>
      <c r="J714" s="92"/>
      <c r="K714" s="73"/>
      <c r="L714" s="74"/>
      <c r="M714" s="75"/>
      <c r="N714" s="75"/>
      <c r="O714" s="74"/>
      <c r="P714" s="71"/>
      <c r="Q714" s="71"/>
      <c r="R714" s="76"/>
      <c r="S714" s="92"/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/>
      <c r="B715" s="77"/>
      <c r="C715" s="71"/>
      <c r="D715" s="10"/>
      <c r="E715" s="71"/>
      <c r="F715" s="71"/>
      <c r="G715" s="71"/>
      <c r="H715" s="71"/>
      <c r="I715" s="72"/>
      <c r="J715" s="92"/>
      <c r="K715" s="73"/>
      <c r="L715" s="74"/>
      <c r="M715" s="75"/>
      <c r="N715" s="75"/>
      <c r="O715" s="74"/>
      <c r="P715" s="71"/>
      <c r="Q715" s="71"/>
      <c r="R715" s="76"/>
      <c r="S715" s="92"/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/>
      <c r="B716" s="77"/>
      <c r="C716" s="71"/>
      <c r="D716" s="10"/>
      <c r="E716" s="71"/>
      <c r="F716" s="71"/>
      <c r="G716" s="71"/>
      <c r="H716" s="71"/>
      <c r="I716" s="72"/>
      <c r="J716" s="92"/>
      <c r="K716" s="73"/>
      <c r="L716" s="74"/>
      <c r="M716" s="75"/>
      <c r="N716" s="75"/>
      <c r="O716" s="74"/>
      <c r="P716" s="71"/>
      <c r="Q716" s="71"/>
      <c r="R716" s="76"/>
      <c r="S716" s="92"/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/>
      <c r="B717" s="77"/>
      <c r="C717" s="71"/>
      <c r="D717" s="10"/>
      <c r="E717" s="71"/>
      <c r="F717" s="71"/>
      <c r="G717" s="71"/>
      <c r="H717" s="71"/>
      <c r="I717" s="72"/>
      <c r="J717" s="92"/>
      <c r="K717" s="73"/>
      <c r="L717" s="74"/>
      <c r="M717" s="75"/>
      <c r="N717" s="75"/>
      <c r="O717" s="74"/>
      <c r="P717" s="71"/>
      <c r="Q717" s="71"/>
      <c r="R717" s="76"/>
      <c r="S717" s="92"/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/>
      <c r="B718" s="77"/>
      <c r="C718" s="71"/>
      <c r="D718" s="10"/>
      <c r="E718" s="71"/>
      <c r="F718" s="71"/>
      <c r="G718" s="71"/>
      <c r="H718" s="71"/>
      <c r="I718" s="72"/>
      <c r="J718" s="92"/>
      <c r="K718" s="73"/>
      <c r="L718" s="74"/>
      <c r="M718" s="75"/>
      <c r="N718" s="75"/>
      <c r="O718" s="74"/>
      <c r="P718" s="71"/>
      <c r="Q718" s="71"/>
      <c r="R718" s="76"/>
      <c r="S718" s="92"/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/>
      <c r="B719" s="77"/>
      <c r="C719" s="71"/>
      <c r="D719" s="10"/>
      <c r="E719" s="71"/>
      <c r="F719" s="71"/>
      <c r="G719" s="71"/>
      <c r="H719" s="71"/>
      <c r="I719" s="72"/>
      <c r="J719" s="92"/>
      <c r="K719" s="73"/>
      <c r="L719" s="74"/>
      <c r="M719" s="75"/>
      <c r="N719" s="75"/>
      <c r="O719" s="74"/>
      <c r="P719" s="71"/>
      <c r="Q719" s="71"/>
      <c r="R719" s="76"/>
      <c r="S719" s="92"/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/>
      <c r="B720" s="77"/>
      <c r="C720" s="71"/>
      <c r="D720" s="10"/>
      <c r="E720" s="71"/>
      <c r="F720" s="71"/>
      <c r="G720" s="71"/>
      <c r="H720" s="71"/>
      <c r="I720" s="72"/>
      <c r="J720" s="92"/>
      <c r="K720" s="73"/>
      <c r="L720" s="74"/>
      <c r="M720" s="75"/>
      <c r="N720" s="75"/>
      <c r="O720" s="74"/>
      <c r="P720" s="71"/>
      <c r="Q720" s="71"/>
      <c r="R720" s="76"/>
      <c r="S720" s="92"/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/>
      <c r="B721" s="77"/>
      <c r="C721" s="71"/>
      <c r="D721" s="10"/>
      <c r="E721" s="71"/>
      <c r="F721" s="71"/>
      <c r="G721" s="71"/>
      <c r="H721" s="71"/>
      <c r="I721" s="72"/>
      <c r="J721" s="92"/>
      <c r="K721" s="73"/>
      <c r="L721" s="74"/>
      <c r="M721" s="75"/>
      <c r="N721" s="75"/>
      <c r="O721" s="74"/>
      <c r="P721" s="71"/>
      <c r="Q721" s="71"/>
      <c r="R721" s="76"/>
      <c r="S721" s="92"/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/>
      <c r="B722" s="77"/>
      <c r="C722" s="71"/>
      <c r="D722" s="10"/>
      <c r="E722" s="71"/>
      <c r="F722" s="71"/>
      <c r="G722" s="71"/>
      <c r="H722" s="71"/>
      <c r="I722" s="72"/>
      <c r="J722" s="92"/>
      <c r="K722" s="73"/>
      <c r="L722" s="74"/>
      <c r="M722" s="75"/>
      <c r="N722" s="75"/>
      <c r="O722" s="74"/>
      <c r="P722" s="71"/>
      <c r="Q722" s="71"/>
      <c r="R722" s="76"/>
      <c r="S722" s="92"/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/>
      <c r="B723" s="77"/>
      <c r="C723" s="71"/>
      <c r="D723" s="10"/>
      <c r="E723" s="71"/>
      <c r="F723" s="71"/>
      <c r="G723" s="71"/>
      <c r="H723" s="71"/>
      <c r="I723" s="72"/>
      <c r="J723" s="92"/>
      <c r="K723" s="73"/>
      <c r="L723" s="74"/>
      <c r="M723" s="75"/>
      <c r="N723" s="75"/>
      <c r="O723" s="74"/>
      <c r="P723" s="71"/>
      <c r="Q723" s="71"/>
      <c r="R723" s="76"/>
      <c r="S723" s="92"/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/>
      <c r="B724" s="77"/>
      <c r="C724" s="71"/>
      <c r="D724" s="10"/>
      <c r="E724" s="71"/>
      <c r="F724" s="71"/>
      <c r="G724" s="71"/>
      <c r="H724" s="71"/>
      <c r="I724" s="72"/>
      <c r="J724" s="92"/>
      <c r="K724" s="73"/>
      <c r="L724" s="74"/>
      <c r="M724" s="75"/>
      <c r="N724" s="75"/>
      <c r="O724" s="74"/>
      <c r="P724" s="71"/>
      <c r="Q724" s="71"/>
      <c r="R724" s="76"/>
      <c r="S724" s="92"/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/>
      <c r="B725" s="77"/>
      <c r="C725" s="71"/>
      <c r="D725" s="10"/>
      <c r="E725" s="71"/>
      <c r="F725" s="71"/>
      <c r="G725" s="71"/>
      <c r="H725" s="71"/>
      <c r="I725" s="72"/>
      <c r="J725" s="92"/>
      <c r="K725" s="73"/>
      <c r="L725" s="74"/>
      <c r="M725" s="75"/>
      <c r="N725" s="75"/>
      <c r="O725" s="74"/>
      <c r="P725" s="71"/>
      <c r="Q725" s="71"/>
      <c r="R725" s="76"/>
      <c r="S725" s="92"/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/>
      <c r="B726" s="77"/>
      <c r="C726" s="71"/>
      <c r="D726" s="10"/>
      <c r="E726" s="71"/>
      <c r="F726" s="71"/>
      <c r="G726" s="71"/>
      <c r="H726" s="71"/>
      <c r="I726" s="72"/>
      <c r="J726" s="92"/>
      <c r="K726" s="73"/>
      <c r="L726" s="74"/>
      <c r="M726" s="75"/>
      <c r="N726" s="75"/>
      <c r="O726" s="74"/>
      <c r="P726" s="71"/>
      <c r="Q726" s="71"/>
      <c r="R726" s="76"/>
      <c r="S726" s="92"/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/>
      <c r="B727" s="77"/>
      <c r="C727" s="71"/>
      <c r="D727" s="10"/>
      <c r="E727" s="71"/>
      <c r="F727" s="71"/>
      <c r="G727" s="71"/>
      <c r="H727" s="71"/>
      <c r="I727" s="72"/>
      <c r="J727" s="92"/>
      <c r="K727" s="73"/>
      <c r="L727" s="74"/>
      <c r="M727" s="75"/>
      <c r="N727" s="75"/>
      <c r="O727" s="74"/>
      <c r="P727" s="71"/>
      <c r="Q727" s="71"/>
      <c r="R727" s="76"/>
      <c r="S727" s="92"/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/>
      <c r="B728" s="77"/>
      <c r="C728" s="71"/>
      <c r="D728" s="10"/>
      <c r="E728" s="71"/>
      <c r="F728" s="71"/>
      <c r="G728" s="71"/>
      <c r="H728" s="71"/>
      <c r="I728" s="72"/>
      <c r="J728" s="92"/>
      <c r="K728" s="73"/>
      <c r="L728" s="74"/>
      <c r="M728" s="75"/>
      <c r="N728" s="75"/>
      <c r="O728" s="74"/>
      <c r="P728" s="71"/>
      <c r="Q728" s="71"/>
      <c r="R728" s="76"/>
      <c r="S728" s="92"/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/>
      <c r="B729" s="77"/>
      <c r="C729" s="71"/>
      <c r="D729" s="10"/>
      <c r="E729" s="71"/>
      <c r="F729" s="71"/>
      <c r="G729" s="71"/>
      <c r="H729" s="71"/>
      <c r="I729" s="72"/>
      <c r="J729" s="92"/>
      <c r="K729" s="73"/>
      <c r="L729" s="74"/>
      <c r="M729" s="75"/>
      <c r="N729" s="75"/>
      <c r="O729" s="74"/>
      <c r="P729" s="71"/>
      <c r="Q729" s="71"/>
      <c r="R729" s="76"/>
      <c r="S729" s="92"/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/>
      <c r="B730" s="77"/>
      <c r="C730" s="71"/>
      <c r="D730" s="10"/>
      <c r="E730" s="71"/>
      <c r="F730" s="71"/>
      <c r="G730" s="71"/>
      <c r="H730" s="71"/>
      <c r="I730" s="72"/>
      <c r="J730" s="92"/>
      <c r="K730" s="73"/>
      <c r="L730" s="74"/>
      <c r="M730" s="75"/>
      <c r="N730" s="75"/>
      <c r="O730" s="74"/>
      <c r="P730" s="71"/>
      <c r="Q730" s="71"/>
      <c r="R730" s="76"/>
      <c r="S730" s="92"/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/>
      <c r="B731" s="77"/>
      <c r="C731" s="71"/>
      <c r="D731" s="10"/>
      <c r="E731" s="71"/>
      <c r="F731" s="71"/>
      <c r="G731" s="71"/>
      <c r="H731" s="71"/>
      <c r="I731" s="72"/>
      <c r="J731" s="92"/>
      <c r="K731" s="73"/>
      <c r="L731" s="74"/>
      <c r="M731" s="75"/>
      <c r="N731" s="75"/>
      <c r="O731" s="74"/>
      <c r="P731" s="71"/>
      <c r="Q731" s="71"/>
      <c r="R731" s="76"/>
      <c r="S731" s="92"/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/>
      <c r="B732" s="77"/>
      <c r="C732" s="71"/>
      <c r="D732" s="10"/>
      <c r="E732" s="71"/>
      <c r="F732" s="71"/>
      <c r="G732" s="71"/>
      <c r="H732" s="71"/>
      <c r="I732" s="72"/>
      <c r="J732" s="92"/>
      <c r="K732" s="73"/>
      <c r="L732" s="74"/>
      <c r="M732" s="75"/>
      <c r="N732" s="75"/>
      <c r="O732" s="74"/>
      <c r="P732" s="71"/>
      <c r="Q732" s="71"/>
      <c r="R732" s="76"/>
      <c r="S732" s="92"/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/>
      <c r="B733" s="77"/>
      <c r="C733" s="71"/>
      <c r="D733" s="10"/>
      <c r="E733" s="71"/>
      <c r="F733" s="71"/>
      <c r="G733" s="71"/>
      <c r="H733" s="71"/>
      <c r="I733" s="72"/>
      <c r="J733" s="92"/>
      <c r="K733" s="73"/>
      <c r="L733" s="74"/>
      <c r="M733" s="75"/>
      <c r="N733" s="75"/>
      <c r="O733" s="74"/>
      <c r="P733" s="71"/>
      <c r="Q733" s="71"/>
      <c r="R733" s="76"/>
      <c r="S733" s="92"/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/>
      <c r="B734" s="77"/>
      <c r="C734" s="71"/>
      <c r="D734" s="10"/>
      <c r="E734" s="71"/>
      <c r="F734" s="71"/>
      <c r="G734" s="71"/>
      <c r="H734" s="71"/>
      <c r="I734" s="72"/>
      <c r="J734" s="92"/>
      <c r="K734" s="73"/>
      <c r="L734" s="74"/>
      <c r="M734" s="75"/>
      <c r="N734" s="75"/>
      <c r="O734" s="74"/>
      <c r="P734" s="71"/>
      <c r="Q734" s="71"/>
      <c r="R734" s="76"/>
      <c r="S734" s="92"/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/>
      <c r="B735" s="77"/>
      <c r="C735" s="71"/>
      <c r="D735" s="10"/>
      <c r="E735" s="71"/>
      <c r="F735" s="71"/>
      <c r="G735" s="71"/>
      <c r="H735" s="71"/>
      <c r="I735" s="72"/>
      <c r="J735" s="92"/>
      <c r="K735" s="73"/>
      <c r="L735" s="74"/>
      <c r="M735" s="75"/>
      <c r="N735" s="75"/>
      <c r="O735" s="74"/>
      <c r="P735" s="71"/>
      <c r="Q735" s="71"/>
      <c r="R735" s="76"/>
      <c r="S735" s="92"/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/>
      <c r="B736" s="77"/>
      <c r="C736" s="71"/>
      <c r="D736" s="10"/>
      <c r="E736" s="71"/>
      <c r="F736" s="71"/>
      <c r="G736" s="71"/>
      <c r="H736" s="71"/>
      <c r="I736" s="72"/>
      <c r="J736" s="92"/>
      <c r="K736" s="73"/>
      <c r="L736" s="74"/>
      <c r="M736" s="75"/>
      <c r="N736" s="75"/>
      <c r="O736" s="74"/>
      <c r="P736" s="71"/>
      <c r="Q736" s="71"/>
      <c r="R736" s="76"/>
      <c r="S736" s="92"/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/>
      <c r="B737" s="77"/>
      <c r="C737" s="71"/>
      <c r="D737" s="10"/>
      <c r="E737" s="71"/>
      <c r="F737" s="71"/>
      <c r="G737" s="71"/>
      <c r="H737" s="71"/>
      <c r="I737" s="72"/>
      <c r="J737" s="92"/>
      <c r="K737" s="73"/>
      <c r="L737" s="74"/>
      <c r="M737" s="75"/>
      <c r="N737" s="75"/>
      <c r="O737" s="74"/>
      <c r="P737" s="71"/>
      <c r="Q737" s="71"/>
      <c r="R737" s="76"/>
      <c r="S737" s="92"/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/>
      <c r="B738" s="77"/>
      <c r="C738" s="71"/>
      <c r="D738" s="10"/>
      <c r="E738" s="71"/>
      <c r="F738" s="71"/>
      <c r="G738" s="71"/>
      <c r="H738" s="71"/>
      <c r="I738" s="72"/>
      <c r="J738" s="92"/>
      <c r="K738" s="73"/>
      <c r="L738" s="74"/>
      <c r="M738" s="75"/>
      <c r="N738" s="75"/>
      <c r="O738" s="74"/>
      <c r="P738" s="71"/>
      <c r="Q738" s="71"/>
      <c r="R738" s="76"/>
      <c r="S738" s="92"/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/>
      <c r="B739" s="77"/>
      <c r="C739" s="71"/>
      <c r="D739" s="10"/>
      <c r="E739" s="71"/>
      <c r="F739" s="71"/>
      <c r="G739" s="71"/>
      <c r="H739" s="71"/>
      <c r="I739" s="72"/>
      <c r="J739" s="92"/>
      <c r="K739" s="73"/>
      <c r="L739" s="74"/>
      <c r="M739" s="75"/>
      <c r="N739" s="75"/>
      <c r="O739" s="74"/>
      <c r="P739" s="71"/>
      <c r="Q739" s="71"/>
      <c r="R739" s="76"/>
      <c r="S739" s="92"/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/>
      <c r="B740" s="77"/>
      <c r="C740" s="71"/>
      <c r="D740" s="10"/>
      <c r="E740" s="71"/>
      <c r="F740" s="71"/>
      <c r="G740" s="71"/>
      <c r="H740" s="71"/>
      <c r="I740" s="72"/>
      <c r="J740" s="92"/>
      <c r="K740" s="73"/>
      <c r="L740" s="74"/>
      <c r="M740" s="75"/>
      <c r="N740" s="75"/>
      <c r="O740" s="74"/>
      <c r="P740" s="71"/>
      <c r="Q740" s="71"/>
      <c r="R740" s="76"/>
      <c r="S740" s="92"/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/>
      <c r="B741" s="77"/>
      <c r="C741" s="71"/>
      <c r="D741" s="10"/>
      <c r="E741" s="71"/>
      <c r="F741" s="71"/>
      <c r="G741" s="71"/>
      <c r="H741" s="71"/>
      <c r="I741" s="72"/>
      <c r="J741" s="92"/>
      <c r="K741" s="73"/>
      <c r="L741" s="74"/>
      <c r="M741" s="75"/>
      <c r="N741" s="75"/>
      <c r="O741" s="74"/>
      <c r="P741" s="71"/>
      <c r="Q741" s="71"/>
      <c r="R741" s="76"/>
      <c r="S741" s="92"/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/>
      <c r="B742" s="77"/>
      <c r="C742" s="71"/>
      <c r="D742" s="10"/>
      <c r="E742" s="71"/>
      <c r="F742" s="71"/>
      <c r="G742" s="71"/>
      <c r="H742" s="71"/>
      <c r="I742" s="72"/>
      <c r="J742" s="92"/>
      <c r="K742" s="73"/>
      <c r="L742" s="74"/>
      <c r="M742" s="75"/>
      <c r="N742" s="75"/>
      <c r="O742" s="74"/>
      <c r="P742" s="71"/>
      <c r="Q742" s="71"/>
      <c r="R742" s="76"/>
      <c r="S742" s="92"/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/>
      <c r="B743" s="77"/>
      <c r="C743" s="71"/>
      <c r="D743" s="10"/>
      <c r="E743" s="71"/>
      <c r="F743" s="71"/>
      <c r="G743" s="71"/>
      <c r="H743" s="71"/>
      <c r="I743" s="72"/>
      <c r="J743" s="92"/>
      <c r="K743" s="73"/>
      <c r="L743" s="74"/>
      <c r="M743" s="75"/>
      <c r="N743" s="75"/>
      <c r="O743" s="74"/>
      <c r="P743" s="71"/>
      <c r="Q743" s="71"/>
      <c r="R743" s="76"/>
      <c r="S743" s="92"/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/>
      <c r="B744" s="77"/>
      <c r="C744" s="71"/>
      <c r="D744" s="10"/>
      <c r="E744" s="71"/>
      <c r="F744" s="71"/>
      <c r="G744" s="71"/>
      <c r="H744" s="71"/>
      <c r="I744" s="72"/>
      <c r="J744" s="92"/>
      <c r="K744" s="73"/>
      <c r="L744" s="74"/>
      <c r="M744" s="75"/>
      <c r="N744" s="75"/>
      <c r="O744" s="74"/>
      <c r="P744" s="71"/>
      <c r="Q744" s="71"/>
      <c r="R744" s="76"/>
      <c r="S744" s="92"/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/>
      <c r="B745" s="77"/>
      <c r="C745" s="71"/>
      <c r="D745" s="10"/>
      <c r="E745" s="71"/>
      <c r="F745" s="71"/>
      <c r="G745" s="71"/>
      <c r="H745" s="71"/>
      <c r="I745" s="72"/>
      <c r="J745" s="92"/>
      <c r="K745" s="73"/>
      <c r="L745" s="74"/>
      <c r="M745" s="75"/>
      <c r="N745" s="75"/>
      <c r="O745" s="74"/>
      <c r="P745" s="71"/>
      <c r="Q745" s="71"/>
      <c r="R745" s="76"/>
      <c r="S745" s="92"/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/>
      <c r="B746" s="77"/>
      <c r="C746" s="71"/>
      <c r="D746" s="10"/>
      <c r="E746" s="71"/>
      <c r="F746" s="71"/>
      <c r="G746" s="71"/>
      <c r="H746" s="71"/>
      <c r="I746" s="72"/>
      <c r="J746" s="92"/>
      <c r="K746" s="73"/>
      <c r="L746" s="74"/>
      <c r="M746" s="75"/>
      <c r="N746" s="75"/>
      <c r="O746" s="74"/>
      <c r="P746" s="71"/>
      <c r="Q746" s="71"/>
      <c r="R746" s="76"/>
      <c r="S746" s="92"/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/>
      <c r="B747" s="77"/>
      <c r="C747" s="71"/>
      <c r="D747" s="10"/>
      <c r="E747" s="71"/>
      <c r="F747" s="71"/>
      <c r="G747" s="71"/>
      <c r="H747" s="71"/>
      <c r="I747" s="72"/>
      <c r="J747" s="92"/>
      <c r="K747" s="73"/>
      <c r="L747" s="74"/>
      <c r="M747" s="75"/>
      <c r="N747" s="75"/>
      <c r="O747" s="74"/>
      <c r="P747" s="71"/>
      <c r="Q747" s="71"/>
      <c r="R747" s="76"/>
      <c r="S747" s="92"/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/>
      <c r="B748" s="77"/>
      <c r="C748" s="71"/>
      <c r="D748" s="10"/>
      <c r="E748" s="71"/>
      <c r="F748" s="71"/>
      <c r="G748" s="71"/>
      <c r="H748" s="71"/>
      <c r="I748" s="72"/>
      <c r="J748" s="92"/>
      <c r="K748" s="73"/>
      <c r="L748" s="74"/>
      <c r="M748" s="75"/>
      <c r="N748" s="75"/>
      <c r="O748" s="74"/>
      <c r="P748" s="71"/>
      <c r="Q748" s="71"/>
      <c r="R748" s="76"/>
      <c r="S748" s="92"/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/>
      <c r="B749" s="77"/>
      <c r="C749" s="71"/>
      <c r="D749" s="10"/>
      <c r="E749" s="71"/>
      <c r="F749" s="71"/>
      <c r="G749" s="71"/>
      <c r="H749" s="71"/>
      <c r="I749" s="72"/>
      <c r="J749" s="92"/>
      <c r="K749" s="73"/>
      <c r="L749" s="74"/>
      <c r="M749" s="75"/>
      <c r="N749" s="75"/>
      <c r="O749" s="74"/>
      <c r="P749" s="71"/>
      <c r="Q749" s="71"/>
      <c r="R749" s="76"/>
      <c r="S749" s="92"/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/>
      <c r="B750" s="77"/>
      <c r="C750" s="71"/>
      <c r="D750" s="10"/>
      <c r="E750" s="71"/>
      <c r="F750" s="71"/>
      <c r="G750" s="71"/>
      <c r="H750" s="71"/>
      <c r="I750" s="72"/>
      <c r="J750" s="92"/>
      <c r="K750" s="73"/>
      <c r="L750" s="74"/>
      <c r="M750" s="75"/>
      <c r="N750" s="75"/>
      <c r="O750" s="74"/>
      <c r="P750" s="71"/>
      <c r="Q750" s="71"/>
      <c r="R750" s="76"/>
      <c r="S750" s="92"/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/>
      <c r="B751" s="77"/>
      <c r="C751" s="71"/>
      <c r="D751" s="10"/>
      <c r="E751" s="71"/>
      <c r="F751" s="71"/>
      <c r="G751" s="71"/>
      <c r="H751" s="71"/>
      <c r="I751" s="72"/>
      <c r="J751" s="92"/>
      <c r="K751" s="73"/>
      <c r="L751" s="74"/>
      <c r="M751" s="75"/>
      <c r="N751" s="75"/>
      <c r="O751" s="74"/>
      <c r="P751" s="71"/>
      <c r="Q751" s="71"/>
      <c r="R751" s="76"/>
      <c r="S751" s="92"/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/>
      <c r="B752" s="77"/>
      <c r="C752" s="71"/>
      <c r="D752" s="10"/>
      <c r="E752" s="71"/>
      <c r="F752" s="71"/>
      <c r="G752" s="71"/>
      <c r="H752" s="71"/>
      <c r="I752" s="72"/>
      <c r="J752" s="92"/>
      <c r="K752" s="73"/>
      <c r="L752" s="74"/>
      <c r="M752" s="75"/>
      <c r="N752" s="75"/>
      <c r="O752" s="74"/>
      <c r="P752" s="71"/>
      <c r="Q752" s="71"/>
      <c r="R752" s="76"/>
      <c r="S752" s="92"/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/>
      <c r="B753" s="77"/>
      <c r="C753" s="71"/>
      <c r="D753" s="10"/>
      <c r="E753" s="71"/>
      <c r="F753" s="71"/>
      <c r="G753" s="71"/>
      <c r="H753" s="71"/>
      <c r="I753" s="72"/>
      <c r="J753" s="92"/>
      <c r="K753" s="73"/>
      <c r="L753" s="74"/>
      <c r="M753" s="75"/>
      <c r="N753" s="75"/>
      <c r="O753" s="74"/>
      <c r="P753" s="71"/>
      <c r="Q753" s="71"/>
      <c r="R753" s="76"/>
      <c r="S753" s="92"/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/>
      <c r="B754" s="77"/>
      <c r="C754" s="71"/>
      <c r="D754" s="10"/>
      <c r="E754" s="71"/>
      <c r="F754" s="71"/>
      <c r="G754" s="71"/>
      <c r="H754" s="71"/>
      <c r="I754" s="72"/>
      <c r="J754" s="92"/>
      <c r="K754" s="73"/>
      <c r="L754" s="74"/>
      <c r="M754" s="75"/>
      <c r="N754" s="75"/>
      <c r="O754" s="74"/>
      <c r="P754" s="71"/>
      <c r="Q754" s="71"/>
      <c r="R754" s="76"/>
      <c r="S754" s="92"/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/>
      <c r="B755" s="77"/>
      <c r="C755" s="71"/>
      <c r="D755" s="10"/>
      <c r="E755" s="71"/>
      <c r="F755" s="71"/>
      <c r="G755" s="71"/>
      <c r="H755" s="71"/>
      <c r="I755" s="72"/>
      <c r="J755" s="92"/>
      <c r="K755" s="73"/>
      <c r="L755" s="74"/>
      <c r="M755" s="75"/>
      <c r="N755" s="75"/>
      <c r="O755" s="74"/>
      <c r="P755" s="71"/>
      <c r="Q755" s="71"/>
      <c r="R755" s="76"/>
      <c r="S755" s="92"/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/>
      <c r="B756" s="77"/>
      <c r="C756" s="71"/>
      <c r="D756" s="10"/>
      <c r="E756" s="71"/>
      <c r="F756" s="71"/>
      <c r="G756" s="71"/>
      <c r="H756" s="71"/>
      <c r="I756" s="72"/>
      <c r="J756" s="92"/>
      <c r="K756" s="73"/>
      <c r="L756" s="74"/>
      <c r="M756" s="75"/>
      <c r="N756" s="75"/>
      <c r="O756" s="74"/>
      <c r="P756" s="71"/>
      <c r="Q756" s="71"/>
      <c r="R756" s="76"/>
      <c r="S756" s="92"/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/>
      <c r="B757" s="77"/>
      <c r="C757" s="71"/>
      <c r="D757" s="10"/>
      <c r="E757" s="71"/>
      <c r="F757" s="71"/>
      <c r="G757" s="71"/>
      <c r="H757" s="71"/>
      <c r="I757" s="72"/>
      <c r="J757" s="92"/>
      <c r="K757" s="73"/>
      <c r="L757" s="74"/>
      <c r="M757" s="75"/>
      <c r="N757" s="75"/>
      <c r="O757" s="74"/>
      <c r="P757" s="71"/>
      <c r="Q757" s="71"/>
      <c r="R757" s="76"/>
      <c r="S757" s="92"/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/>
      <c r="B758" s="77"/>
      <c r="C758" s="71"/>
      <c r="D758" s="10"/>
      <c r="E758" s="71"/>
      <c r="F758" s="71"/>
      <c r="G758" s="71"/>
      <c r="H758" s="71"/>
      <c r="I758" s="72"/>
      <c r="J758" s="92"/>
      <c r="K758" s="73"/>
      <c r="L758" s="74"/>
      <c r="M758" s="75"/>
      <c r="N758" s="75"/>
      <c r="O758" s="74"/>
      <c r="P758" s="71"/>
      <c r="Q758" s="71"/>
      <c r="R758" s="76"/>
      <c r="S758" s="92"/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/>
      <c r="B759" s="77"/>
      <c r="C759" s="71"/>
      <c r="D759" s="10"/>
      <c r="E759" s="71"/>
      <c r="F759" s="71"/>
      <c r="G759" s="71"/>
      <c r="H759" s="71"/>
      <c r="I759" s="72"/>
      <c r="J759" s="92"/>
      <c r="K759" s="73"/>
      <c r="L759" s="74"/>
      <c r="M759" s="75"/>
      <c r="N759" s="75"/>
      <c r="O759" s="74"/>
      <c r="P759" s="71"/>
      <c r="Q759" s="71"/>
      <c r="R759" s="76"/>
      <c r="S759" s="92"/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/>
      <c r="B760" s="77"/>
      <c r="C760" s="71"/>
      <c r="D760" s="10"/>
      <c r="E760" s="71"/>
      <c r="F760" s="71"/>
      <c r="G760" s="71"/>
      <c r="H760" s="71"/>
      <c r="I760" s="72"/>
      <c r="J760" s="92"/>
      <c r="K760" s="73"/>
      <c r="L760" s="74"/>
      <c r="M760" s="75"/>
      <c r="N760" s="75"/>
      <c r="O760" s="74"/>
      <c r="P760" s="71"/>
      <c r="Q760" s="71"/>
      <c r="R760" s="76"/>
      <c r="S760" s="92"/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/>
      <c r="B761" s="77"/>
      <c r="C761" s="71"/>
      <c r="D761" s="10"/>
      <c r="E761" s="71"/>
      <c r="F761" s="71"/>
      <c r="G761" s="71"/>
      <c r="H761" s="71"/>
      <c r="I761" s="72"/>
      <c r="J761" s="92"/>
      <c r="K761" s="73"/>
      <c r="L761" s="74"/>
      <c r="M761" s="75"/>
      <c r="N761" s="75"/>
      <c r="O761" s="74"/>
      <c r="P761" s="71"/>
      <c r="Q761" s="71"/>
      <c r="R761" s="76"/>
      <c r="S761" s="92"/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/>
      <c r="B762" s="77"/>
      <c r="C762" s="71"/>
      <c r="D762" s="10"/>
      <c r="E762" s="71"/>
      <c r="F762" s="71"/>
      <c r="G762" s="71"/>
      <c r="H762" s="71"/>
      <c r="I762" s="72"/>
      <c r="J762" s="92"/>
      <c r="K762" s="73"/>
      <c r="L762" s="74"/>
      <c r="M762" s="75"/>
      <c r="N762" s="75"/>
      <c r="O762" s="74"/>
      <c r="P762" s="71"/>
      <c r="Q762" s="71"/>
      <c r="R762" s="76"/>
      <c r="S762" s="92"/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/>
      <c r="B763" s="77"/>
      <c r="C763" s="71"/>
      <c r="D763" s="10"/>
      <c r="E763" s="71"/>
      <c r="F763" s="71"/>
      <c r="G763" s="71"/>
      <c r="H763" s="71"/>
      <c r="I763" s="72"/>
      <c r="J763" s="92"/>
      <c r="K763" s="73"/>
      <c r="L763" s="74"/>
      <c r="M763" s="75"/>
      <c r="N763" s="75"/>
      <c r="O763" s="74"/>
      <c r="P763" s="71"/>
      <c r="Q763" s="71"/>
      <c r="R763" s="76"/>
      <c r="S763" s="92"/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/>
      <c r="B764" s="77"/>
      <c r="C764" s="71"/>
      <c r="D764" s="10"/>
      <c r="E764" s="71"/>
      <c r="F764" s="71"/>
      <c r="G764" s="71"/>
      <c r="H764" s="71"/>
      <c r="I764" s="72"/>
      <c r="J764" s="92"/>
      <c r="K764" s="73"/>
      <c r="L764" s="74"/>
      <c r="M764" s="75"/>
      <c r="N764" s="75"/>
      <c r="O764" s="74"/>
      <c r="P764" s="71"/>
      <c r="Q764" s="71"/>
      <c r="R764" s="76"/>
      <c r="S764" s="92"/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/>
      <c r="B765" s="77"/>
      <c r="C765" s="71"/>
      <c r="D765" s="10"/>
      <c r="E765" s="71"/>
      <c r="F765" s="71"/>
      <c r="G765" s="71"/>
      <c r="H765" s="71"/>
      <c r="I765" s="72"/>
      <c r="J765" s="92"/>
      <c r="K765" s="73"/>
      <c r="L765" s="74"/>
      <c r="M765" s="75"/>
      <c r="N765" s="75"/>
      <c r="O765" s="74"/>
      <c r="P765" s="71"/>
      <c r="Q765" s="71"/>
      <c r="R765" s="76"/>
      <c r="S765" s="92"/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/>
      <c r="B766" s="77"/>
      <c r="C766" s="71"/>
      <c r="D766" s="10"/>
      <c r="E766" s="71"/>
      <c r="F766" s="71"/>
      <c r="G766" s="71"/>
      <c r="H766" s="71"/>
      <c r="I766" s="72"/>
      <c r="J766" s="92"/>
      <c r="K766" s="73"/>
      <c r="L766" s="74"/>
      <c r="M766" s="75"/>
      <c r="N766" s="75"/>
      <c r="O766" s="74"/>
      <c r="P766" s="71"/>
      <c r="Q766" s="71"/>
      <c r="R766" s="76"/>
      <c r="S766" s="92"/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/>
      <c r="B767" s="77"/>
      <c r="C767" s="71"/>
      <c r="D767" s="10"/>
      <c r="E767" s="71"/>
      <c r="F767" s="71"/>
      <c r="G767" s="71"/>
      <c r="H767" s="71"/>
      <c r="I767" s="72"/>
      <c r="J767" s="92"/>
      <c r="K767" s="73"/>
      <c r="L767" s="74"/>
      <c r="M767" s="75"/>
      <c r="N767" s="75"/>
      <c r="O767" s="74"/>
      <c r="P767" s="71"/>
      <c r="Q767" s="71"/>
      <c r="R767" s="76"/>
      <c r="S767" s="92"/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/>
      <c r="B768" s="77"/>
      <c r="C768" s="71"/>
      <c r="D768" s="10"/>
      <c r="E768" s="71"/>
      <c r="F768" s="71"/>
      <c r="G768" s="71"/>
      <c r="H768" s="71"/>
      <c r="I768" s="72"/>
      <c r="J768" s="92"/>
      <c r="K768" s="73"/>
      <c r="L768" s="74"/>
      <c r="M768" s="75"/>
      <c r="N768" s="75"/>
      <c r="O768" s="74"/>
      <c r="P768" s="71"/>
      <c r="Q768" s="71"/>
      <c r="R768" s="76"/>
      <c r="S768" s="92"/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/>
      <c r="B769" s="77"/>
      <c r="C769" s="71"/>
      <c r="D769" s="10"/>
      <c r="E769" s="71"/>
      <c r="F769" s="71"/>
      <c r="G769" s="71"/>
      <c r="H769" s="71"/>
      <c r="I769" s="72"/>
      <c r="J769" s="92"/>
      <c r="K769" s="73"/>
      <c r="L769" s="74"/>
      <c r="M769" s="75"/>
      <c r="N769" s="75"/>
      <c r="O769" s="74"/>
      <c r="P769" s="71"/>
      <c r="Q769" s="71"/>
      <c r="R769" s="76"/>
      <c r="S769" s="92"/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/>
      <c r="B770" s="77"/>
      <c r="C770" s="71"/>
      <c r="D770" s="10"/>
      <c r="E770" s="71"/>
      <c r="F770" s="71"/>
      <c r="G770" s="71"/>
      <c r="H770" s="71"/>
      <c r="I770" s="72"/>
      <c r="J770" s="92"/>
      <c r="K770" s="73"/>
      <c r="L770" s="74"/>
      <c r="M770" s="75"/>
      <c r="N770" s="75"/>
      <c r="O770" s="74"/>
      <c r="P770" s="71"/>
      <c r="Q770" s="71"/>
      <c r="R770" s="76"/>
      <c r="S770" s="92"/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/>
      <c r="B771" s="77"/>
      <c r="C771" s="71"/>
      <c r="D771" s="10"/>
      <c r="E771" s="71"/>
      <c r="F771" s="71"/>
      <c r="G771" s="71"/>
      <c r="H771" s="71"/>
      <c r="I771" s="72"/>
      <c r="J771" s="92"/>
      <c r="K771" s="73"/>
      <c r="L771" s="74"/>
      <c r="M771" s="75"/>
      <c r="N771" s="75"/>
      <c r="O771" s="74"/>
      <c r="P771" s="71"/>
      <c r="Q771" s="71"/>
      <c r="R771" s="76"/>
      <c r="S771" s="92"/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/>
      <c r="B772" s="77"/>
      <c r="C772" s="71"/>
      <c r="D772" s="10"/>
      <c r="E772" s="71"/>
      <c r="F772" s="71"/>
      <c r="G772" s="71"/>
      <c r="H772" s="71"/>
      <c r="I772" s="72"/>
      <c r="J772" s="92"/>
      <c r="K772" s="73"/>
      <c r="L772" s="74"/>
      <c r="M772" s="75"/>
      <c r="N772" s="75"/>
      <c r="O772" s="74"/>
      <c r="P772" s="71"/>
      <c r="Q772" s="71"/>
      <c r="R772" s="76"/>
      <c r="S772" s="92"/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/>
      <c r="B773" s="77"/>
      <c r="C773" s="71"/>
      <c r="D773" s="10"/>
      <c r="E773" s="71"/>
      <c r="F773" s="71"/>
      <c r="G773" s="71"/>
      <c r="H773" s="71"/>
      <c r="I773" s="72"/>
      <c r="J773" s="92"/>
      <c r="K773" s="73"/>
      <c r="L773" s="74"/>
      <c r="M773" s="75"/>
      <c r="N773" s="75"/>
      <c r="O773" s="74"/>
      <c r="P773" s="71"/>
      <c r="Q773" s="71"/>
      <c r="R773" s="76"/>
      <c r="S773" s="92"/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/>
      <c r="B774" s="77"/>
      <c r="C774" s="71"/>
      <c r="D774" s="10"/>
      <c r="E774" s="71"/>
      <c r="F774" s="71"/>
      <c r="G774" s="71"/>
      <c r="H774" s="71"/>
      <c r="I774" s="72"/>
      <c r="J774" s="92"/>
      <c r="K774" s="73"/>
      <c r="L774" s="74"/>
      <c r="M774" s="75"/>
      <c r="N774" s="75"/>
      <c r="O774" s="74"/>
      <c r="P774" s="71"/>
      <c r="Q774" s="71"/>
      <c r="R774" s="76"/>
      <c r="S774" s="92"/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/>
      <c r="B775" s="77"/>
      <c r="C775" s="71"/>
      <c r="D775" s="10"/>
      <c r="E775" s="71"/>
      <c r="F775" s="71"/>
      <c r="G775" s="71"/>
      <c r="H775" s="71"/>
      <c r="I775" s="72"/>
      <c r="J775" s="92"/>
      <c r="K775" s="73"/>
      <c r="L775" s="74"/>
      <c r="M775" s="75"/>
      <c r="N775" s="75"/>
      <c r="O775" s="74"/>
      <c r="P775" s="71"/>
      <c r="Q775" s="71"/>
      <c r="R775" s="76"/>
      <c r="S775" s="92"/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/>
      <c r="B776" s="77"/>
      <c r="C776" s="71"/>
      <c r="D776" s="10"/>
      <c r="E776" s="71"/>
      <c r="F776" s="71"/>
      <c r="G776" s="71"/>
      <c r="H776" s="71"/>
      <c r="I776" s="72"/>
      <c r="J776" s="92"/>
      <c r="K776" s="73"/>
      <c r="L776" s="74"/>
      <c r="M776" s="75"/>
      <c r="N776" s="75"/>
      <c r="O776" s="74"/>
      <c r="P776" s="71"/>
      <c r="Q776" s="71"/>
      <c r="R776" s="76"/>
      <c r="S776" s="92"/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/>
      <c r="B777" s="77"/>
      <c r="C777" s="71"/>
      <c r="D777" s="10"/>
      <c r="E777" s="71"/>
      <c r="F777" s="71"/>
      <c r="G777" s="71"/>
      <c r="H777" s="71"/>
      <c r="I777" s="72"/>
      <c r="J777" s="92"/>
      <c r="K777" s="73"/>
      <c r="L777" s="74"/>
      <c r="M777" s="75"/>
      <c r="N777" s="75"/>
      <c r="O777" s="74"/>
      <c r="P777" s="71"/>
      <c r="Q777" s="71"/>
      <c r="R777" s="76"/>
      <c r="S777" s="92"/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/>
      <c r="B778" s="77"/>
      <c r="C778" s="71"/>
      <c r="D778" s="10"/>
      <c r="E778" s="71"/>
      <c r="F778" s="71"/>
      <c r="G778" s="71"/>
      <c r="H778" s="71"/>
      <c r="I778" s="72"/>
      <c r="J778" s="92"/>
      <c r="K778" s="73"/>
      <c r="L778" s="74"/>
      <c r="M778" s="75"/>
      <c r="N778" s="75"/>
      <c r="O778" s="74"/>
      <c r="P778" s="71"/>
      <c r="Q778" s="71"/>
      <c r="R778" s="76"/>
      <c r="S778" s="92"/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/>
      <c r="B779" s="77"/>
      <c r="C779" s="71"/>
      <c r="D779" s="10"/>
      <c r="E779" s="71"/>
      <c r="F779" s="71"/>
      <c r="G779" s="71"/>
      <c r="H779" s="71"/>
      <c r="I779" s="72"/>
      <c r="J779" s="92"/>
      <c r="K779" s="73"/>
      <c r="L779" s="74"/>
      <c r="M779" s="75"/>
      <c r="N779" s="75"/>
      <c r="O779" s="74"/>
      <c r="P779" s="71"/>
      <c r="Q779" s="71"/>
      <c r="R779" s="76"/>
      <c r="S779" s="92"/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/>
      <c r="B780" s="77"/>
      <c r="C780" s="71"/>
      <c r="D780" s="10"/>
      <c r="E780" s="71"/>
      <c r="F780" s="71"/>
      <c r="G780" s="71"/>
      <c r="H780" s="71"/>
      <c r="I780" s="72"/>
      <c r="J780" s="92"/>
      <c r="K780" s="73"/>
      <c r="L780" s="74"/>
      <c r="M780" s="75"/>
      <c r="N780" s="75"/>
      <c r="O780" s="74"/>
      <c r="P780" s="71"/>
      <c r="Q780" s="71"/>
      <c r="R780" s="76"/>
      <c r="S780" s="92"/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/>
      <c r="B781" s="77"/>
      <c r="C781" s="71"/>
      <c r="D781" s="10"/>
      <c r="E781" s="71"/>
      <c r="F781" s="71"/>
      <c r="G781" s="71"/>
      <c r="H781" s="71"/>
      <c r="I781" s="72"/>
      <c r="J781" s="92"/>
      <c r="K781" s="73"/>
      <c r="L781" s="74"/>
      <c r="M781" s="75"/>
      <c r="N781" s="75"/>
      <c r="O781" s="74"/>
      <c r="P781" s="71"/>
      <c r="Q781" s="71"/>
      <c r="R781" s="76"/>
      <c r="S781" s="92"/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/>
      <c r="B782" s="77"/>
      <c r="C782" s="71"/>
      <c r="D782" s="10"/>
      <c r="E782" s="71"/>
      <c r="F782" s="71"/>
      <c r="G782" s="71"/>
      <c r="H782" s="71"/>
      <c r="I782" s="72"/>
      <c r="J782" s="92"/>
      <c r="K782" s="73"/>
      <c r="L782" s="74"/>
      <c r="M782" s="75"/>
      <c r="N782" s="75"/>
      <c r="O782" s="74"/>
      <c r="P782" s="71"/>
      <c r="Q782" s="71"/>
      <c r="R782" s="76"/>
      <c r="S782" s="92"/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/>
      <c r="B783" s="77"/>
      <c r="C783" s="71"/>
      <c r="D783" s="10"/>
      <c r="E783" s="71"/>
      <c r="F783" s="71"/>
      <c r="G783" s="71"/>
      <c r="H783" s="71"/>
      <c r="I783" s="72"/>
      <c r="J783" s="92"/>
      <c r="K783" s="73"/>
      <c r="L783" s="74"/>
      <c r="M783" s="75"/>
      <c r="N783" s="75"/>
      <c r="O783" s="74"/>
      <c r="P783" s="71"/>
      <c r="Q783" s="71"/>
      <c r="R783" s="76"/>
      <c r="S783" s="92"/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/>
      <c r="B784" s="77"/>
      <c r="C784" s="71"/>
      <c r="D784" s="10"/>
      <c r="E784" s="71"/>
      <c r="F784" s="71"/>
      <c r="G784" s="71"/>
      <c r="H784" s="71"/>
      <c r="I784" s="72"/>
      <c r="J784" s="92"/>
      <c r="K784" s="73"/>
      <c r="L784" s="74"/>
      <c r="M784" s="75"/>
      <c r="N784" s="75"/>
      <c r="O784" s="74"/>
      <c r="P784" s="71"/>
      <c r="Q784" s="71"/>
      <c r="R784" s="76"/>
      <c r="S784" s="92"/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/>
      <c r="B785" s="77"/>
      <c r="C785" s="71"/>
      <c r="D785" s="10"/>
      <c r="E785" s="71"/>
      <c r="F785" s="71"/>
      <c r="G785" s="71"/>
      <c r="H785" s="71"/>
      <c r="I785" s="72"/>
      <c r="J785" s="92"/>
      <c r="K785" s="73"/>
      <c r="L785" s="74"/>
      <c r="M785" s="75"/>
      <c r="N785" s="75"/>
      <c r="O785" s="74"/>
      <c r="P785" s="71"/>
      <c r="Q785" s="71"/>
      <c r="R785" s="76"/>
      <c r="S785" s="92"/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/>
      <c r="B786" s="77"/>
      <c r="C786" s="71"/>
      <c r="D786" s="10"/>
      <c r="E786" s="71"/>
      <c r="F786" s="71"/>
      <c r="G786" s="71"/>
      <c r="H786" s="71"/>
      <c r="I786" s="72"/>
      <c r="J786" s="92"/>
      <c r="K786" s="73"/>
      <c r="L786" s="74"/>
      <c r="M786" s="75"/>
      <c r="N786" s="75"/>
      <c r="O786" s="74"/>
      <c r="P786" s="71"/>
      <c r="Q786" s="71"/>
      <c r="R786" s="76"/>
      <c r="S786" s="92"/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/>
      <c r="B787" s="77"/>
      <c r="C787" s="71"/>
      <c r="D787" s="10"/>
      <c r="E787" s="71"/>
      <c r="F787" s="71"/>
      <c r="G787" s="71"/>
      <c r="H787" s="71"/>
      <c r="I787" s="72"/>
      <c r="J787" s="92"/>
      <c r="K787" s="73"/>
      <c r="L787" s="74"/>
      <c r="M787" s="75"/>
      <c r="N787" s="75"/>
      <c r="O787" s="74"/>
      <c r="P787" s="71"/>
      <c r="Q787" s="71"/>
      <c r="R787" s="76"/>
      <c r="S787" s="92"/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/>
      <c r="B788" s="77"/>
      <c r="C788" s="71"/>
      <c r="D788" s="10"/>
      <c r="E788" s="71"/>
      <c r="F788" s="71"/>
      <c r="G788" s="71"/>
      <c r="H788" s="71"/>
      <c r="I788" s="72"/>
      <c r="J788" s="92"/>
      <c r="K788" s="73"/>
      <c r="L788" s="74"/>
      <c r="M788" s="75"/>
      <c r="N788" s="75"/>
      <c r="O788" s="74"/>
      <c r="P788" s="71"/>
      <c r="Q788" s="71"/>
      <c r="R788" s="76"/>
      <c r="S788" s="92"/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/>
      <c r="B789" s="77"/>
      <c r="C789" s="71"/>
      <c r="D789" s="10"/>
      <c r="E789" s="71"/>
      <c r="F789" s="71"/>
      <c r="G789" s="71"/>
      <c r="H789" s="71"/>
      <c r="I789" s="72"/>
      <c r="J789" s="92"/>
      <c r="K789" s="73"/>
      <c r="L789" s="74"/>
      <c r="M789" s="75"/>
      <c r="N789" s="75"/>
      <c r="O789" s="74"/>
      <c r="P789" s="71"/>
      <c r="Q789" s="71"/>
      <c r="R789" s="76"/>
      <c r="S789" s="92"/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/>
      <c r="B790" s="77"/>
      <c r="C790" s="71"/>
      <c r="D790" s="10"/>
      <c r="E790" s="71"/>
      <c r="F790" s="71"/>
      <c r="G790" s="71"/>
      <c r="H790" s="71"/>
      <c r="I790" s="72"/>
      <c r="J790" s="92"/>
      <c r="K790" s="73"/>
      <c r="L790" s="74"/>
      <c r="M790" s="75"/>
      <c r="N790" s="75"/>
      <c r="O790" s="74"/>
      <c r="P790" s="71"/>
      <c r="Q790" s="71"/>
      <c r="R790" s="76"/>
      <c r="S790" s="92"/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/>
      <c r="B791" s="77"/>
      <c r="C791" s="71"/>
      <c r="D791" s="10"/>
      <c r="E791" s="71"/>
      <c r="F791" s="71"/>
      <c r="G791" s="71"/>
      <c r="H791" s="71"/>
      <c r="I791" s="72"/>
      <c r="J791" s="92"/>
      <c r="K791" s="73"/>
      <c r="L791" s="74"/>
      <c r="M791" s="75"/>
      <c r="N791" s="75"/>
      <c r="O791" s="74"/>
      <c r="P791" s="71"/>
      <c r="Q791" s="71"/>
      <c r="R791" s="76"/>
      <c r="S791" s="92"/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/>
      <c r="B792" s="77"/>
      <c r="C792" s="71"/>
      <c r="D792" s="10"/>
      <c r="E792" s="71"/>
      <c r="F792" s="71"/>
      <c r="G792" s="71"/>
      <c r="H792" s="71"/>
      <c r="I792" s="72"/>
      <c r="J792" s="92"/>
      <c r="K792" s="73"/>
      <c r="L792" s="74"/>
      <c r="M792" s="75"/>
      <c r="N792" s="75"/>
      <c r="O792" s="74"/>
      <c r="P792" s="71"/>
      <c r="Q792" s="71"/>
      <c r="R792" s="76"/>
      <c r="S792" s="92"/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/>
      <c r="B793" s="77"/>
      <c r="C793" s="71"/>
      <c r="D793" s="10"/>
      <c r="E793" s="71"/>
      <c r="F793" s="71"/>
      <c r="G793" s="71"/>
      <c r="H793" s="71"/>
      <c r="I793" s="72"/>
      <c r="J793" s="92"/>
      <c r="K793" s="73"/>
      <c r="L793" s="74"/>
      <c r="M793" s="75"/>
      <c r="N793" s="75"/>
      <c r="O793" s="74"/>
      <c r="P793" s="71"/>
      <c r="Q793" s="71"/>
      <c r="R793" s="76"/>
      <c r="S793" s="92"/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/>
      <c r="B794" s="77"/>
      <c r="C794" s="71"/>
      <c r="D794" s="10"/>
      <c r="E794" s="71"/>
      <c r="F794" s="71"/>
      <c r="G794" s="71"/>
      <c r="H794" s="71"/>
      <c r="I794" s="72"/>
      <c r="J794" s="92"/>
      <c r="K794" s="73"/>
      <c r="L794" s="74"/>
      <c r="M794" s="75"/>
      <c r="N794" s="75"/>
      <c r="O794" s="74"/>
      <c r="P794" s="71"/>
      <c r="Q794" s="71"/>
      <c r="R794" s="76"/>
      <c r="S794" s="92"/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/>
      <c r="B795" s="77"/>
      <c r="C795" s="71"/>
      <c r="D795" s="10"/>
      <c r="E795" s="71"/>
      <c r="F795" s="71"/>
      <c r="G795" s="71"/>
      <c r="H795" s="71"/>
      <c r="I795" s="72"/>
      <c r="J795" s="92"/>
      <c r="K795" s="73"/>
      <c r="L795" s="74"/>
      <c r="M795" s="75"/>
      <c r="N795" s="75"/>
      <c r="O795" s="74"/>
      <c r="P795" s="71"/>
      <c r="Q795" s="71"/>
      <c r="R795" s="76"/>
      <c r="S795" s="92"/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/>
      <c r="B796" s="77"/>
      <c r="C796" s="71"/>
      <c r="D796" s="10"/>
      <c r="E796" s="71"/>
      <c r="F796" s="71"/>
      <c r="G796" s="71"/>
      <c r="H796" s="71"/>
      <c r="I796" s="72"/>
      <c r="J796" s="92"/>
      <c r="K796" s="73"/>
      <c r="L796" s="74"/>
      <c r="M796" s="75"/>
      <c r="N796" s="75"/>
      <c r="O796" s="74"/>
      <c r="P796" s="71"/>
      <c r="Q796" s="71"/>
      <c r="R796" s="76"/>
      <c r="S796" s="92"/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/>
      <c r="B797" s="77"/>
      <c r="C797" s="71"/>
      <c r="D797" s="10"/>
      <c r="E797" s="71"/>
      <c r="F797" s="71"/>
      <c r="G797" s="71"/>
      <c r="H797" s="71"/>
      <c r="I797" s="72"/>
      <c r="J797" s="92"/>
      <c r="K797" s="73"/>
      <c r="L797" s="74"/>
      <c r="M797" s="75"/>
      <c r="N797" s="75"/>
      <c r="O797" s="74"/>
      <c r="P797" s="71"/>
      <c r="Q797" s="71"/>
      <c r="R797" s="76"/>
      <c r="S797" s="92"/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/>
      <c r="B798" s="77"/>
      <c r="C798" s="71"/>
      <c r="D798" s="10"/>
      <c r="E798" s="71"/>
      <c r="F798" s="71"/>
      <c r="G798" s="71"/>
      <c r="H798" s="71"/>
      <c r="I798" s="72"/>
      <c r="J798" s="92"/>
      <c r="K798" s="73"/>
      <c r="L798" s="74"/>
      <c r="M798" s="75"/>
      <c r="N798" s="75"/>
      <c r="O798" s="74"/>
      <c r="P798" s="71"/>
      <c r="Q798" s="71"/>
      <c r="R798" s="76"/>
      <c r="S798" s="92"/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/>
      <c r="B799" s="77"/>
      <c r="C799" s="71"/>
      <c r="D799" s="10"/>
      <c r="E799" s="71"/>
      <c r="F799" s="71"/>
      <c r="G799" s="71"/>
      <c r="H799" s="71"/>
      <c r="I799" s="72"/>
      <c r="J799" s="92"/>
      <c r="K799" s="73"/>
      <c r="L799" s="74"/>
      <c r="M799" s="75"/>
      <c r="N799" s="75"/>
      <c r="O799" s="74"/>
      <c r="P799" s="71"/>
      <c r="Q799" s="71"/>
      <c r="R799" s="76"/>
      <c r="S799" s="92"/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/>
      <c r="B800" s="77"/>
      <c r="C800" s="71"/>
      <c r="D800" s="10"/>
      <c r="E800" s="71"/>
      <c r="F800" s="71"/>
      <c r="G800" s="71"/>
      <c r="H800" s="71"/>
      <c r="I800" s="72"/>
      <c r="J800" s="92"/>
      <c r="K800" s="73"/>
      <c r="L800" s="74"/>
      <c r="M800" s="75"/>
      <c r="N800" s="75"/>
      <c r="O800" s="74"/>
      <c r="P800" s="71"/>
      <c r="Q800" s="71"/>
      <c r="R800" s="76"/>
      <c r="S800" s="92"/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/>
      <c r="B801" s="77"/>
      <c r="C801" s="71"/>
      <c r="D801" s="10"/>
      <c r="E801" s="71"/>
      <c r="F801" s="71"/>
      <c r="G801" s="71"/>
      <c r="H801" s="71"/>
      <c r="I801" s="72"/>
      <c r="J801" s="92"/>
      <c r="K801" s="73"/>
      <c r="L801" s="74"/>
      <c r="M801" s="75"/>
      <c r="N801" s="75"/>
      <c r="O801" s="74"/>
      <c r="P801" s="71"/>
      <c r="Q801" s="71"/>
      <c r="R801" s="76"/>
      <c r="S801" s="92"/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/>
      <c r="B802" s="77"/>
      <c r="C802" s="71"/>
      <c r="D802" s="10"/>
      <c r="E802" s="71"/>
      <c r="F802" s="71"/>
      <c r="G802" s="71"/>
      <c r="H802" s="71"/>
      <c r="I802" s="72"/>
      <c r="J802" s="92"/>
      <c r="K802" s="73"/>
      <c r="L802" s="74"/>
      <c r="M802" s="75"/>
      <c r="N802" s="75"/>
      <c r="O802" s="74"/>
      <c r="P802" s="71"/>
      <c r="Q802" s="71"/>
      <c r="R802" s="76"/>
      <c r="S802" s="92"/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/>
      <c r="B803" s="77"/>
      <c r="C803" s="71"/>
      <c r="D803" s="10"/>
      <c r="E803" s="71"/>
      <c r="F803" s="71"/>
      <c r="G803" s="71"/>
      <c r="H803" s="71"/>
      <c r="I803" s="72"/>
      <c r="J803" s="92"/>
      <c r="K803" s="73"/>
      <c r="L803" s="74"/>
      <c r="M803" s="75"/>
      <c r="N803" s="75"/>
      <c r="O803" s="74"/>
      <c r="P803" s="71"/>
      <c r="Q803" s="71"/>
      <c r="R803" s="76"/>
      <c r="S803" s="92"/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/>
      <c r="B804" s="77"/>
      <c r="C804" s="71"/>
      <c r="D804" s="10"/>
      <c r="E804" s="71"/>
      <c r="F804" s="71"/>
      <c r="G804" s="71"/>
      <c r="H804" s="71"/>
      <c r="I804" s="72"/>
      <c r="J804" s="92"/>
      <c r="K804" s="73"/>
      <c r="L804" s="74"/>
      <c r="M804" s="75"/>
      <c r="N804" s="75"/>
      <c r="O804" s="74"/>
      <c r="P804" s="71"/>
      <c r="Q804" s="71"/>
      <c r="R804" s="76"/>
      <c r="S804" s="92"/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/>
      <c r="B805" s="77"/>
      <c r="C805" s="71"/>
      <c r="D805" s="10"/>
      <c r="E805" s="71"/>
      <c r="F805" s="71"/>
      <c r="G805" s="71"/>
      <c r="H805" s="71"/>
      <c r="I805" s="72"/>
      <c r="J805" s="92"/>
      <c r="K805" s="73"/>
      <c r="L805" s="74"/>
      <c r="M805" s="75"/>
      <c r="N805" s="75"/>
      <c r="O805" s="74"/>
      <c r="P805" s="71"/>
      <c r="Q805" s="71"/>
      <c r="R805" s="76"/>
      <c r="S805" s="92"/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/>
      <c r="B806" s="77"/>
      <c r="C806" s="71"/>
      <c r="D806" s="10"/>
      <c r="E806" s="71"/>
      <c r="F806" s="71"/>
      <c r="G806" s="71"/>
      <c r="H806" s="71"/>
      <c r="I806" s="72"/>
      <c r="J806" s="92"/>
      <c r="K806" s="73"/>
      <c r="L806" s="74"/>
      <c r="M806" s="75"/>
      <c r="N806" s="75"/>
      <c r="O806" s="74"/>
      <c r="P806" s="71"/>
      <c r="Q806" s="71"/>
      <c r="R806" s="76"/>
      <c r="S806" s="92"/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/>
      <c r="B807" s="77"/>
      <c r="C807" s="71"/>
      <c r="D807" s="10"/>
      <c r="E807" s="71"/>
      <c r="F807" s="71"/>
      <c r="G807" s="71"/>
      <c r="H807" s="71"/>
      <c r="I807" s="72"/>
      <c r="J807" s="92"/>
      <c r="K807" s="73"/>
      <c r="L807" s="74"/>
      <c r="M807" s="75"/>
      <c r="N807" s="75"/>
      <c r="O807" s="74"/>
      <c r="P807" s="71"/>
      <c r="Q807" s="71"/>
      <c r="R807" s="76"/>
      <c r="S807" s="92"/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/>
      <c r="B808" s="77"/>
      <c r="C808" s="71"/>
      <c r="D808" s="10"/>
      <c r="E808" s="71"/>
      <c r="F808" s="71"/>
      <c r="G808" s="71"/>
      <c r="H808" s="71"/>
      <c r="I808" s="72"/>
      <c r="J808" s="92"/>
      <c r="K808" s="73"/>
      <c r="L808" s="74"/>
      <c r="M808" s="75"/>
      <c r="N808" s="75"/>
      <c r="O808" s="74"/>
      <c r="P808" s="71"/>
      <c r="Q808" s="71"/>
      <c r="R808" s="76"/>
      <c r="S808" s="92"/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/>
      <c r="B809" s="77"/>
      <c r="C809" s="71"/>
      <c r="D809" s="10"/>
      <c r="E809" s="71"/>
      <c r="F809" s="71"/>
      <c r="G809" s="71"/>
      <c r="H809" s="71"/>
      <c r="I809" s="72"/>
      <c r="J809" s="92"/>
      <c r="K809" s="73"/>
      <c r="L809" s="74"/>
      <c r="M809" s="75"/>
      <c r="N809" s="75"/>
      <c r="O809" s="74"/>
      <c r="P809" s="71"/>
      <c r="Q809" s="71"/>
      <c r="R809" s="76"/>
      <c r="S809" s="92"/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/>
      <c r="B810" s="77"/>
      <c r="C810" s="71"/>
      <c r="D810" s="10"/>
      <c r="E810" s="71"/>
      <c r="F810" s="71"/>
      <c r="G810" s="71"/>
      <c r="H810" s="71"/>
      <c r="I810" s="72"/>
      <c r="J810" s="92"/>
      <c r="K810" s="73"/>
      <c r="L810" s="74"/>
      <c r="M810" s="75"/>
      <c r="N810" s="75"/>
      <c r="O810" s="74"/>
      <c r="P810" s="71"/>
      <c r="Q810" s="71"/>
      <c r="R810" s="76"/>
      <c r="S810" s="92"/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/>
      <c r="B811" s="77"/>
      <c r="C811" s="71"/>
      <c r="D811" s="10"/>
      <c r="E811" s="71"/>
      <c r="F811" s="71"/>
      <c r="G811" s="71"/>
      <c r="H811" s="71"/>
      <c r="I811" s="72"/>
      <c r="J811" s="92"/>
      <c r="K811" s="73"/>
      <c r="L811" s="74"/>
      <c r="M811" s="75"/>
      <c r="N811" s="75"/>
      <c r="O811" s="74"/>
      <c r="P811" s="71"/>
      <c r="Q811" s="71"/>
      <c r="R811" s="76"/>
      <c r="S811" s="92"/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/>
      <c r="B812" s="77"/>
      <c r="C812" s="71"/>
      <c r="D812" s="10"/>
      <c r="E812" s="71"/>
      <c r="F812" s="71"/>
      <c r="G812" s="71"/>
      <c r="H812" s="71"/>
      <c r="I812" s="72"/>
      <c r="J812" s="92"/>
      <c r="K812" s="73"/>
      <c r="L812" s="74"/>
      <c r="M812" s="75"/>
      <c r="N812" s="75"/>
      <c r="O812" s="74"/>
      <c r="P812" s="71"/>
      <c r="Q812" s="71"/>
      <c r="R812" s="76"/>
      <c r="S812" s="92"/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/>
      <c r="B813" s="77"/>
      <c r="C813" s="71"/>
      <c r="D813" s="10"/>
      <c r="E813" s="71"/>
      <c r="F813" s="71"/>
      <c r="G813" s="71"/>
      <c r="H813" s="71"/>
      <c r="I813" s="72"/>
      <c r="J813" s="92"/>
      <c r="K813" s="73"/>
      <c r="L813" s="74"/>
      <c r="M813" s="75"/>
      <c r="N813" s="75"/>
      <c r="O813" s="74"/>
      <c r="P813" s="71"/>
      <c r="Q813" s="71"/>
      <c r="R813" s="76"/>
      <c r="S813" s="92"/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/>
      <c r="B814" s="77"/>
      <c r="C814" s="71"/>
      <c r="D814" s="10"/>
      <c r="E814" s="71"/>
      <c r="F814" s="71"/>
      <c r="G814" s="71"/>
      <c r="H814" s="71"/>
      <c r="I814" s="72"/>
      <c r="J814" s="92"/>
      <c r="K814" s="73"/>
      <c r="L814" s="74"/>
      <c r="M814" s="75"/>
      <c r="N814" s="75"/>
      <c r="O814" s="74"/>
      <c r="P814" s="71"/>
      <c r="Q814" s="71"/>
      <c r="R814" s="76"/>
      <c r="S814" s="92"/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/>
      <c r="B815" s="77"/>
      <c r="C815" s="71"/>
      <c r="D815" s="10"/>
      <c r="E815" s="71"/>
      <c r="F815" s="71"/>
      <c r="G815" s="71"/>
      <c r="H815" s="71"/>
      <c r="I815" s="72"/>
      <c r="J815" s="92"/>
      <c r="K815" s="73"/>
      <c r="L815" s="74"/>
      <c r="M815" s="75"/>
      <c r="N815" s="75"/>
      <c r="O815" s="74"/>
      <c r="P815" s="71"/>
      <c r="Q815" s="71"/>
      <c r="R815" s="76"/>
      <c r="S815" s="92"/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/>
      <c r="B816" s="77"/>
      <c r="C816" s="71"/>
      <c r="D816" s="10"/>
      <c r="E816" s="71"/>
      <c r="F816" s="71"/>
      <c r="G816" s="71"/>
      <c r="H816" s="71"/>
      <c r="I816" s="72"/>
      <c r="J816" s="92"/>
      <c r="K816" s="73"/>
      <c r="L816" s="74"/>
      <c r="M816" s="75"/>
      <c r="N816" s="75"/>
      <c r="O816" s="74"/>
      <c r="P816" s="71"/>
      <c r="Q816" s="71"/>
      <c r="R816" s="76"/>
      <c r="S816" s="92"/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/>
      <c r="B817" s="77"/>
      <c r="C817" s="71"/>
      <c r="D817" s="10"/>
      <c r="E817" s="71"/>
      <c r="F817" s="71"/>
      <c r="G817" s="71"/>
      <c r="H817" s="71"/>
      <c r="I817" s="72"/>
      <c r="J817" s="92"/>
      <c r="K817" s="73"/>
      <c r="L817" s="74"/>
      <c r="M817" s="75"/>
      <c r="N817" s="75"/>
      <c r="O817" s="74"/>
      <c r="P817" s="71"/>
      <c r="Q817" s="71"/>
      <c r="R817" s="76"/>
      <c r="S817" s="92"/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/>
      <c r="B818" s="77"/>
      <c r="C818" s="71"/>
      <c r="D818" s="10"/>
      <c r="E818" s="71"/>
      <c r="F818" s="71"/>
      <c r="G818" s="71"/>
      <c r="H818" s="71"/>
      <c r="I818" s="72"/>
      <c r="J818" s="92"/>
      <c r="K818" s="73"/>
      <c r="L818" s="74"/>
      <c r="M818" s="75"/>
      <c r="N818" s="75"/>
      <c r="O818" s="74"/>
      <c r="P818" s="71"/>
      <c r="Q818" s="71"/>
      <c r="R818" s="76"/>
      <c r="S818" s="92"/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/>
      <c r="B819" s="77"/>
      <c r="C819" s="71"/>
      <c r="D819" s="10"/>
      <c r="E819" s="71"/>
      <c r="F819" s="71"/>
      <c r="G819" s="71"/>
      <c r="H819" s="71"/>
      <c r="I819" s="72"/>
      <c r="J819" s="92"/>
      <c r="K819" s="73"/>
      <c r="L819" s="74"/>
      <c r="M819" s="75"/>
      <c r="N819" s="75"/>
      <c r="O819" s="74"/>
      <c r="P819" s="71"/>
      <c r="Q819" s="71"/>
      <c r="R819" s="76"/>
      <c r="S819" s="92"/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/>
      <c r="B820" s="77"/>
      <c r="C820" s="71"/>
      <c r="D820" s="10"/>
      <c r="E820" s="71"/>
      <c r="F820" s="71"/>
      <c r="G820" s="71"/>
      <c r="H820" s="71"/>
      <c r="I820" s="72"/>
      <c r="J820" s="92"/>
      <c r="K820" s="73"/>
      <c r="L820" s="74"/>
      <c r="M820" s="75"/>
      <c r="N820" s="75"/>
      <c r="O820" s="74"/>
      <c r="P820" s="71"/>
      <c r="Q820" s="71"/>
      <c r="R820" s="76"/>
      <c r="S820" s="92"/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/>
      <c r="B821" s="77"/>
      <c r="C821" s="71"/>
      <c r="D821" s="10"/>
      <c r="E821" s="71"/>
      <c r="F821" s="71"/>
      <c r="G821" s="71"/>
      <c r="H821" s="71"/>
      <c r="I821" s="72"/>
      <c r="J821" s="92"/>
      <c r="K821" s="73"/>
      <c r="L821" s="74"/>
      <c r="M821" s="75"/>
      <c r="N821" s="75"/>
      <c r="O821" s="74"/>
      <c r="P821" s="71"/>
      <c r="Q821" s="71"/>
      <c r="R821" s="76"/>
      <c r="S821" s="92"/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/>
      <c r="B822" s="77"/>
      <c r="C822" s="71"/>
      <c r="D822" s="10"/>
      <c r="E822" s="71"/>
      <c r="F822" s="71"/>
      <c r="G822" s="71"/>
      <c r="H822" s="71"/>
      <c r="I822" s="72"/>
      <c r="J822" s="92"/>
      <c r="K822" s="73"/>
      <c r="L822" s="74"/>
      <c r="M822" s="75"/>
      <c r="N822" s="75"/>
      <c r="O822" s="74"/>
      <c r="P822" s="71"/>
      <c r="Q822" s="71"/>
      <c r="R822" s="76"/>
      <c r="S822" s="92"/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/>
      <c r="B823" s="77"/>
      <c r="C823" s="71"/>
      <c r="D823" s="10"/>
      <c r="E823" s="71"/>
      <c r="F823" s="71"/>
      <c r="G823" s="71"/>
      <c r="H823" s="71"/>
      <c r="I823" s="72"/>
      <c r="J823" s="92"/>
      <c r="K823" s="73"/>
      <c r="L823" s="74"/>
      <c r="M823" s="75"/>
      <c r="N823" s="75"/>
      <c r="O823" s="74"/>
      <c r="P823" s="71"/>
      <c r="Q823" s="71"/>
      <c r="R823" s="76"/>
      <c r="S823" s="92"/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/>
      <c r="B824" s="77"/>
      <c r="C824" s="71"/>
      <c r="D824" s="10"/>
      <c r="E824" s="71"/>
      <c r="F824" s="71"/>
      <c r="G824" s="71"/>
      <c r="H824" s="71"/>
      <c r="I824" s="72"/>
      <c r="J824" s="92"/>
      <c r="K824" s="73"/>
      <c r="L824" s="74"/>
      <c r="M824" s="75"/>
      <c r="N824" s="75"/>
      <c r="O824" s="74"/>
      <c r="P824" s="71"/>
      <c r="Q824" s="71"/>
      <c r="R824" s="76"/>
      <c r="S824" s="92"/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/>
      <c r="B825" s="77"/>
      <c r="C825" s="71"/>
      <c r="D825" s="10"/>
      <c r="E825" s="71"/>
      <c r="F825" s="71"/>
      <c r="G825" s="71"/>
      <c r="H825" s="71"/>
      <c r="I825" s="72"/>
      <c r="J825" s="92"/>
      <c r="K825" s="73"/>
      <c r="L825" s="74"/>
      <c r="M825" s="75"/>
      <c r="N825" s="75"/>
      <c r="O825" s="74"/>
      <c r="P825" s="71"/>
      <c r="Q825" s="71"/>
      <c r="R825" s="76"/>
      <c r="S825" s="92"/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/>
      <c r="B826" s="77"/>
      <c r="C826" s="71"/>
      <c r="D826" s="10"/>
      <c r="E826" s="71"/>
      <c r="F826" s="71"/>
      <c r="G826" s="71"/>
      <c r="H826" s="71"/>
      <c r="I826" s="72"/>
      <c r="J826" s="92"/>
      <c r="K826" s="73"/>
      <c r="L826" s="74"/>
      <c r="M826" s="75"/>
      <c r="N826" s="75"/>
      <c r="O826" s="74"/>
      <c r="P826" s="71"/>
      <c r="Q826" s="71"/>
      <c r="R826" s="76"/>
      <c r="S826" s="92"/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/>
      <c r="B827" s="77"/>
      <c r="C827" s="71"/>
      <c r="D827" s="10"/>
      <c r="E827" s="71"/>
      <c r="F827" s="71"/>
      <c r="G827" s="71"/>
      <c r="H827" s="71"/>
      <c r="I827" s="72"/>
      <c r="J827" s="92"/>
      <c r="K827" s="73"/>
      <c r="L827" s="74"/>
      <c r="M827" s="75"/>
      <c r="N827" s="75"/>
      <c r="O827" s="74"/>
      <c r="P827" s="71"/>
      <c r="Q827" s="71"/>
      <c r="R827" s="76"/>
      <c r="S827" s="92"/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/>
      <c r="B828" s="77"/>
      <c r="C828" s="71"/>
      <c r="D828" s="10"/>
      <c r="E828" s="71"/>
      <c r="F828" s="71"/>
      <c r="G828" s="71"/>
      <c r="H828" s="71"/>
      <c r="I828" s="72"/>
      <c r="J828" s="92"/>
      <c r="K828" s="73"/>
      <c r="L828" s="74"/>
      <c r="M828" s="75"/>
      <c r="N828" s="75"/>
      <c r="O828" s="74"/>
      <c r="P828" s="71"/>
      <c r="Q828" s="71"/>
      <c r="R828" s="76"/>
      <c r="S828" s="92"/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/>
      <c r="B829" s="77"/>
      <c r="C829" s="71"/>
      <c r="D829" s="10"/>
      <c r="E829" s="71"/>
      <c r="F829" s="71"/>
      <c r="G829" s="71"/>
      <c r="H829" s="71"/>
      <c r="I829" s="72"/>
      <c r="J829" s="92"/>
      <c r="K829" s="73"/>
      <c r="L829" s="74"/>
      <c r="M829" s="75"/>
      <c r="N829" s="75"/>
      <c r="O829" s="74"/>
      <c r="P829" s="71"/>
      <c r="Q829" s="71"/>
      <c r="R829" s="76"/>
      <c r="S829" s="92"/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/>
      <c r="B830" s="77"/>
      <c r="C830" s="71"/>
      <c r="D830" s="10"/>
      <c r="E830" s="71"/>
      <c r="F830" s="71"/>
      <c r="G830" s="71"/>
      <c r="H830" s="71"/>
      <c r="I830" s="72"/>
      <c r="J830" s="92"/>
      <c r="K830" s="73"/>
      <c r="L830" s="74"/>
      <c r="M830" s="75"/>
      <c r="N830" s="75"/>
      <c r="O830" s="74"/>
      <c r="P830" s="71"/>
      <c r="Q830" s="71"/>
      <c r="R830" s="76"/>
      <c r="S830" s="92"/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/>
      <c r="B831" s="77"/>
      <c r="C831" s="71"/>
      <c r="D831" s="10"/>
      <c r="E831" s="71"/>
      <c r="F831" s="71"/>
      <c r="G831" s="71"/>
      <c r="H831" s="71"/>
      <c r="I831" s="72"/>
      <c r="J831" s="92"/>
      <c r="K831" s="73"/>
      <c r="L831" s="74"/>
      <c r="M831" s="75"/>
      <c r="N831" s="75"/>
      <c r="O831" s="74"/>
      <c r="P831" s="71"/>
      <c r="Q831" s="71"/>
      <c r="R831" s="76"/>
      <c r="S831" s="92"/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/>
      <c r="B832" s="77"/>
      <c r="C832" s="71"/>
      <c r="D832" s="10"/>
      <c r="E832" s="71"/>
      <c r="F832" s="71"/>
      <c r="G832" s="71"/>
      <c r="H832" s="71"/>
      <c r="I832" s="72"/>
      <c r="J832" s="92"/>
      <c r="K832" s="73"/>
      <c r="L832" s="74"/>
      <c r="M832" s="75"/>
      <c r="N832" s="75"/>
      <c r="O832" s="74"/>
      <c r="P832" s="71"/>
      <c r="Q832" s="71"/>
      <c r="R832" s="76"/>
      <c r="S832" s="92"/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/>
      <c r="B833" s="77"/>
      <c r="C833" s="71"/>
      <c r="D833" s="10"/>
      <c r="E833" s="71"/>
      <c r="F833" s="71"/>
      <c r="G833" s="71"/>
      <c r="H833" s="71"/>
      <c r="I833" s="72"/>
      <c r="J833" s="92"/>
      <c r="K833" s="73"/>
      <c r="L833" s="74"/>
      <c r="M833" s="75"/>
      <c r="N833" s="75"/>
      <c r="O833" s="74"/>
      <c r="P833" s="71"/>
      <c r="Q833" s="71"/>
      <c r="R833" s="76"/>
      <c r="S833" s="92"/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/>
      <c r="B834" s="77"/>
      <c r="C834" s="71"/>
      <c r="D834" s="10"/>
      <c r="E834" s="71"/>
      <c r="F834" s="71"/>
      <c r="G834" s="71"/>
      <c r="H834" s="71"/>
      <c r="I834" s="72"/>
      <c r="J834" s="92"/>
      <c r="K834" s="73"/>
      <c r="L834" s="74"/>
      <c r="M834" s="75"/>
      <c r="N834" s="75"/>
      <c r="O834" s="74"/>
      <c r="P834" s="71"/>
      <c r="Q834" s="71"/>
      <c r="R834" s="76"/>
      <c r="S834" s="92"/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/>
      <c r="B835" s="77"/>
      <c r="C835" s="71"/>
      <c r="D835" s="10"/>
      <c r="E835" s="71"/>
      <c r="F835" s="71"/>
      <c r="G835" s="71"/>
      <c r="H835" s="71"/>
      <c r="I835" s="72"/>
      <c r="J835" s="92"/>
      <c r="K835" s="73"/>
      <c r="L835" s="74"/>
      <c r="M835" s="75"/>
      <c r="N835" s="75"/>
      <c r="O835" s="74"/>
      <c r="P835" s="71"/>
      <c r="Q835" s="71"/>
      <c r="R835" s="76"/>
      <c r="S835" s="92"/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/>
      <c r="B836" s="77"/>
      <c r="C836" s="71"/>
      <c r="D836" s="10"/>
      <c r="E836" s="71"/>
      <c r="F836" s="71"/>
      <c r="G836" s="71"/>
      <c r="H836" s="71"/>
      <c r="I836" s="72"/>
      <c r="J836" s="92"/>
      <c r="K836" s="73"/>
      <c r="L836" s="74"/>
      <c r="M836" s="75"/>
      <c r="N836" s="75"/>
      <c r="O836" s="74"/>
      <c r="P836" s="71"/>
      <c r="Q836" s="71"/>
      <c r="R836" s="76"/>
      <c r="S836" s="92"/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/>
      <c r="B837" s="77"/>
      <c r="C837" s="71"/>
      <c r="D837" s="10"/>
      <c r="E837" s="71"/>
      <c r="F837" s="71"/>
      <c r="G837" s="71"/>
      <c r="H837" s="71"/>
      <c r="I837" s="72"/>
      <c r="J837" s="92"/>
      <c r="K837" s="73"/>
      <c r="L837" s="74"/>
      <c r="M837" s="75"/>
      <c r="N837" s="75"/>
      <c r="O837" s="74"/>
      <c r="P837" s="71"/>
      <c r="Q837" s="71"/>
      <c r="R837" s="76"/>
      <c r="S837" s="92"/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/>
      <c r="B838" s="77"/>
      <c r="C838" s="71"/>
      <c r="D838" s="10"/>
      <c r="E838" s="71"/>
      <c r="F838" s="71"/>
      <c r="G838" s="71"/>
      <c r="H838" s="71"/>
      <c r="I838" s="72"/>
      <c r="J838" s="92"/>
      <c r="K838" s="73"/>
      <c r="L838" s="74"/>
      <c r="M838" s="75"/>
      <c r="N838" s="75"/>
      <c r="O838" s="74"/>
      <c r="P838" s="71"/>
      <c r="Q838" s="71"/>
      <c r="R838" s="76"/>
      <c r="S838" s="92"/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/>
      <c r="B839" s="77"/>
      <c r="C839" s="71"/>
      <c r="D839" s="10"/>
      <c r="E839" s="71"/>
      <c r="F839" s="71"/>
      <c r="G839" s="71"/>
      <c r="H839" s="71"/>
      <c r="I839" s="72"/>
      <c r="J839" s="92"/>
      <c r="K839" s="73"/>
      <c r="L839" s="74"/>
      <c r="M839" s="75"/>
      <c r="N839" s="75"/>
      <c r="O839" s="74"/>
      <c r="P839" s="71"/>
      <c r="Q839" s="71"/>
      <c r="R839" s="76"/>
      <c r="S839" s="92"/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/>
      <c r="B840" s="77"/>
      <c r="C840" s="71"/>
      <c r="D840" s="10"/>
      <c r="E840" s="71"/>
      <c r="F840" s="71"/>
      <c r="G840" s="71"/>
      <c r="H840" s="71"/>
      <c r="I840" s="72"/>
      <c r="J840" s="92"/>
      <c r="K840" s="73"/>
      <c r="L840" s="74"/>
      <c r="M840" s="75"/>
      <c r="N840" s="75"/>
      <c r="O840" s="74"/>
      <c r="P840" s="71"/>
      <c r="Q840" s="71"/>
      <c r="R840" s="76"/>
      <c r="S840" s="92"/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/>
      <c r="B841" s="77"/>
      <c r="C841" s="71"/>
      <c r="D841" s="10"/>
      <c r="E841" s="71"/>
      <c r="F841" s="71"/>
      <c r="G841" s="71"/>
      <c r="H841" s="71"/>
      <c r="I841" s="72"/>
      <c r="J841" s="92"/>
      <c r="K841" s="73"/>
      <c r="L841" s="74"/>
      <c r="M841" s="75"/>
      <c r="N841" s="75"/>
      <c r="O841" s="74"/>
      <c r="P841" s="71"/>
      <c r="Q841" s="71"/>
      <c r="R841" s="76"/>
      <c r="S841" s="92"/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/>
      <c r="B842" s="77"/>
      <c r="C842" s="71"/>
      <c r="D842" s="10"/>
      <c r="E842" s="71"/>
      <c r="F842" s="71"/>
      <c r="G842" s="71"/>
      <c r="H842" s="71"/>
      <c r="I842" s="72"/>
      <c r="J842" s="92"/>
      <c r="K842" s="73"/>
      <c r="L842" s="74"/>
      <c r="M842" s="75"/>
      <c r="N842" s="75"/>
      <c r="O842" s="74"/>
      <c r="P842" s="71"/>
      <c r="Q842" s="71"/>
      <c r="R842" s="76"/>
      <c r="S842" s="92"/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/>
      <c r="B843" s="77"/>
      <c r="C843" s="71"/>
      <c r="D843" s="10"/>
      <c r="E843" s="71"/>
      <c r="F843" s="71"/>
      <c r="G843" s="71"/>
      <c r="H843" s="71"/>
      <c r="I843" s="72"/>
      <c r="J843" s="92"/>
      <c r="K843" s="73"/>
      <c r="L843" s="74"/>
      <c r="M843" s="75"/>
      <c r="N843" s="75"/>
      <c r="O843" s="74"/>
      <c r="P843" s="71"/>
      <c r="Q843" s="71"/>
      <c r="R843" s="76"/>
      <c r="S843" s="92"/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/>
      <c r="B844" s="77"/>
      <c r="C844" s="71"/>
      <c r="D844" s="10"/>
      <c r="E844" s="71"/>
      <c r="F844" s="71"/>
      <c r="G844" s="71"/>
      <c r="H844" s="71"/>
      <c r="I844" s="72"/>
      <c r="J844" s="92"/>
      <c r="K844" s="73"/>
      <c r="L844" s="74"/>
      <c r="M844" s="75"/>
      <c r="N844" s="75"/>
      <c r="O844" s="74"/>
      <c r="P844" s="71"/>
      <c r="Q844" s="71"/>
      <c r="R844" s="76"/>
      <c r="S844" s="92"/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/>
      <c r="B845" s="77"/>
      <c r="C845" s="71"/>
      <c r="D845" s="10"/>
      <c r="E845" s="71"/>
      <c r="F845" s="71"/>
      <c r="G845" s="71"/>
      <c r="H845" s="71"/>
      <c r="I845" s="72"/>
      <c r="J845" s="92"/>
      <c r="K845" s="73"/>
      <c r="L845" s="74"/>
      <c r="M845" s="75"/>
      <c r="N845" s="75"/>
      <c r="O845" s="74"/>
      <c r="P845" s="71"/>
      <c r="Q845" s="71"/>
      <c r="R845" s="76"/>
      <c r="S845" s="92"/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/>
      <c r="B846" s="77"/>
      <c r="C846" s="71"/>
      <c r="D846" s="10"/>
      <c r="E846" s="71"/>
      <c r="F846" s="71"/>
      <c r="G846" s="71"/>
      <c r="H846" s="71"/>
      <c r="I846" s="72"/>
      <c r="J846" s="92"/>
      <c r="K846" s="73"/>
      <c r="L846" s="74"/>
      <c r="M846" s="75"/>
      <c r="N846" s="75"/>
      <c r="O846" s="74"/>
      <c r="P846" s="71"/>
      <c r="Q846" s="71"/>
      <c r="R846" s="76"/>
      <c r="S846" s="92"/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/>
      <c r="B847" s="77"/>
      <c r="C847" s="71"/>
      <c r="D847" s="10"/>
      <c r="E847" s="71"/>
      <c r="F847" s="71"/>
      <c r="G847" s="71"/>
      <c r="H847" s="71"/>
      <c r="I847" s="72"/>
      <c r="J847" s="92"/>
      <c r="K847" s="73"/>
      <c r="L847" s="74"/>
      <c r="M847" s="75"/>
      <c r="N847" s="75"/>
      <c r="O847" s="74"/>
      <c r="P847" s="71"/>
      <c r="Q847" s="71"/>
      <c r="R847" s="76"/>
      <c r="S847" s="92"/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/>
      <c r="B848" s="77"/>
      <c r="C848" s="71"/>
      <c r="D848" s="10"/>
      <c r="E848" s="71"/>
      <c r="F848" s="71"/>
      <c r="G848" s="71"/>
      <c r="H848" s="71"/>
      <c r="I848" s="72"/>
      <c r="J848" s="92"/>
      <c r="K848" s="73"/>
      <c r="L848" s="74"/>
      <c r="M848" s="75"/>
      <c r="N848" s="75"/>
      <c r="O848" s="74"/>
      <c r="P848" s="71"/>
      <c r="Q848" s="71"/>
      <c r="R848" s="76"/>
      <c r="S848" s="92"/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/>
      <c r="B849" s="77"/>
      <c r="C849" s="71"/>
      <c r="D849" s="10"/>
      <c r="E849" s="71"/>
      <c r="F849" s="71"/>
      <c r="G849" s="71"/>
      <c r="H849" s="71"/>
      <c r="I849" s="72"/>
      <c r="J849" s="92"/>
      <c r="K849" s="73"/>
      <c r="L849" s="74"/>
      <c r="M849" s="75"/>
      <c r="N849" s="75"/>
      <c r="O849" s="74"/>
      <c r="P849" s="71"/>
      <c r="Q849" s="71"/>
      <c r="R849" s="76"/>
      <c r="S849" s="92"/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/>
      <c r="B850" s="77"/>
      <c r="C850" s="71"/>
      <c r="D850" s="10"/>
      <c r="E850" s="71"/>
      <c r="F850" s="71"/>
      <c r="G850" s="71"/>
      <c r="H850" s="71"/>
      <c r="I850" s="72"/>
      <c r="J850" s="92"/>
      <c r="K850" s="73"/>
      <c r="L850" s="74"/>
      <c r="M850" s="75"/>
      <c r="N850" s="75"/>
      <c r="O850" s="74"/>
      <c r="P850" s="71"/>
      <c r="Q850" s="71"/>
      <c r="R850" s="76"/>
      <c r="S850" s="92"/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/>
      <c r="B851" s="77"/>
      <c r="C851" s="71"/>
      <c r="D851" s="10"/>
      <c r="E851" s="71"/>
      <c r="F851" s="71"/>
      <c r="G851" s="71"/>
      <c r="H851" s="71"/>
      <c r="I851" s="72"/>
      <c r="J851" s="92"/>
      <c r="K851" s="73"/>
      <c r="L851" s="74"/>
      <c r="M851" s="75"/>
      <c r="N851" s="75"/>
      <c r="O851" s="74"/>
      <c r="P851" s="71"/>
      <c r="Q851" s="71"/>
      <c r="R851" s="76"/>
      <c r="S851" s="92"/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/>
      <c r="B852" s="77"/>
      <c r="C852" s="71"/>
      <c r="D852" s="10"/>
      <c r="E852" s="71"/>
      <c r="F852" s="71"/>
      <c r="G852" s="71"/>
      <c r="H852" s="71"/>
      <c r="I852" s="72"/>
      <c r="J852" s="92"/>
      <c r="K852" s="73"/>
      <c r="L852" s="74"/>
      <c r="M852" s="75"/>
      <c r="N852" s="75"/>
      <c r="O852" s="74"/>
      <c r="P852" s="71"/>
      <c r="Q852" s="71"/>
      <c r="R852" s="76"/>
      <c r="S852" s="92"/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/>
      <c r="B853" s="77"/>
      <c r="C853" s="71"/>
      <c r="D853" s="10"/>
      <c r="E853" s="71"/>
      <c r="F853" s="71"/>
      <c r="G853" s="71"/>
      <c r="H853" s="71"/>
      <c r="I853" s="72"/>
      <c r="J853" s="92"/>
      <c r="K853" s="73"/>
      <c r="L853" s="74"/>
      <c r="M853" s="75"/>
      <c r="N853" s="75"/>
      <c r="O853" s="74"/>
      <c r="P853" s="71"/>
      <c r="Q853" s="71"/>
      <c r="R853" s="76"/>
      <c r="S853" s="92"/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/>
      <c r="B854" s="77"/>
      <c r="C854" s="71"/>
      <c r="D854" s="10"/>
      <c r="E854" s="71"/>
      <c r="F854" s="71"/>
      <c r="G854" s="71"/>
      <c r="H854" s="71"/>
      <c r="I854" s="72"/>
      <c r="J854" s="92"/>
      <c r="K854" s="73"/>
      <c r="L854" s="74"/>
      <c r="M854" s="75"/>
      <c r="N854" s="75"/>
      <c r="O854" s="74"/>
      <c r="P854" s="71"/>
      <c r="Q854" s="71"/>
      <c r="R854" s="76"/>
      <c r="S854" s="92"/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/>
      <c r="B855" s="77"/>
      <c r="C855" s="71"/>
      <c r="D855" s="10"/>
      <c r="E855" s="71"/>
      <c r="F855" s="71"/>
      <c r="G855" s="71"/>
      <c r="H855" s="71"/>
      <c r="I855" s="72"/>
      <c r="J855" s="92"/>
      <c r="K855" s="73"/>
      <c r="L855" s="74"/>
      <c r="M855" s="75"/>
      <c r="N855" s="75"/>
      <c r="O855" s="74"/>
      <c r="P855" s="71"/>
      <c r="Q855" s="71"/>
      <c r="R855" s="76"/>
      <c r="S855" s="92"/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/>
      <c r="B856" s="77"/>
      <c r="C856" s="71"/>
      <c r="D856" s="10"/>
      <c r="E856" s="71"/>
      <c r="F856" s="71"/>
      <c r="G856" s="71"/>
      <c r="H856" s="71"/>
      <c r="I856" s="72"/>
      <c r="J856" s="92"/>
      <c r="K856" s="73"/>
      <c r="L856" s="74"/>
      <c r="M856" s="75"/>
      <c r="N856" s="75"/>
      <c r="O856" s="74"/>
      <c r="P856" s="71"/>
      <c r="Q856" s="71"/>
      <c r="R856" s="76"/>
      <c r="S856" s="92"/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/>
      <c r="B857" s="77"/>
      <c r="C857" s="71"/>
      <c r="D857" s="10"/>
      <c r="E857" s="71"/>
      <c r="F857" s="71"/>
      <c r="G857" s="71"/>
      <c r="H857" s="71"/>
      <c r="I857" s="72"/>
      <c r="J857" s="92"/>
      <c r="K857" s="73"/>
      <c r="L857" s="74"/>
      <c r="M857" s="75"/>
      <c r="N857" s="75"/>
      <c r="O857" s="74"/>
      <c r="P857" s="71"/>
      <c r="Q857" s="71"/>
      <c r="R857" s="76"/>
      <c r="S857" s="92"/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/>
      <c r="B858" s="77"/>
      <c r="C858" s="71"/>
      <c r="D858" s="10"/>
      <c r="E858" s="71"/>
      <c r="F858" s="71"/>
      <c r="G858" s="71"/>
      <c r="H858" s="71"/>
      <c r="I858" s="72"/>
      <c r="J858" s="92"/>
      <c r="K858" s="73"/>
      <c r="L858" s="74"/>
      <c r="M858" s="75"/>
      <c r="N858" s="75"/>
      <c r="O858" s="74"/>
      <c r="P858" s="71"/>
      <c r="Q858" s="71"/>
      <c r="R858" s="76"/>
      <c r="S858" s="92"/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/>
      <c r="B859" s="77"/>
      <c r="C859" s="71"/>
      <c r="D859" s="10"/>
      <c r="E859" s="71"/>
      <c r="F859" s="71"/>
      <c r="G859" s="71"/>
      <c r="H859" s="71"/>
      <c r="I859" s="72"/>
      <c r="J859" s="92"/>
      <c r="K859" s="73"/>
      <c r="L859" s="74"/>
      <c r="M859" s="75"/>
      <c r="N859" s="75"/>
      <c r="O859" s="74"/>
      <c r="P859" s="71"/>
      <c r="Q859" s="71"/>
      <c r="R859" s="76"/>
      <c r="S859" s="92"/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/>
      <c r="B860" s="77"/>
      <c r="C860" s="71"/>
      <c r="D860" s="10"/>
      <c r="E860" s="71"/>
      <c r="F860" s="71"/>
      <c r="G860" s="71"/>
      <c r="H860" s="71"/>
      <c r="I860" s="72"/>
      <c r="J860" s="92"/>
      <c r="K860" s="73"/>
      <c r="L860" s="74"/>
      <c r="M860" s="75"/>
      <c r="N860" s="75"/>
      <c r="O860" s="74"/>
      <c r="P860" s="71"/>
      <c r="Q860" s="71"/>
      <c r="R860" s="76"/>
      <c r="S860" s="92"/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/>
      <c r="B861" s="77"/>
      <c r="C861" s="71"/>
      <c r="D861" s="10"/>
      <c r="E861" s="71"/>
      <c r="F861" s="71"/>
      <c r="G861" s="71"/>
      <c r="H861" s="71"/>
      <c r="I861" s="72"/>
      <c r="J861" s="92"/>
      <c r="K861" s="73"/>
      <c r="L861" s="74"/>
      <c r="M861" s="75"/>
      <c r="N861" s="75"/>
      <c r="O861" s="74"/>
      <c r="P861" s="71"/>
      <c r="Q861" s="71"/>
      <c r="R861" s="76"/>
      <c r="S861" s="92"/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/>
      <c r="B862" s="77"/>
      <c r="C862" s="71"/>
      <c r="D862" s="10"/>
      <c r="E862" s="71"/>
      <c r="F862" s="71"/>
      <c r="G862" s="71"/>
      <c r="H862" s="71"/>
      <c r="I862" s="72"/>
      <c r="J862" s="92"/>
      <c r="K862" s="73"/>
      <c r="L862" s="74"/>
      <c r="M862" s="75"/>
      <c r="N862" s="75"/>
      <c r="O862" s="74"/>
      <c r="P862" s="71"/>
      <c r="Q862" s="71"/>
      <c r="R862" s="76"/>
      <c r="S862" s="92"/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/>
      <c r="B863" s="77"/>
      <c r="C863" s="71"/>
      <c r="D863" s="10"/>
      <c r="E863" s="71"/>
      <c r="F863" s="71"/>
      <c r="G863" s="71"/>
      <c r="H863" s="71"/>
      <c r="I863" s="72"/>
      <c r="J863" s="92"/>
      <c r="K863" s="73"/>
      <c r="L863" s="74"/>
      <c r="M863" s="75"/>
      <c r="N863" s="75"/>
      <c r="O863" s="74"/>
      <c r="P863" s="71"/>
      <c r="Q863" s="71"/>
      <c r="R863" s="76"/>
      <c r="S863" s="92"/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/>
      <c r="B864" s="77"/>
      <c r="C864" s="71"/>
      <c r="D864" s="10"/>
      <c r="E864" s="71"/>
      <c r="F864" s="71"/>
      <c r="G864" s="71"/>
      <c r="H864" s="71"/>
      <c r="I864" s="72"/>
      <c r="J864" s="92"/>
      <c r="K864" s="73"/>
      <c r="L864" s="74"/>
      <c r="M864" s="75"/>
      <c r="N864" s="75"/>
      <c r="O864" s="74"/>
      <c r="P864" s="71"/>
      <c r="Q864" s="71"/>
      <c r="R864" s="76"/>
      <c r="S864" s="92"/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/>
      <c r="B865" s="77"/>
      <c r="C865" s="71"/>
      <c r="D865" s="10"/>
      <c r="E865" s="71"/>
      <c r="F865" s="71"/>
      <c r="G865" s="71"/>
      <c r="H865" s="71"/>
      <c r="I865" s="72"/>
      <c r="J865" s="92"/>
      <c r="K865" s="73"/>
      <c r="L865" s="74"/>
      <c r="M865" s="75"/>
      <c r="N865" s="75"/>
      <c r="O865" s="74"/>
      <c r="P865" s="71"/>
      <c r="Q865" s="71"/>
      <c r="R865" s="76"/>
      <c r="S865" s="92"/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/>
      <c r="B866" s="77"/>
      <c r="C866" s="71"/>
      <c r="D866" s="10"/>
      <c r="E866" s="71"/>
      <c r="F866" s="71"/>
      <c r="G866" s="71"/>
      <c r="H866" s="71"/>
      <c r="I866" s="72"/>
      <c r="J866" s="92"/>
      <c r="K866" s="73"/>
      <c r="L866" s="74"/>
      <c r="M866" s="75"/>
      <c r="N866" s="75"/>
      <c r="O866" s="74"/>
      <c r="P866" s="71"/>
      <c r="Q866" s="71"/>
      <c r="R866" s="76"/>
      <c r="S866" s="92"/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/>
      <c r="B867" s="77"/>
      <c r="C867" s="71"/>
      <c r="D867" s="10"/>
      <c r="E867" s="71"/>
      <c r="F867" s="71"/>
      <c r="G867" s="71"/>
      <c r="H867" s="71"/>
      <c r="I867" s="72"/>
      <c r="J867" s="92"/>
      <c r="K867" s="73"/>
      <c r="L867" s="74"/>
      <c r="M867" s="75"/>
      <c r="N867" s="75"/>
      <c r="O867" s="74"/>
      <c r="P867" s="71"/>
      <c r="Q867" s="71"/>
      <c r="R867" s="76"/>
      <c r="S867" s="92"/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/>
      <c r="B868" s="77"/>
      <c r="C868" s="71"/>
      <c r="D868" s="10"/>
      <c r="E868" s="71"/>
      <c r="F868" s="71"/>
      <c r="G868" s="71"/>
      <c r="H868" s="71"/>
      <c r="I868" s="72"/>
      <c r="J868" s="92"/>
      <c r="K868" s="73"/>
      <c r="L868" s="74"/>
      <c r="M868" s="75"/>
      <c r="N868" s="75"/>
      <c r="O868" s="74"/>
      <c r="P868" s="71"/>
      <c r="Q868" s="71"/>
      <c r="R868" s="76"/>
      <c r="S868" s="92"/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/>
      <c r="B869" s="77"/>
      <c r="C869" s="71"/>
      <c r="D869" s="10"/>
      <c r="E869" s="71"/>
      <c r="F869" s="71"/>
      <c r="G869" s="71"/>
      <c r="H869" s="71"/>
      <c r="I869" s="72"/>
      <c r="J869" s="92"/>
      <c r="K869" s="73"/>
      <c r="L869" s="74"/>
      <c r="M869" s="75"/>
      <c r="N869" s="75"/>
      <c r="O869" s="74"/>
      <c r="P869" s="71"/>
      <c r="Q869" s="71"/>
      <c r="R869" s="76"/>
      <c r="S869" s="92"/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/>
      <c r="B870" s="77"/>
      <c r="C870" s="71"/>
      <c r="D870" s="10"/>
      <c r="E870" s="71"/>
      <c r="F870" s="71"/>
      <c r="G870" s="71"/>
      <c r="H870" s="71"/>
      <c r="I870" s="72"/>
      <c r="J870" s="92"/>
      <c r="K870" s="73"/>
      <c r="L870" s="74"/>
      <c r="M870" s="75"/>
      <c r="N870" s="75"/>
      <c r="O870" s="74"/>
      <c r="P870" s="71"/>
      <c r="Q870" s="71"/>
      <c r="R870" s="76"/>
      <c r="S870" s="92"/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/>
      <c r="B871" s="77"/>
      <c r="C871" s="71"/>
      <c r="D871" s="10"/>
      <c r="E871" s="71"/>
      <c r="F871" s="71"/>
      <c r="G871" s="71"/>
      <c r="H871" s="71"/>
      <c r="I871" s="72"/>
      <c r="J871" s="92"/>
      <c r="K871" s="73"/>
      <c r="L871" s="74"/>
      <c r="M871" s="75"/>
      <c r="N871" s="75"/>
      <c r="O871" s="74"/>
      <c r="P871" s="71"/>
      <c r="Q871" s="71"/>
      <c r="R871" s="76"/>
      <c r="S871" s="92"/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/>
      <c r="B872" s="77"/>
      <c r="C872" s="71"/>
      <c r="D872" s="10"/>
      <c r="E872" s="71"/>
      <c r="F872" s="71"/>
      <c r="G872" s="71"/>
      <c r="H872" s="71"/>
      <c r="I872" s="72"/>
      <c r="J872" s="92"/>
      <c r="K872" s="73"/>
      <c r="L872" s="74"/>
      <c r="M872" s="75"/>
      <c r="N872" s="75"/>
      <c r="O872" s="74"/>
      <c r="P872" s="71"/>
      <c r="Q872" s="71"/>
      <c r="R872" s="76"/>
      <c r="S872" s="92"/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/>
      <c r="B873" s="77"/>
      <c r="C873" s="71"/>
      <c r="D873" s="10"/>
      <c r="E873" s="71"/>
      <c r="F873" s="71"/>
      <c r="G873" s="71"/>
      <c r="H873" s="71"/>
      <c r="I873" s="72"/>
      <c r="J873" s="92"/>
      <c r="K873" s="73"/>
      <c r="L873" s="74"/>
      <c r="M873" s="75"/>
      <c r="N873" s="75"/>
      <c r="O873" s="74"/>
      <c r="P873" s="71"/>
      <c r="Q873" s="71"/>
      <c r="R873" s="76"/>
      <c r="S873" s="92"/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/>
      <c r="B874" s="77"/>
      <c r="C874" s="71"/>
      <c r="D874" s="10"/>
      <c r="E874" s="71"/>
      <c r="F874" s="71"/>
      <c r="G874" s="71"/>
      <c r="H874" s="71"/>
      <c r="I874" s="72"/>
      <c r="J874" s="92"/>
      <c r="K874" s="73"/>
      <c r="L874" s="74"/>
      <c r="M874" s="75"/>
      <c r="N874" s="75"/>
      <c r="O874" s="74"/>
      <c r="P874" s="71"/>
      <c r="Q874" s="71"/>
      <c r="R874" s="76"/>
      <c r="S874" s="92"/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/>
      <c r="B875" s="77"/>
      <c r="C875" s="71"/>
      <c r="D875" s="10"/>
      <c r="E875" s="71"/>
      <c r="F875" s="71"/>
      <c r="G875" s="71"/>
      <c r="H875" s="71"/>
      <c r="I875" s="72"/>
      <c r="J875" s="92"/>
      <c r="K875" s="73"/>
      <c r="L875" s="74"/>
      <c r="M875" s="75"/>
      <c r="N875" s="75"/>
      <c r="O875" s="74"/>
      <c r="P875" s="71"/>
      <c r="Q875" s="71"/>
      <c r="R875" s="76"/>
      <c r="S875" s="92"/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/>
      <c r="B876" s="77"/>
      <c r="C876" s="71"/>
      <c r="D876" s="10"/>
      <c r="E876" s="71"/>
      <c r="F876" s="71"/>
      <c r="G876" s="71"/>
      <c r="H876" s="71"/>
      <c r="I876" s="72"/>
      <c r="J876" s="92"/>
      <c r="K876" s="73"/>
      <c r="L876" s="74"/>
      <c r="M876" s="75"/>
      <c r="N876" s="75"/>
      <c r="O876" s="74"/>
      <c r="P876" s="71"/>
      <c r="Q876" s="71"/>
      <c r="R876" s="76"/>
      <c r="S876" s="92"/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/>
      <c r="B877" s="77"/>
      <c r="C877" s="71"/>
      <c r="D877" s="10"/>
      <c r="E877" s="71"/>
      <c r="F877" s="71"/>
      <c r="G877" s="71"/>
      <c r="H877" s="71"/>
      <c r="I877" s="72"/>
      <c r="J877" s="92"/>
      <c r="K877" s="73"/>
      <c r="L877" s="74"/>
      <c r="M877" s="75"/>
      <c r="N877" s="75"/>
      <c r="O877" s="74"/>
      <c r="P877" s="71"/>
      <c r="Q877" s="71"/>
      <c r="R877" s="76"/>
      <c r="S877" s="92"/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/>
      <c r="B878" s="77"/>
      <c r="C878" s="71"/>
      <c r="D878" s="10"/>
      <c r="E878" s="71"/>
      <c r="F878" s="71"/>
      <c r="G878" s="71"/>
      <c r="H878" s="71"/>
      <c r="I878" s="72"/>
      <c r="J878" s="92"/>
      <c r="K878" s="73"/>
      <c r="L878" s="74"/>
      <c r="M878" s="75"/>
      <c r="N878" s="75"/>
      <c r="O878" s="74"/>
      <c r="P878" s="71"/>
      <c r="Q878" s="71"/>
      <c r="R878" s="76"/>
      <c r="S878" s="92"/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/>
      <c r="B879" s="77"/>
      <c r="C879" s="71"/>
      <c r="D879" s="10"/>
      <c r="E879" s="71"/>
      <c r="F879" s="71"/>
      <c r="G879" s="71"/>
      <c r="H879" s="71"/>
      <c r="I879" s="72"/>
      <c r="J879" s="92"/>
      <c r="K879" s="73"/>
      <c r="L879" s="74"/>
      <c r="M879" s="75"/>
      <c r="N879" s="75"/>
      <c r="O879" s="74"/>
      <c r="P879" s="71"/>
      <c r="Q879" s="71"/>
      <c r="R879" s="76"/>
      <c r="S879" s="92"/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/>
      <c r="B880" s="77"/>
      <c r="C880" s="71"/>
      <c r="D880" s="10"/>
      <c r="E880" s="71"/>
      <c r="F880" s="71"/>
      <c r="G880" s="71"/>
      <c r="H880" s="71"/>
      <c r="I880" s="72"/>
      <c r="J880" s="92"/>
      <c r="K880" s="73"/>
      <c r="L880" s="74"/>
      <c r="M880" s="75"/>
      <c r="N880" s="75"/>
      <c r="O880" s="74"/>
      <c r="P880" s="71"/>
      <c r="Q880" s="71"/>
      <c r="R880" s="76"/>
      <c r="S880" s="92"/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/>
      <c r="B881" s="77"/>
      <c r="C881" s="71"/>
      <c r="D881" s="10"/>
      <c r="E881" s="71"/>
      <c r="F881" s="71"/>
      <c r="G881" s="71"/>
      <c r="H881" s="71"/>
      <c r="I881" s="72"/>
      <c r="J881" s="92"/>
      <c r="K881" s="73"/>
      <c r="L881" s="74"/>
      <c r="M881" s="75"/>
      <c r="N881" s="75"/>
      <c r="O881" s="74"/>
      <c r="P881" s="71"/>
      <c r="Q881" s="71"/>
      <c r="R881" s="76"/>
      <c r="S881" s="92"/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/>
      <c r="B882" s="77"/>
      <c r="C882" s="71"/>
      <c r="D882" s="10"/>
      <c r="E882" s="71"/>
      <c r="F882" s="71"/>
      <c r="G882" s="71"/>
      <c r="H882" s="71"/>
      <c r="I882" s="72"/>
      <c r="J882" s="92"/>
      <c r="K882" s="73"/>
      <c r="L882" s="74"/>
      <c r="M882" s="75"/>
      <c r="N882" s="75"/>
      <c r="O882" s="74"/>
      <c r="P882" s="71"/>
      <c r="Q882" s="71"/>
      <c r="R882" s="76"/>
      <c r="S882" s="92"/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/>
      <c r="B883" s="77"/>
      <c r="C883" s="71"/>
      <c r="D883" s="10"/>
      <c r="E883" s="71"/>
      <c r="F883" s="71"/>
      <c r="G883" s="71"/>
      <c r="H883" s="71"/>
      <c r="I883" s="72"/>
      <c r="J883" s="92"/>
      <c r="K883" s="73"/>
      <c r="L883" s="74"/>
      <c r="M883" s="75"/>
      <c r="N883" s="75"/>
      <c r="O883" s="74"/>
      <c r="P883" s="71"/>
      <c r="Q883" s="71"/>
      <c r="R883" s="76"/>
      <c r="S883" s="92"/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/>
      <c r="B884" s="77"/>
      <c r="C884" s="71"/>
      <c r="D884" s="10"/>
      <c r="E884" s="71"/>
      <c r="F884" s="71"/>
      <c r="G884" s="71"/>
      <c r="H884" s="71"/>
      <c r="I884" s="72"/>
      <c r="J884" s="92"/>
      <c r="K884" s="73"/>
      <c r="L884" s="74"/>
      <c r="M884" s="75"/>
      <c r="N884" s="75"/>
      <c r="O884" s="74"/>
      <c r="P884" s="71"/>
      <c r="Q884" s="71"/>
      <c r="R884" s="76"/>
      <c r="S884" s="92"/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/>
      <c r="B885" s="77"/>
      <c r="C885" s="71"/>
      <c r="D885" s="10"/>
      <c r="E885" s="71"/>
      <c r="F885" s="71"/>
      <c r="G885" s="71"/>
      <c r="H885" s="71"/>
      <c r="I885" s="72"/>
      <c r="J885" s="92"/>
      <c r="K885" s="73"/>
      <c r="L885" s="74"/>
      <c r="M885" s="75"/>
      <c r="N885" s="75"/>
      <c r="O885" s="74"/>
      <c r="P885" s="71"/>
      <c r="Q885" s="71"/>
      <c r="R885" s="76"/>
      <c r="S885" s="92"/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/>
      <c r="B886" s="77"/>
      <c r="C886" s="71"/>
      <c r="D886" s="10"/>
      <c r="E886" s="71"/>
      <c r="F886" s="71"/>
      <c r="G886" s="71"/>
      <c r="H886" s="71"/>
      <c r="I886" s="72"/>
      <c r="J886" s="92"/>
      <c r="K886" s="73"/>
      <c r="L886" s="74"/>
      <c r="M886" s="75"/>
      <c r="N886" s="75"/>
      <c r="O886" s="74"/>
      <c r="P886" s="71"/>
      <c r="Q886" s="71"/>
      <c r="R886" s="76"/>
      <c r="S886" s="92"/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/>
      <c r="B887" s="77"/>
      <c r="C887" s="71"/>
      <c r="D887" s="10"/>
      <c r="E887" s="71"/>
      <c r="F887" s="71"/>
      <c r="G887" s="71"/>
      <c r="H887" s="71"/>
      <c r="I887" s="72"/>
      <c r="J887" s="92"/>
      <c r="K887" s="73"/>
      <c r="L887" s="74"/>
      <c r="M887" s="75"/>
      <c r="N887" s="75"/>
      <c r="O887" s="74"/>
      <c r="P887" s="71"/>
      <c r="Q887" s="71"/>
      <c r="R887" s="76"/>
      <c r="S887" s="92"/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/>
      <c r="B888" s="77"/>
      <c r="C888" s="71"/>
      <c r="D888" s="10"/>
      <c r="E888" s="71"/>
      <c r="F888" s="71"/>
      <c r="G888" s="71"/>
      <c r="H888" s="71"/>
      <c r="I888" s="72"/>
      <c r="J888" s="92"/>
      <c r="K888" s="73"/>
      <c r="L888" s="74"/>
      <c r="M888" s="75"/>
      <c r="N888" s="75"/>
      <c r="O888" s="74"/>
      <c r="P888" s="71"/>
      <c r="Q888" s="71"/>
      <c r="R888" s="76"/>
      <c r="S888" s="92"/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/>
      <c r="B889" s="77"/>
      <c r="C889" s="71"/>
      <c r="D889" s="10"/>
      <c r="E889" s="71"/>
      <c r="F889" s="71"/>
      <c r="G889" s="71"/>
      <c r="H889" s="71"/>
      <c r="I889" s="72"/>
      <c r="J889" s="92"/>
      <c r="K889" s="73"/>
      <c r="L889" s="74"/>
      <c r="M889" s="75"/>
      <c r="N889" s="75"/>
      <c r="O889" s="74"/>
      <c r="P889" s="71"/>
      <c r="Q889" s="71"/>
      <c r="R889" s="76"/>
      <c r="S889" s="92"/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/>
      <c r="B890" s="77"/>
      <c r="C890" s="71"/>
      <c r="D890" s="10"/>
      <c r="E890" s="71"/>
      <c r="F890" s="71"/>
      <c r="G890" s="71"/>
      <c r="H890" s="71"/>
      <c r="I890" s="72"/>
      <c r="J890" s="92"/>
      <c r="K890" s="73"/>
      <c r="L890" s="74"/>
      <c r="M890" s="75"/>
      <c r="N890" s="75"/>
      <c r="O890" s="74"/>
      <c r="P890" s="71"/>
      <c r="Q890" s="71"/>
      <c r="R890" s="76"/>
      <c r="S890" s="92"/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/>
      <c r="B891" s="77"/>
      <c r="C891" s="71"/>
      <c r="D891" s="10"/>
      <c r="E891" s="71"/>
      <c r="F891" s="71"/>
      <c r="G891" s="71"/>
      <c r="H891" s="71"/>
      <c r="I891" s="72"/>
      <c r="J891" s="92"/>
      <c r="K891" s="73"/>
      <c r="L891" s="74"/>
      <c r="M891" s="75"/>
      <c r="N891" s="75"/>
      <c r="O891" s="74"/>
      <c r="P891" s="71"/>
      <c r="Q891" s="71"/>
      <c r="R891" s="76"/>
      <c r="S891" s="92"/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/>
      <c r="B892" s="77"/>
      <c r="C892" s="71"/>
      <c r="D892" s="10"/>
      <c r="E892" s="71"/>
      <c r="F892" s="71"/>
      <c r="G892" s="71"/>
      <c r="H892" s="71"/>
      <c r="I892" s="72"/>
      <c r="J892" s="92"/>
      <c r="K892" s="73"/>
      <c r="L892" s="74"/>
      <c r="M892" s="75"/>
      <c r="N892" s="75"/>
      <c r="O892" s="74"/>
      <c r="P892" s="71"/>
      <c r="Q892" s="71"/>
      <c r="R892" s="76"/>
      <c r="S892" s="92"/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/>
      <c r="B893" s="77"/>
      <c r="C893" s="71"/>
      <c r="D893" s="10"/>
      <c r="E893" s="71"/>
      <c r="F893" s="71"/>
      <c r="G893" s="71"/>
      <c r="H893" s="71"/>
      <c r="I893" s="72"/>
      <c r="J893" s="92"/>
      <c r="K893" s="73"/>
      <c r="L893" s="74"/>
      <c r="M893" s="75"/>
      <c r="N893" s="75"/>
      <c r="O893" s="74"/>
      <c r="P893" s="71"/>
      <c r="Q893" s="71"/>
      <c r="R893" s="76"/>
      <c r="S893" s="92"/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/>
      <c r="B894" s="77"/>
      <c r="C894" s="71"/>
      <c r="D894" s="10"/>
      <c r="E894" s="71"/>
      <c r="F894" s="71"/>
      <c r="G894" s="71"/>
      <c r="H894" s="71"/>
      <c r="I894" s="72"/>
      <c r="J894" s="92"/>
      <c r="K894" s="73"/>
      <c r="L894" s="74"/>
      <c r="M894" s="75"/>
      <c r="N894" s="75"/>
      <c r="O894" s="74"/>
      <c r="P894" s="71"/>
      <c r="Q894" s="71"/>
      <c r="R894" s="76"/>
      <c r="S894" s="92"/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/>
      <c r="B895" s="77"/>
      <c r="C895" s="71"/>
      <c r="D895" s="10"/>
      <c r="E895" s="71"/>
      <c r="F895" s="71"/>
      <c r="G895" s="71"/>
      <c r="H895" s="71"/>
      <c r="I895" s="72"/>
      <c r="J895" s="92"/>
      <c r="K895" s="73"/>
      <c r="L895" s="74"/>
      <c r="M895" s="75"/>
      <c r="N895" s="75"/>
      <c r="O895" s="74"/>
      <c r="P895" s="71"/>
      <c r="Q895" s="71"/>
      <c r="R895" s="76"/>
      <c r="S895" s="92"/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/>
      <c r="B896" s="77"/>
      <c r="C896" s="71"/>
      <c r="D896" s="10"/>
      <c r="E896" s="71"/>
      <c r="F896" s="71"/>
      <c r="G896" s="71"/>
      <c r="H896" s="71"/>
      <c r="I896" s="72"/>
      <c r="J896" s="92"/>
      <c r="K896" s="73"/>
      <c r="L896" s="74"/>
      <c r="M896" s="75"/>
      <c r="N896" s="75"/>
      <c r="O896" s="74"/>
      <c r="P896" s="71"/>
      <c r="Q896" s="71"/>
      <c r="R896" s="76"/>
      <c r="S896" s="92"/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/>
      <c r="B897" s="77"/>
      <c r="C897" s="71"/>
      <c r="D897" s="10"/>
      <c r="E897" s="71"/>
      <c r="F897" s="71"/>
      <c r="G897" s="71"/>
      <c r="H897" s="71"/>
      <c r="I897" s="72"/>
      <c r="J897" s="92"/>
      <c r="K897" s="73"/>
      <c r="L897" s="74"/>
      <c r="M897" s="75"/>
      <c r="N897" s="75"/>
      <c r="O897" s="74"/>
      <c r="P897" s="71"/>
      <c r="Q897" s="71"/>
      <c r="R897" s="76"/>
      <c r="S897" s="92"/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/>
      <c r="B898" s="77"/>
      <c r="C898" s="71"/>
      <c r="D898" s="10"/>
      <c r="E898" s="71"/>
      <c r="F898" s="71"/>
      <c r="G898" s="71"/>
      <c r="H898" s="71"/>
      <c r="I898" s="72"/>
      <c r="J898" s="92"/>
      <c r="K898" s="73"/>
      <c r="L898" s="74"/>
      <c r="M898" s="75"/>
      <c r="N898" s="75"/>
      <c r="O898" s="74"/>
      <c r="P898" s="71"/>
      <c r="Q898" s="71"/>
      <c r="R898" s="76"/>
      <c r="S898" s="92"/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/>
      <c r="B899" s="77"/>
      <c r="C899" s="71"/>
      <c r="D899" s="10"/>
      <c r="E899" s="71"/>
      <c r="F899" s="71"/>
      <c r="G899" s="71"/>
      <c r="H899" s="71"/>
      <c r="I899" s="72"/>
      <c r="J899" s="92"/>
      <c r="K899" s="73"/>
      <c r="L899" s="74"/>
      <c r="M899" s="75"/>
      <c r="N899" s="75"/>
      <c r="O899" s="74"/>
      <c r="P899" s="71"/>
      <c r="Q899" s="71"/>
      <c r="R899" s="76"/>
      <c r="S899" s="92"/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/>
      <c r="B900" s="77"/>
      <c r="C900" s="71"/>
      <c r="D900" s="10"/>
      <c r="E900" s="71"/>
      <c r="F900" s="71"/>
      <c r="G900" s="71"/>
      <c r="H900" s="71"/>
      <c r="I900" s="72"/>
      <c r="J900" s="92"/>
      <c r="K900" s="73"/>
      <c r="L900" s="74"/>
      <c r="M900" s="75"/>
      <c r="N900" s="75"/>
      <c r="O900" s="74"/>
      <c r="P900" s="71"/>
      <c r="Q900" s="71"/>
      <c r="R900" s="76"/>
      <c r="S900" s="92"/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/>
      <c r="B901" s="77"/>
      <c r="C901" s="71"/>
      <c r="D901" s="10"/>
      <c r="E901" s="71"/>
      <c r="F901" s="71"/>
      <c r="G901" s="71"/>
      <c r="H901" s="71"/>
      <c r="I901" s="72"/>
      <c r="J901" s="92"/>
      <c r="K901" s="73"/>
      <c r="L901" s="74"/>
      <c r="M901" s="75"/>
      <c r="N901" s="75"/>
      <c r="O901" s="74"/>
      <c r="P901" s="71"/>
      <c r="Q901" s="71"/>
      <c r="R901" s="76"/>
      <c r="S901" s="92"/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/>
      <c r="B902" s="77"/>
      <c r="C902" s="71"/>
      <c r="D902" s="10"/>
      <c r="E902" s="71"/>
      <c r="F902" s="71"/>
      <c r="G902" s="71"/>
      <c r="H902" s="71"/>
      <c r="I902" s="72"/>
      <c r="J902" s="92"/>
      <c r="K902" s="73"/>
      <c r="L902" s="74"/>
      <c r="M902" s="75"/>
      <c r="N902" s="75"/>
      <c r="O902" s="74"/>
      <c r="P902" s="71"/>
      <c r="Q902" s="71"/>
      <c r="R902" s="76"/>
      <c r="S902" s="92"/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/>
      <c r="B903" s="77"/>
      <c r="C903" s="71"/>
      <c r="D903" s="10"/>
      <c r="E903" s="71"/>
      <c r="F903" s="71"/>
      <c r="G903" s="71"/>
      <c r="H903" s="71"/>
      <c r="I903" s="72"/>
      <c r="J903" s="92"/>
      <c r="K903" s="73"/>
      <c r="L903" s="74"/>
      <c r="M903" s="75"/>
      <c r="N903" s="75"/>
      <c r="O903" s="74"/>
      <c r="P903" s="71"/>
      <c r="Q903" s="71"/>
      <c r="R903" s="76"/>
      <c r="S903" s="92"/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/>
      <c r="B904" s="77"/>
      <c r="C904" s="71"/>
      <c r="D904" s="10"/>
      <c r="E904" s="71"/>
      <c r="F904" s="71"/>
      <c r="G904" s="71"/>
      <c r="H904" s="71"/>
      <c r="I904" s="72"/>
      <c r="J904" s="92"/>
      <c r="K904" s="73"/>
      <c r="L904" s="74"/>
      <c r="M904" s="75"/>
      <c r="N904" s="75"/>
      <c r="O904" s="74"/>
      <c r="P904" s="71"/>
      <c r="Q904" s="71"/>
      <c r="R904" s="76"/>
      <c r="S904" s="92"/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/>
      <c r="B905" s="77"/>
      <c r="C905" s="71"/>
      <c r="D905" s="10"/>
      <c r="E905" s="71"/>
      <c r="F905" s="71"/>
      <c r="G905" s="71"/>
      <c r="H905" s="71"/>
      <c r="I905" s="72"/>
      <c r="J905" s="92"/>
      <c r="K905" s="73"/>
      <c r="L905" s="74"/>
      <c r="M905" s="75"/>
      <c r="N905" s="75"/>
      <c r="O905" s="74"/>
      <c r="P905" s="71"/>
      <c r="Q905" s="71"/>
      <c r="R905" s="76"/>
      <c r="S905" s="92"/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/>
      <c r="B906" s="77"/>
      <c r="C906" s="71"/>
      <c r="D906" s="10"/>
      <c r="E906" s="71"/>
      <c r="F906" s="71"/>
      <c r="G906" s="71"/>
      <c r="H906" s="71"/>
      <c r="I906" s="72"/>
      <c r="J906" s="92"/>
      <c r="K906" s="73"/>
      <c r="L906" s="74"/>
      <c r="M906" s="75"/>
      <c r="N906" s="75"/>
      <c r="O906" s="74"/>
      <c r="P906" s="71"/>
      <c r="Q906" s="71"/>
      <c r="R906" s="76"/>
      <c r="S906" s="92"/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/>
      <c r="B907" s="77"/>
      <c r="C907" s="71"/>
      <c r="D907" s="10"/>
      <c r="E907" s="71"/>
      <c r="F907" s="71"/>
      <c r="G907" s="71"/>
      <c r="H907" s="71"/>
      <c r="I907" s="72"/>
      <c r="J907" s="92"/>
      <c r="K907" s="73"/>
      <c r="L907" s="74"/>
      <c r="M907" s="75"/>
      <c r="N907" s="75"/>
      <c r="O907" s="74"/>
      <c r="P907" s="71"/>
      <c r="Q907" s="71"/>
      <c r="R907" s="76"/>
      <c r="S907" s="92"/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/>
      <c r="B908" s="77"/>
      <c r="C908" s="71"/>
      <c r="D908" s="10"/>
      <c r="E908" s="71"/>
      <c r="F908" s="71"/>
      <c r="G908" s="71"/>
      <c r="H908" s="71"/>
      <c r="I908" s="72"/>
      <c r="J908" s="92"/>
      <c r="K908" s="73"/>
      <c r="L908" s="74"/>
      <c r="M908" s="75"/>
      <c r="N908" s="75"/>
      <c r="O908" s="74"/>
      <c r="P908" s="71"/>
      <c r="Q908" s="71"/>
      <c r="R908" s="76"/>
      <c r="S908" s="92"/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/>
      <c r="B909" s="77"/>
      <c r="C909" s="71"/>
      <c r="D909" s="10"/>
      <c r="E909" s="71"/>
      <c r="F909" s="71"/>
      <c r="G909" s="71"/>
      <c r="H909" s="71"/>
      <c r="I909" s="72"/>
      <c r="J909" s="92"/>
      <c r="K909" s="73"/>
      <c r="L909" s="74"/>
      <c r="M909" s="75"/>
      <c r="N909" s="75"/>
      <c r="O909" s="74"/>
      <c r="P909" s="71"/>
      <c r="Q909" s="71"/>
      <c r="R909" s="76"/>
      <c r="S909" s="92"/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/>
      <c r="B910" s="77"/>
      <c r="C910" s="71"/>
      <c r="D910" s="10"/>
      <c r="E910" s="71"/>
      <c r="F910" s="71"/>
      <c r="G910" s="71"/>
      <c r="H910" s="71"/>
      <c r="I910" s="72"/>
      <c r="J910" s="92"/>
      <c r="K910" s="73"/>
      <c r="L910" s="74"/>
      <c r="M910" s="75"/>
      <c r="N910" s="75"/>
      <c r="O910" s="74"/>
      <c r="P910" s="71"/>
      <c r="Q910" s="71"/>
      <c r="R910" s="76"/>
      <c r="S910" s="92"/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/>
      <c r="B911" s="77"/>
      <c r="C911" s="71"/>
      <c r="D911" s="10"/>
      <c r="E911" s="71"/>
      <c r="F911" s="71"/>
      <c r="G911" s="71"/>
      <c r="H911" s="71"/>
      <c r="I911" s="72"/>
      <c r="J911" s="92"/>
      <c r="K911" s="73"/>
      <c r="L911" s="74"/>
      <c r="M911" s="75"/>
      <c r="N911" s="75"/>
      <c r="O911" s="74"/>
      <c r="P911" s="71"/>
      <c r="Q911" s="71"/>
      <c r="R911" s="76"/>
      <c r="S911" s="92"/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/>
      <c r="B912" s="77"/>
      <c r="C912" s="71"/>
      <c r="D912" s="10"/>
      <c r="E912" s="71"/>
      <c r="F912" s="71"/>
      <c r="G912" s="71"/>
      <c r="H912" s="71"/>
      <c r="I912" s="72"/>
      <c r="J912" s="92"/>
      <c r="K912" s="73"/>
      <c r="L912" s="74"/>
      <c r="M912" s="75"/>
      <c r="N912" s="75"/>
      <c r="O912" s="74"/>
      <c r="P912" s="71"/>
      <c r="Q912" s="71"/>
      <c r="R912" s="76"/>
      <c r="S912" s="92"/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/>
      <c r="B913" s="77"/>
      <c r="C913" s="71"/>
      <c r="D913" s="10"/>
      <c r="E913" s="71"/>
      <c r="F913" s="71"/>
      <c r="G913" s="71"/>
      <c r="H913" s="71"/>
      <c r="I913" s="72"/>
      <c r="J913" s="92"/>
      <c r="K913" s="73"/>
      <c r="L913" s="74"/>
      <c r="M913" s="75"/>
      <c r="N913" s="75"/>
      <c r="O913" s="74"/>
      <c r="P913" s="71"/>
      <c r="Q913" s="71"/>
      <c r="R913" s="76"/>
      <c r="S913" s="92"/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/>
      <c r="B914" s="77"/>
      <c r="C914" s="71"/>
      <c r="D914" s="10"/>
      <c r="E914" s="71"/>
      <c r="F914" s="71"/>
      <c r="G914" s="71"/>
      <c r="H914" s="71"/>
      <c r="I914" s="72"/>
      <c r="J914" s="92"/>
      <c r="K914" s="73"/>
      <c r="L914" s="74"/>
      <c r="M914" s="75"/>
      <c r="N914" s="75"/>
      <c r="O914" s="74"/>
      <c r="P914" s="71"/>
      <c r="Q914" s="71"/>
      <c r="R914" s="76"/>
      <c r="S914" s="92"/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/>
      <c r="B915" s="77"/>
      <c r="C915" s="71"/>
      <c r="D915" s="10"/>
      <c r="E915" s="71"/>
      <c r="F915" s="71"/>
      <c r="G915" s="71"/>
      <c r="H915" s="71"/>
      <c r="I915" s="72"/>
      <c r="J915" s="92"/>
      <c r="K915" s="73"/>
      <c r="L915" s="74"/>
      <c r="M915" s="75"/>
      <c r="N915" s="75"/>
      <c r="O915" s="74"/>
      <c r="P915" s="71"/>
      <c r="Q915" s="71"/>
      <c r="R915" s="76"/>
      <c r="S915" s="92"/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/>
      <c r="B916" s="77"/>
      <c r="C916" s="71"/>
      <c r="D916" s="10"/>
      <c r="E916" s="71"/>
      <c r="F916" s="71"/>
      <c r="G916" s="71"/>
      <c r="H916" s="71"/>
      <c r="I916" s="72"/>
      <c r="J916" s="92"/>
      <c r="K916" s="73"/>
      <c r="L916" s="74"/>
      <c r="M916" s="75"/>
      <c r="N916" s="75"/>
      <c r="O916" s="74"/>
      <c r="P916" s="71"/>
      <c r="Q916" s="71"/>
      <c r="R916" s="76"/>
      <c r="S916" s="92"/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/>
      <c r="B917" s="77"/>
      <c r="C917" s="71"/>
      <c r="D917" s="10"/>
      <c r="E917" s="71"/>
      <c r="F917" s="71"/>
      <c r="G917" s="71"/>
      <c r="H917" s="71"/>
      <c r="I917" s="72"/>
      <c r="J917" s="92"/>
      <c r="K917" s="73"/>
      <c r="L917" s="74"/>
      <c r="M917" s="75"/>
      <c r="N917" s="75"/>
      <c r="O917" s="74"/>
      <c r="P917" s="71"/>
      <c r="Q917" s="71"/>
      <c r="R917" s="76"/>
      <c r="S917" s="92"/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/>
      <c r="B918" s="77"/>
      <c r="C918" s="71"/>
      <c r="D918" s="10"/>
      <c r="E918" s="71"/>
      <c r="F918" s="71"/>
      <c r="G918" s="71"/>
      <c r="H918" s="71"/>
      <c r="I918" s="72"/>
      <c r="J918" s="92"/>
      <c r="K918" s="73"/>
      <c r="L918" s="74"/>
      <c r="M918" s="75"/>
      <c r="N918" s="75"/>
      <c r="O918" s="74"/>
      <c r="P918" s="71"/>
      <c r="Q918" s="71"/>
      <c r="R918" s="76"/>
      <c r="S918" s="92"/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/>
      <c r="B919" s="77"/>
      <c r="C919" s="71"/>
      <c r="D919" s="10"/>
      <c r="E919" s="71"/>
      <c r="F919" s="71"/>
      <c r="G919" s="71"/>
      <c r="H919" s="71"/>
      <c r="I919" s="72"/>
      <c r="J919" s="92"/>
      <c r="K919" s="73"/>
      <c r="L919" s="74"/>
      <c r="M919" s="75"/>
      <c r="N919" s="75"/>
      <c r="O919" s="74"/>
      <c r="P919" s="71"/>
      <c r="Q919" s="71"/>
      <c r="R919" s="76"/>
      <c r="S919" s="92"/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/>
      <c r="B920" s="77"/>
      <c r="C920" s="71"/>
      <c r="D920" s="10"/>
      <c r="E920" s="71"/>
      <c r="F920" s="71"/>
      <c r="G920" s="71"/>
      <c r="H920" s="71"/>
      <c r="I920" s="72"/>
      <c r="J920" s="92"/>
      <c r="K920" s="73"/>
      <c r="L920" s="74"/>
      <c r="M920" s="75"/>
      <c r="N920" s="75"/>
      <c r="O920" s="74"/>
      <c r="P920" s="71"/>
      <c r="Q920" s="71"/>
      <c r="R920" s="76"/>
      <c r="S920" s="92"/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/>
      <c r="B921" s="77"/>
      <c r="C921" s="71"/>
      <c r="D921" s="10"/>
      <c r="E921" s="71"/>
      <c r="F921" s="71"/>
      <c r="G921" s="71"/>
      <c r="H921" s="71"/>
      <c r="I921" s="72"/>
      <c r="J921" s="92"/>
      <c r="K921" s="73"/>
      <c r="L921" s="74"/>
      <c r="M921" s="75"/>
      <c r="N921" s="75"/>
      <c r="O921" s="74"/>
      <c r="P921" s="71"/>
      <c r="Q921" s="71"/>
      <c r="R921" s="76"/>
      <c r="S921" s="92"/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/>
      <c r="B922" s="77"/>
      <c r="C922" s="71"/>
      <c r="D922" s="10"/>
      <c r="E922" s="71"/>
      <c r="F922" s="71"/>
      <c r="G922" s="71"/>
      <c r="H922" s="71"/>
      <c r="I922" s="72"/>
      <c r="J922" s="92"/>
      <c r="K922" s="73"/>
      <c r="L922" s="74"/>
      <c r="M922" s="75"/>
      <c r="N922" s="75"/>
      <c r="O922" s="74"/>
      <c r="P922" s="71"/>
      <c r="Q922" s="71"/>
      <c r="R922" s="76"/>
      <c r="S922" s="92"/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/>
      <c r="B923" s="77"/>
      <c r="C923" s="71"/>
      <c r="D923" s="10"/>
      <c r="E923" s="71"/>
      <c r="F923" s="71"/>
      <c r="G923" s="71"/>
      <c r="H923" s="71"/>
      <c r="I923" s="72"/>
      <c r="J923" s="92"/>
      <c r="K923" s="73"/>
      <c r="L923" s="74"/>
      <c r="M923" s="75"/>
      <c r="N923" s="75"/>
      <c r="O923" s="74"/>
      <c r="P923" s="71"/>
      <c r="Q923" s="71"/>
      <c r="R923" s="76"/>
      <c r="S923" s="92"/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/>
      <c r="B924" s="77"/>
      <c r="C924" s="71"/>
      <c r="D924" s="10"/>
      <c r="E924" s="71"/>
      <c r="F924" s="71"/>
      <c r="G924" s="71"/>
      <c r="H924" s="71"/>
      <c r="I924" s="72"/>
      <c r="J924" s="92"/>
      <c r="K924" s="73"/>
      <c r="L924" s="74"/>
      <c r="M924" s="75"/>
      <c r="N924" s="75"/>
      <c r="O924" s="74"/>
      <c r="P924" s="71"/>
      <c r="Q924" s="71"/>
      <c r="R924" s="76"/>
      <c r="S924" s="92"/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/>
      <c r="B925" s="77"/>
      <c r="C925" s="71"/>
      <c r="D925" s="10"/>
      <c r="E925" s="71"/>
      <c r="F925" s="71"/>
      <c r="G925" s="71"/>
      <c r="H925" s="71"/>
      <c r="I925" s="72"/>
      <c r="J925" s="92"/>
      <c r="K925" s="73"/>
      <c r="L925" s="74"/>
      <c r="M925" s="75"/>
      <c r="N925" s="75"/>
      <c r="O925" s="74"/>
      <c r="P925" s="71"/>
      <c r="Q925" s="71"/>
      <c r="R925" s="76"/>
      <c r="S925" s="92"/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/>
      <c r="B926" s="77"/>
      <c r="C926" s="71"/>
      <c r="D926" s="10"/>
      <c r="E926" s="71"/>
      <c r="F926" s="71"/>
      <c r="G926" s="71"/>
      <c r="H926" s="71"/>
      <c r="I926" s="72"/>
      <c r="J926" s="92"/>
      <c r="K926" s="73"/>
      <c r="L926" s="74"/>
      <c r="M926" s="75"/>
      <c r="N926" s="75"/>
      <c r="O926" s="74"/>
      <c r="P926" s="71"/>
      <c r="Q926" s="71"/>
      <c r="R926" s="76"/>
      <c r="S926" s="92"/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/>
      <c r="B927" s="77"/>
      <c r="C927" s="71"/>
      <c r="D927" s="10"/>
      <c r="E927" s="71"/>
      <c r="F927" s="71"/>
      <c r="G927" s="71"/>
      <c r="H927" s="71"/>
      <c r="I927" s="72"/>
      <c r="J927" s="92"/>
      <c r="K927" s="73"/>
      <c r="L927" s="74"/>
      <c r="M927" s="75"/>
      <c r="N927" s="75"/>
      <c r="O927" s="74"/>
      <c r="P927" s="71"/>
      <c r="Q927" s="71"/>
      <c r="R927" s="76"/>
      <c r="S927" s="92"/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/>
      <c r="B928" s="77"/>
      <c r="C928" s="71"/>
      <c r="D928" s="10"/>
      <c r="E928" s="71"/>
      <c r="F928" s="71"/>
      <c r="G928" s="71"/>
      <c r="H928" s="71"/>
      <c r="I928" s="72"/>
      <c r="J928" s="92"/>
      <c r="K928" s="73"/>
      <c r="L928" s="74"/>
      <c r="M928" s="75"/>
      <c r="N928" s="75"/>
      <c r="O928" s="74"/>
      <c r="P928" s="71"/>
      <c r="Q928" s="71"/>
      <c r="R928" s="76"/>
      <c r="S928" s="92"/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/>
      <c r="B929" s="77"/>
      <c r="C929" s="71"/>
      <c r="D929" s="10"/>
      <c r="E929" s="71"/>
      <c r="F929" s="71"/>
      <c r="G929" s="71"/>
      <c r="H929" s="71"/>
      <c r="I929" s="72"/>
      <c r="J929" s="92"/>
      <c r="K929" s="73"/>
      <c r="L929" s="74"/>
      <c r="M929" s="75"/>
      <c r="N929" s="75"/>
      <c r="O929" s="74"/>
      <c r="P929" s="71"/>
      <c r="Q929" s="71"/>
      <c r="R929" s="76"/>
      <c r="S929" s="92"/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/>
      <c r="B930" s="77"/>
      <c r="C930" s="71"/>
      <c r="D930" s="10"/>
      <c r="E930" s="71"/>
      <c r="F930" s="71"/>
      <c r="G930" s="71"/>
      <c r="H930" s="71"/>
      <c r="I930" s="72"/>
      <c r="J930" s="92"/>
      <c r="K930" s="73"/>
      <c r="L930" s="74"/>
      <c r="M930" s="75"/>
      <c r="N930" s="75"/>
      <c r="O930" s="74"/>
      <c r="P930" s="71"/>
      <c r="Q930" s="71"/>
      <c r="R930" s="76"/>
      <c r="S930" s="92"/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/>
      <c r="B931" s="77"/>
      <c r="C931" s="71"/>
      <c r="D931" s="10"/>
      <c r="E931" s="71"/>
      <c r="F931" s="71"/>
      <c r="G931" s="71"/>
      <c r="H931" s="71"/>
      <c r="I931" s="72"/>
      <c r="J931" s="92"/>
      <c r="K931" s="73"/>
      <c r="L931" s="74"/>
      <c r="M931" s="75"/>
      <c r="N931" s="75"/>
      <c r="O931" s="74"/>
      <c r="P931" s="71"/>
      <c r="Q931" s="71"/>
      <c r="R931" s="76"/>
      <c r="S931" s="92"/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/>
      <c r="B932" s="77"/>
      <c r="C932" s="71"/>
      <c r="D932" s="10"/>
      <c r="E932" s="71"/>
      <c r="F932" s="71"/>
      <c r="G932" s="71"/>
      <c r="H932" s="71"/>
      <c r="I932" s="72"/>
      <c r="J932" s="92"/>
      <c r="K932" s="73"/>
      <c r="L932" s="74"/>
      <c r="M932" s="75"/>
      <c r="N932" s="75"/>
      <c r="O932" s="74"/>
      <c r="P932" s="71"/>
      <c r="Q932" s="71"/>
      <c r="R932" s="76"/>
      <c r="S932" s="92"/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/>
      <c r="B933" s="77"/>
      <c r="C933" s="71"/>
      <c r="D933" s="10"/>
      <c r="E933" s="71"/>
      <c r="F933" s="71"/>
      <c r="G933" s="71"/>
      <c r="H933" s="71"/>
      <c r="I933" s="72"/>
      <c r="J933" s="92"/>
      <c r="K933" s="73"/>
      <c r="L933" s="74"/>
      <c r="M933" s="75"/>
      <c r="N933" s="75"/>
      <c r="O933" s="74"/>
      <c r="P933" s="71"/>
      <c r="Q933" s="71"/>
      <c r="R933" s="76"/>
      <c r="S933" s="92"/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/>
      <c r="B934" s="77"/>
      <c r="C934" s="71"/>
      <c r="D934" s="10"/>
      <c r="E934" s="71"/>
      <c r="F934" s="71"/>
      <c r="G934" s="71"/>
      <c r="H934" s="71"/>
      <c r="I934" s="72"/>
      <c r="J934" s="92"/>
      <c r="K934" s="73"/>
      <c r="L934" s="74"/>
      <c r="M934" s="75"/>
      <c r="N934" s="75"/>
      <c r="O934" s="74"/>
      <c r="P934" s="71"/>
      <c r="Q934" s="71"/>
      <c r="R934" s="76"/>
      <c r="S934" s="92"/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/>
      <c r="B935" s="77"/>
      <c r="C935" s="71"/>
      <c r="D935" s="10"/>
      <c r="E935" s="71"/>
      <c r="F935" s="71"/>
      <c r="G935" s="71"/>
      <c r="H935" s="71"/>
      <c r="I935" s="72"/>
      <c r="J935" s="92"/>
      <c r="K935" s="73"/>
      <c r="L935" s="74"/>
      <c r="M935" s="75"/>
      <c r="N935" s="75"/>
      <c r="O935" s="74"/>
      <c r="P935" s="71"/>
      <c r="Q935" s="71"/>
      <c r="R935" s="76"/>
      <c r="S935" s="92"/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/>
      <c r="B936" s="77"/>
      <c r="C936" s="71"/>
      <c r="D936" s="10"/>
      <c r="E936" s="71"/>
      <c r="F936" s="71"/>
      <c r="G936" s="71"/>
      <c r="H936" s="71"/>
      <c r="I936" s="72"/>
      <c r="J936" s="92"/>
      <c r="K936" s="73"/>
      <c r="L936" s="74"/>
      <c r="M936" s="75"/>
      <c r="N936" s="75"/>
      <c r="O936" s="74"/>
      <c r="P936" s="71"/>
      <c r="Q936" s="71"/>
      <c r="R936" s="76"/>
      <c r="S936" s="92"/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/>
      <c r="B937" s="77"/>
      <c r="C937" s="71"/>
      <c r="D937" s="10"/>
      <c r="E937" s="71"/>
      <c r="F937" s="71"/>
      <c r="G937" s="71"/>
      <c r="H937" s="71"/>
      <c r="I937" s="72"/>
      <c r="J937" s="92"/>
      <c r="K937" s="73"/>
      <c r="L937" s="74"/>
      <c r="M937" s="75"/>
      <c r="N937" s="75"/>
      <c r="O937" s="74"/>
      <c r="P937" s="71"/>
      <c r="Q937" s="71"/>
      <c r="R937" s="76"/>
      <c r="S937" s="92"/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/>
      <c r="B938" s="77"/>
      <c r="C938" s="71"/>
      <c r="D938" s="10"/>
      <c r="E938" s="71"/>
      <c r="F938" s="71"/>
      <c r="G938" s="71"/>
      <c r="H938" s="71"/>
      <c r="I938" s="72"/>
      <c r="J938" s="92"/>
      <c r="K938" s="73"/>
      <c r="L938" s="74"/>
      <c r="M938" s="75"/>
      <c r="N938" s="75"/>
      <c r="O938" s="74"/>
      <c r="P938" s="71"/>
      <c r="Q938" s="71"/>
      <c r="R938" s="76"/>
      <c r="S938" s="92"/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/>
      <c r="B939" s="77"/>
      <c r="C939" s="71"/>
      <c r="D939" s="10"/>
      <c r="E939" s="71"/>
      <c r="F939" s="71"/>
      <c r="G939" s="71"/>
      <c r="H939" s="71"/>
      <c r="I939" s="72"/>
      <c r="J939" s="92"/>
      <c r="K939" s="73"/>
      <c r="L939" s="74"/>
      <c r="M939" s="75"/>
      <c r="N939" s="75"/>
      <c r="O939" s="74"/>
      <c r="P939" s="71"/>
      <c r="Q939" s="71"/>
      <c r="R939" s="76"/>
      <c r="S939" s="92"/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/>
      <c r="B940" s="77"/>
      <c r="C940" s="71"/>
      <c r="D940" s="10"/>
      <c r="E940" s="71"/>
      <c r="F940" s="71"/>
      <c r="G940" s="71"/>
      <c r="H940" s="71"/>
      <c r="I940" s="72"/>
      <c r="J940" s="92"/>
      <c r="K940" s="73"/>
      <c r="L940" s="74"/>
      <c r="M940" s="75"/>
      <c r="N940" s="75"/>
      <c r="O940" s="74"/>
      <c r="P940" s="71"/>
      <c r="Q940" s="71"/>
      <c r="R940" s="76"/>
      <c r="S940" s="92"/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/>
      <c r="B941" s="77"/>
      <c r="C941" s="71"/>
      <c r="D941" s="10"/>
      <c r="E941" s="71"/>
      <c r="F941" s="71"/>
      <c r="G941" s="71"/>
      <c r="H941" s="71"/>
      <c r="I941" s="72"/>
      <c r="J941" s="92"/>
      <c r="K941" s="73"/>
      <c r="L941" s="74"/>
      <c r="M941" s="75"/>
      <c r="N941" s="75"/>
      <c r="O941" s="74"/>
      <c r="P941" s="71"/>
      <c r="Q941" s="71"/>
      <c r="R941" s="76"/>
      <c r="S941" s="92"/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/>
      <c r="B942" s="77"/>
      <c r="C942" s="71"/>
      <c r="D942" s="10"/>
      <c r="E942" s="71"/>
      <c r="F942" s="71"/>
      <c r="G942" s="71"/>
      <c r="H942" s="71"/>
      <c r="I942" s="72"/>
      <c r="J942" s="92"/>
      <c r="K942" s="73"/>
      <c r="L942" s="74"/>
      <c r="M942" s="75"/>
      <c r="N942" s="75"/>
      <c r="O942" s="74"/>
      <c r="P942" s="71"/>
      <c r="Q942" s="71"/>
      <c r="R942" s="76"/>
      <c r="S942" s="92"/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/>
      <c r="B943" s="77"/>
      <c r="C943" s="71"/>
      <c r="D943" s="10"/>
      <c r="E943" s="71"/>
      <c r="F943" s="71"/>
      <c r="G943" s="71"/>
      <c r="H943" s="71"/>
      <c r="I943" s="72"/>
      <c r="J943" s="92"/>
      <c r="K943" s="73"/>
      <c r="L943" s="74"/>
      <c r="M943" s="75"/>
      <c r="N943" s="75"/>
      <c r="O943" s="74"/>
      <c r="P943" s="71"/>
      <c r="Q943" s="71"/>
      <c r="R943" s="76"/>
      <c r="S943" s="92"/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/>
      <c r="B944" s="77"/>
      <c r="C944" s="71"/>
      <c r="D944" s="10"/>
      <c r="E944" s="71"/>
      <c r="F944" s="71"/>
      <c r="G944" s="71"/>
      <c r="H944" s="71"/>
      <c r="I944" s="72"/>
      <c r="J944" s="92"/>
      <c r="K944" s="73"/>
      <c r="L944" s="74"/>
      <c r="M944" s="75"/>
      <c r="N944" s="75"/>
      <c r="O944" s="74"/>
      <c r="P944" s="71"/>
      <c r="Q944" s="71"/>
      <c r="R944" s="76"/>
      <c r="S944" s="92"/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/>
      <c r="B945" s="77"/>
      <c r="C945" s="71"/>
      <c r="D945" s="10"/>
      <c r="E945" s="71"/>
      <c r="F945" s="71"/>
      <c r="G945" s="71"/>
      <c r="H945" s="71"/>
      <c r="I945" s="72"/>
      <c r="J945" s="92"/>
      <c r="K945" s="73"/>
      <c r="L945" s="74"/>
      <c r="M945" s="75"/>
      <c r="N945" s="75"/>
      <c r="O945" s="74"/>
      <c r="P945" s="71"/>
      <c r="Q945" s="71"/>
      <c r="R945" s="76"/>
      <c r="S945" s="92"/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/>
      <c r="B946" s="77"/>
      <c r="C946" s="71"/>
      <c r="D946" s="10"/>
      <c r="E946" s="71"/>
      <c r="F946" s="71"/>
      <c r="G946" s="71"/>
      <c r="H946" s="71"/>
      <c r="I946" s="72"/>
      <c r="J946" s="92"/>
      <c r="K946" s="73"/>
      <c r="L946" s="74"/>
      <c r="M946" s="75"/>
      <c r="N946" s="75"/>
      <c r="O946" s="74"/>
      <c r="P946" s="71"/>
      <c r="Q946" s="71"/>
      <c r="R946" s="76"/>
      <c r="S946" s="92"/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/>
      <c r="B947" s="77"/>
      <c r="C947" s="71"/>
      <c r="D947" s="10"/>
      <c r="E947" s="71"/>
      <c r="F947" s="71"/>
      <c r="G947" s="71"/>
      <c r="H947" s="71"/>
      <c r="I947" s="72"/>
      <c r="J947" s="92"/>
      <c r="K947" s="73"/>
      <c r="L947" s="74"/>
      <c r="M947" s="75"/>
      <c r="N947" s="75"/>
      <c r="O947" s="74"/>
      <c r="P947" s="71"/>
      <c r="Q947" s="71"/>
      <c r="R947" s="76"/>
      <c r="S947" s="92"/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/>
      <c r="B948" s="77"/>
      <c r="C948" s="71"/>
      <c r="D948" s="10"/>
      <c r="E948" s="71"/>
      <c r="F948" s="71"/>
      <c r="G948" s="71"/>
      <c r="H948" s="71"/>
      <c r="I948" s="72"/>
      <c r="J948" s="92"/>
      <c r="K948" s="73"/>
      <c r="L948" s="74"/>
      <c r="M948" s="75"/>
      <c r="N948" s="75"/>
      <c r="O948" s="74"/>
      <c r="P948" s="71"/>
      <c r="Q948" s="71"/>
      <c r="R948" s="76"/>
      <c r="S948" s="92"/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/>
      <c r="B949" s="77"/>
      <c r="C949" s="71"/>
      <c r="D949" s="10"/>
      <c r="E949" s="71"/>
      <c r="F949" s="71"/>
      <c r="G949" s="71"/>
      <c r="H949" s="71"/>
      <c r="I949" s="72"/>
      <c r="J949" s="92"/>
      <c r="K949" s="73"/>
      <c r="L949" s="74"/>
      <c r="M949" s="75"/>
      <c r="N949" s="75"/>
      <c r="O949" s="74"/>
      <c r="P949" s="71"/>
      <c r="Q949" s="71"/>
      <c r="R949" s="76"/>
      <c r="S949" s="92"/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/>
      <c r="B950" s="77"/>
      <c r="C950" s="71"/>
      <c r="D950" s="10"/>
      <c r="E950" s="71"/>
      <c r="F950" s="71"/>
      <c r="G950" s="71"/>
      <c r="H950" s="71"/>
      <c r="I950" s="72"/>
      <c r="J950" s="92"/>
      <c r="K950" s="73"/>
      <c r="L950" s="74"/>
      <c r="M950" s="75"/>
      <c r="N950" s="75"/>
      <c r="O950" s="74"/>
      <c r="P950" s="71"/>
      <c r="Q950" s="71"/>
      <c r="R950" s="76"/>
      <c r="S950" s="92"/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/>
      <c r="B951" s="77"/>
      <c r="C951" s="71"/>
      <c r="D951" s="10"/>
      <c r="E951" s="71"/>
      <c r="F951" s="71"/>
      <c r="G951" s="71"/>
      <c r="H951" s="71"/>
      <c r="I951" s="72"/>
      <c r="J951" s="92"/>
      <c r="K951" s="73"/>
      <c r="L951" s="74"/>
      <c r="M951" s="75"/>
      <c r="N951" s="75"/>
      <c r="O951" s="74"/>
      <c r="P951" s="71"/>
      <c r="Q951" s="71"/>
      <c r="R951" s="76"/>
      <c r="S951" s="92"/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/>
      <c r="B952" s="77"/>
      <c r="C952" s="71"/>
      <c r="D952" s="10"/>
      <c r="E952" s="71"/>
      <c r="F952" s="71"/>
      <c r="G952" s="71"/>
      <c r="H952" s="71"/>
      <c r="I952" s="72"/>
      <c r="J952" s="92"/>
      <c r="K952" s="73"/>
      <c r="L952" s="74"/>
      <c r="M952" s="75"/>
      <c r="N952" s="75"/>
      <c r="O952" s="74"/>
      <c r="P952" s="71"/>
      <c r="Q952" s="71"/>
      <c r="R952" s="76"/>
      <c r="S952" s="92"/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/>
      <c r="B953" s="77"/>
      <c r="C953" s="71"/>
      <c r="D953" s="10"/>
      <c r="E953" s="71"/>
      <c r="F953" s="71"/>
      <c r="G953" s="71"/>
      <c r="H953" s="71"/>
      <c r="I953" s="72"/>
      <c r="J953" s="92"/>
      <c r="K953" s="73"/>
      <c r="L953" s="74"/>
      <c r="M953" s="75"/>
      <c r="N953" s="75"/>
      <c r="O953" s="74"/>
      <c r="P953" s="71"/>
      <c r="Q953" s="71"/>
      <c r="R953" s="76"/>
      <c r="S953" s="92"/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/>
      <c r="B954" s="77"/>
      <c r="C954" s="71"/>
      <c r="D954" s="10"/>
      <c r="E954" s="71"/>
      <c r="F954" s="71"/>
      <c r="G954" s="71"/>
      <c r="H954" s="71"/>
      <c r="I954" s="72"/>
      <c r="J954" s="92"/>
      <c r="K954" s="73"/>
      <c r="L954" s="74"/>
      <c r="M954" s="75"/>
      <c r="N954" s="75"/>
      <c r="O954" s="74"/>
      <c r="P954" s="71"/>
      <c r="Q954" s="71"/>
      <c r="R954" s="76"/>
      <c r="S954" s="92"/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/>
      <c r="B955" s="77"/>
      <c r="C955" s="71"/>
      <c r="D955" s="10"/>
      <c r="E955" s="71"/>
      <c r="F955" s="71"/>
      <c r="G955" s="71"/>
      <c r="H955" s="71"/>
      <c r="I955" s="72"/>
      <c r="J955" s="92"/>
      <c r="K955" s="73"/>
      <c r="L955" s="74"/>
      <c r="M955" s="75"/>
      <c r="N955" s="75"/>
      <c r="O955" s="74"/>
      <c r="P955" s="71"/>
      <c r="Q955" s="71"/>
      <c r="R955" s="76"/>
      <c r="S955" s="92"/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/>
      <c r="B956" s="77"/>
      <c r="C956" s="71"/>
      <c r="D956" s="10"/>
      <c r="E956" s="71"/>
      <c r="F956" s="71"/>
      <c r="G956" s="71"/>
      <c r="H956" s="71"/>
      <c r="I956" s="72"/>
      <c r="J956" s="92"/>
      <c r="K956" s="73"/>
      <c r="L956" s="74"/>
      <c r="M956" s="75"/>
      <c r="N956" s="75"/>
      <c r="O956" s="74"/>
      <c r="P956" s="71"/>
      <c r="Q956" s="71"/>
      <c r="R956" s="76"/>
      <c r="S956" s="92"/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/>
      <c r="B957" s="77"/>
      <c r="C957" s="71"/>
      <c r="D957" s="10"/>
      <c r="E957" s="71"/>
      <c r="F957" s="71"/>
      <c r="G957" s="71"/>
      <c r="H957" s="71"/>
      <c r="I957" s="72"/>
      <c r="J957" s="92"/>
      <c r="K957" s="73"/>
      <c r="L957" s="74"/>
      <c r="M957" s="75"/>
      <c r="N957" s="75"/>
      <c r="O957" s="74"/>
      <c r="P957" s="71"/>
      <c r="Q957" s="71"/>
      <c r="R957" s="76"/>
      <c r="S957" s="92"/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/>
      <c r="B958" s="77"/>
      <c r="C958" s="71"/>
      <c r="D958" s="10"/>
      <c r="E958" s="71"/>
      <c r="F958" s="71"/>
      <c r="G958" s="71"/>
      <c r="H958" s="71"/>
      <c r="I958" s="72"/>
      <c r="J958" s="92"/>
      <c r="K958" s="73"/>
      <c r="L958" s="74"/>
      <c r="M958" s="75"/>
      <c r="N958" s="75"/>
      <c r="O958" s="74"/>
      <c r="P958" s="71"/>
      <c r="Q958" s="71"/>
      <c r="R958" s="76"/>
      <c r="S958" s="92"/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/>
      <c r="B959" s="77"/>
      <c r="C959" s="71"/>
      <c r="D959" s="10"/>
      <c r="E959" s="71"/>
      <c r="F959" s="71"/>
      <c r="G959" s="71"/>
      <c r="H959" s="71"/>
      <c r="I959" s="72"/>
      <c r="J959" s="92"/>
      <c r="K959" s="73"/>
      <c r="L959" s="74"/>
      <c r="M959" s="75"/>
      <c r="N959" s="75"/>
      <c r="O959" s="74"/>
      <c r="P959" s="71"/>
      <c r="Q959" s="71"/>
      <c r="R959" s="76"/>
      <c r="S959" s="92"/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/>
      <c r="B960" s="77"/>
      <c r="C960" s="71"/>
      <c r="D960" s="10"/>
      <c r="E960" s="71"/>
      <c r="F960" s="71"/>
      <c r="G960" s="71"/>
      <c r="H960" s="71"/>
      <c r="I960" s="72"/>
      <c r="J960" s="92"/>
      <c r="K960" s="73"/>
      <c r="L960" s="74"/>
      <c r="M960" s="75"/>
      <c r="N960" s="75"/>
      <c r="O960" s="74"/>
      <c r="P960" s="71"/>
      <c r="Q960" s="71"/>
      <c r="R960" s="76"/>
      <c r="S960" s="92"/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0"/>
      <c r="B961" s="77"/>
      <c r="C961" s="71"/>
      <c r="D961" s="10"/>
      <c r="E961" s="71"/>
      <c r="F961" s="71"/>
      <c r="G961" s="71"/>
      <c r="H961" s="71"/>
      <c r="I961" s="72"/>
      <c r="J961" s="92"/>
      <c r="K961" s="73"/>
      <c r="L961" s="74"/>
      <c r="M961" s="75"/>
      <c r="N961" s="75"/>
      <c r="O961" s="74"/>
      <c r="P961" s="71"/>
      <c r="Q961" s="71"/>
      <c r="R961" s="76"/>
      <c r="S961" s="92"/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0"/>
      <c r="B962" s="77"/>
      <c r="C962" s="71"/>
      <c r="D962" s="10"/>
      <c r="E962" s="71"/>
      <c r="F962" s="71"/>
      <c r="G962" s="71"/>
      <c r="H962" s="71"/>
      <c r="I962" s="72"/>
      <c r="J962" s="92"/>
      <c r="K962" s="73"/>
      <c r="L962" s="74"/>
      <c r="M962" s="75"/>
      <c r="N962" s="75"/>
      <c r="O962" s="74"/>
      <c r="P962" s="71"/>
      <c r="Q962" s="71"/>
      <c r="R962" s="76"/>
      <c r="S962" s="92"/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0"/>
      <c r="B963" s="77"/>
      <c r="C963" s="71"/>
      <c r="D963" s="10"/>
      <c r="E963" s="71"/>
      <c r="F963" s="71"/>
      <c r="G963" s="71"/>
      <c r="H963" s="71"/>
      <c r="I963" s="72"/>
      <c r="J963" s="92"/>
      <c r="K963" s="73"/>
      <c r="L963" s="74"/>
      <c r="M963" s="75"/>
      <c r="N963" s="75"/>
      <c r="O963" s="74"/>
      <c r="P963" s="71"/>
      <c r="Q963" s="71"/>
      <c r="R963" s="76"/>
      <c r="S963" s="92"/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0"/>
      <c r="B964" s="77"/>
      <c r="C964" s="71"/>
      <c r="D964" s="10"/>
      <c r="E964" s="71"/>
      <c r="F964" s="71"/>
      <c r="G964" s="71"/>
      <c r="H964" s="71"/>
      <c r="I964" s="72"/>
      <c r="J964" s="92"/>
      <c r="K964" s="73"/>
      <c r="L964" s="74"/>
      <c r="M964" s="75"/>
      <c r="N964" s="75"/>
      <c r="O964" s="74"/>
      <c r="P964" s="71"/>
      <c r="Q964" s="71"/>
      <c r="R964" s="76"/>
      <c r="S964" s="92"/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0"/>
      <c r="B965" s="77"/>
      <c r="C965" s="71"/>
      <c r="D965" s="10"/>
      <c r="E965" s="71"/>
      <c r="F965" s="71"/>
      <c r="G965" s="71"/>
      <c r="H965" s="71"/>
      <c r="I965" s="72"/>
      <c r="J965" s="92"/>
      <c r="K965" s="73"/>
      <c r="L965" s="74"/>
      <c r="M965" s="75"/>
      <c r="N965" s="75"/>
      <c r="O965" s="74"/>
      <c r="P965" s="71"/>
      <c r="Q965" s="71"/>
      <c r="R965" s="76"/>
      <c r="S965" s="92"/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0"/>
      <c r="B966" s="77"/>
      <c r="C966" s="71"/>
      <c r="D966" s="10"/>
      <c r="E966" s="71"/>
      <c r="F966" s="71"/>
      <c r="G966" s="71"/>
      <c r="H966" s="71"/>
      <c r="I966" s="72"/>
      <c r="J966" s="92"/>
      <c r="K966" s="73"/>
      <c r="L966" s="74"/>
      <c r="M966" s="75"/>
      <c r="N966" s="75"/>
      <c r="O966" s="74"/>
      <c r="P966" s="71"/>
      <c r="Q966" s="71"/>
      <c r="R966" s="76"/>
      <c r="S966" s="92"/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0"/>
      <c r="B967" s="77"/>
      <c r="C967" s="71"/>
      <c r="D967" s="10"/>
      <c r="E967" s="71"/>
      <c r="F967" s="71"/>
      <c r="G967" s="71"/>
      <c r="H967" s="71"/>
      <c r="I967" s="72"/>
      <c r="J967" s="92"/>
      <c r="K967" s="73"/>
      <c r="L967" s="74"/>
      <c r="M967" s="75"/>
      <c r="N967" s="75"/>
      <c r="O967" s="74"/>
      <c r="P967" s="71"/>
      <c r="Q967" s="71"/>
      <c r="R967" s="76"/>
      <c r="S967" s="92"/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0"/>
      <c r="B968" s="77"/>
      <c r="C968" s="71"/>
      <c r="D968" s="10"/>
      <c r="E968" s="71"/>
      <c r="F968" s="71"/>
      <c r="G968" s="71"/>
      <c r="H968" s="71"/>
      <c r="I968" s="72"/>
      <c r="J968" s="92"/>
      <c r="K968" s="73"/>
      <c r="L968" s="74"/>
      <c r="M968" s="75"/>
      <c r="N968" s="75"/>
      <c r="O968" s="74"/>
      <c r="P968" s="71"/>
      <c r="Q968" s="71"/>
      <c r="R968" s="76"/>
      <c r="S968" s="92"/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0"/>
      <c r="B969" s="77"/>
      <c r="C969" s="71"/>
      <c r="D969" s="10"/>
      <c r="E969" s="71"/>
      <c r="F969" s="71"/>
      <c r="G969" s="71"/>
      <c r="H969" s="71"/>
      <c r="I969" s="72"/>
      <c r="J969" s="92"/>
      <c r="K969" s="73"/>
      <c r="L969" s="74"/>
      <c r="M969" s="75"/>
      <c r="N969" s="75"/>
      <c r="O969" s="74"/>
      <c r="P969" s="71"/>
      <c r="Q969" s="71"/>
      <c r="R969" s="76"/>
      <c r="S969" s="92"/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0"/>
      <c r="B970" s="77"/>
      <c r="C970" s="71"/>
      <c r="D970" s="10"/>
      <c r="E970" s="71"/>
      <c r="F970" s="71"/>
      <c r="G970" s="71"/>
      <c r="H970" s="71"/>
      <c r="I970" s="72"/>
      <c r="J970" s="92"/>
      <c r="K970" s="73"/>
      <c r="L970" s="74"/>
      <c r="M970" s="75"/>
      <c r="N970" s="75"/>
      <c r="O970" s="74"/>
      <c r="P970" s="71"/>
      <c r="Q970" s="71"/>
      <c r="R970" s="76"/>
      <c r="S970" s="92"/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0"/>
      <c r="B971" s="77"/>
      <c r="C971" s="71"/>
      <c r="D971" s="10"/>
      <c r="E971" s="71"/>
      <c r="F971" s="71"/>
      <c r="G971" s="71"/>
      <c r="H971" s="71"/>
      <c r="I971" s="72"/>
      <c r="J971" s="92"/>
      <c r="K971" s="73"/>
      <c r="L971" s="74"/>
      <c r="M971" s="75"/>
      <c r="N971" s="75"/>
      <c r="O971" s="74"/>
      <c r="P971" s="71"/>
      <c r="Q971" s="71"/>
      <c r="R971" s="76"/>
      <c r="S971" s="92"/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0"/>
      <c r="B972" s="77"/>
      <c r="C972" s="71"/>
      <c r="D972" s="10"/>
      <c r="E972" s="71"/>
      <c r="F972" s="71"/>
      <c r="G972" s="71"/>
      <c r="H972" s="71"/>
      <c r="I972" s="72"/>
      <c r="J972" s="92"/>
      <c r="K972" s="73"/>
      <c r="L972" s="74"/>
      <c r="M972" s="75"/>
      <c r="N972" s="75"/>
      <c r="O972" s="74"/>
      <c r="P972" s="71"/>
      <c r="Q972" s="71"/>
      <c r="R972" s="76"/>
      <c r="S972" s="92"/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0"/>
      <c r="B973" s="77"/>
      <c r="C973" s="71"/>
      <c r="D973" s="10"/>
      <c r="E973" s="71"/>
      <c r="F973" s="71"/>
      <c r="G973" s="71"/>
      <c r="H973" s="71"/>
      <c r="I973" s="72"/>
      <c r="J973" s="92"/>
      <c r="K973" s="73"/>
      <c r="L973" s="74"/>
      <c r="M973" s="75"/>
      <c r="N973" s="75"/>
      <c r="O973" s="74"/>
      <c r="P973" s="71"/>
      <c r="Q973" s="71"/>
      <c r="R973" s="76"/>
      <c r="S973" s="92"/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0"/>
      <c r="B974" s="77"/>
      <c r="C974" s="71"/>
      <c r="D974" s="10"/>
      <c r="E974" s="71"/>
      <c r="F974" s="71"/>
      <c r="G974" s="71"/>
      <c r="H974" s="71"/>
      <c r="I974" s="72"/>
      <c r="J974" s="92"/>
      <c r="K974" s="73"/>
      <c r="L974" s="74"/>
      <c r="M974" s="75"/>
      <c r="N974" s="75"/>
      <c r="O974" s="74"/>
      <c r="P974" s="71"/>
      <c r="Q974" s="71"/>
      <c r="R974" s="76"/>
      <c r="S974" s="92"/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0"/>
      <c r="B975" s="77"/>
      <c r="C975" s="71"/>
      <c r="D975" s="10"/>
      <c r="E975" s="71"/>
      <c r="F975" s="71"/>
      <c r="G975" s="71"/>
      <c r="H975" s="71"/>
      <c r="I975" s="72"/>
      <c r="J975" s="92"/>
      <c r="K975" s="73"/>
      <c r="L975" s="74"/>
      <c r="M975" s="75"/>
      <c r="N975" s="75"/>
      <c r="O975" s="74"/>
      <c r="P975" s="71"/>
      <c r="Q975" s="71"/>
      <c r="R975" s="76"/>
      <c r="S975" s="92"/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0"/>
      <c r="B976" s="77"/>
      <c r="C976" s="71"/>
      <c r="D976" s="10"/>
      <c r="E976" s="71"/>
      <c r="F976" s="71"/>
      <c r="G976" s="71"/>
      <c r="H976" s="71"/>
      <c r="I976" s="72"/>
      <c r="J976" s="92"/>
      <c r="K976" s="73"/>
      <c r="L976" s="74"/>
      <c r="M976" s="75"/>
      <c r="N976" s="75"/>
      <c r="O976" s="74"/>
      <c r="P976" s="71"/>
      <c r="Q976" s="71"/>
      <c r="R976" s="76"/>
      <c r="S976" s="92"/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/>
      <c r="B977" s="77"/>
      <c r="C977" s="71"/>
      <c r="D977" s="10"/>
      <c r="E977" s="71"/>
      <c r="F977" s="71"/>
      <c r="G977" s="71"/>
      <c r="H977" s="71"/>
      <c r="I977" s="72"/>
      <c r="J977" s="92"/>
      <c r="K977" s="73"/>
      <c r="L977" s="74"/>
      <c r="M977" s="75"/>
      <c r="N977" s="75"/>
      <c r="O977" s="74"/>
      <c r="P977" s="71"/>
      <c r="Q977" s="71"/>
      <c r="R977" s="76"/>
      <c r="S977" s="92"/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/>
      <c r="B978" s="77"/>
      <c r="C978" s="71"/>
      <c r="D978" s="10"/>
      <c r="E978" s="71"/>
      <c r="F978" s="71"/>
      <c r="G978" s="71"/>
      <c r="H978" s="71"/>
      <c r="I978" s="72"/>
      <c r="J978" s="92"/>
      <c r="K978" s="73"/>
      <c r="L978" s="74"/>
      <c r="M978" s="75"/>
      <c r="N978" s="75"/>
      <c r="O978" s="74"/>
      <c r="P978" s="71"/>
      <c r="Q978" s="71"/>
      <c r="R978" s="76"/>
      <c r="S978" s="92"/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/>
      <c r="B979" s="77"/>
      <c r="C979" s="71"/>
      <c r="D979" s="10"/>
      <c r="E979" s="71"/>
      <c r="F979" s="71"/>
      <c r="G979" s="71"/>
      <c r="H979" s="71"/>
      <c r="I979" s="72"/>
      <c r="J979" s="92"/>
      <c r="K979" s="73"/>
      <c r="L979" s="74"/>
      <c r="M979" s="75"/>
      <c r="N979" s="75"/>
      <c r="O979" s="74"/>
      <c r="P979" s="71"/>
      <c r="Q979" s="71"/>
      <c r="R979" s="76"/>
      <c r="S979" s="92"/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/>
      <c r="B980" s="77"/>
      <c r="C980" s="71"/>
      <c r="D980" s="10"/>
      <c r="E980" s="71"/>
      <c r="F980" s="71"/>
      <c r="G980" s="71"/>
      <c r="H980" s="71"/>
      <c r="I980" s="72"/>
      <c r="J980" s="92"/>
      <c r="K980" s="73"/>
      <c r="L980" s="74"/>
      <c r="M980" s="75"/>
      <c r="N980" s="75"/>
      <c r="O980" s="74"/>
      <c r="P980" s="71"/>
      <c r="Q980" s="71"/>
      <c r="R980" s="76"/>
      <c r="S980" s="92"/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/>
      <c r="B981" s="77"/>
      <c r="C981" s="71"/>
      <c r="D981" s="10"/>
      <c r="E981" s="71"/>
      <c r="F981" s="71"/>
      <c r="G981" s="71"/>
      <c r="H981" s="71"/>
      <c r="I981" s="72"/>
      <c r="J981" s="92"/>
      <c r="K981" s="73"/>
      <c r="L981" s="74"/>
      <c r="M981" s="75"/>
      <c r="N981" s="75"/>
      <c r="O981" s="74"/>
      <c r="P981" s="71"/>
      <c r="Q981" s="71"/>
      <c r="R981" s="76"/>
      <c r="S981" s="92"/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/>
      <c r="B982" s="77"/>
      <c r="C982" s="71"/>
      <c r="D982" s="10"/>
      <c r="E982" s="71"/>
      <c r="F982" s="71"/>
      <c r="G982" s="71"/>
      <c r="H982" s="71"/>
      <c r="I982" s="72"/>
      <c r="J982" s="92"/>
      <c r="K982" s="73"/>
      <c r="L982" s="74"/>
      <c r="M982" s="75"/>
      <c r="N982" s="75"/>
      <c r="O982" s="74"/>
      <c r="P982" s="71"/>
      <c r="Q982" s="71"/>
      <c r="R982" s="76"/>
      <c r="S982" s="92"/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/>
      <c r="B983" s="77"/>
      <c r="C983" s="71"/>
      <c r="D983" s="10"/>
      <c r="E983" s="71"/>
      <c r="F983" s="71"/>
      <c r="G983" s="71"/>
      <c r="H983" s="71"/>
      <c r="I983" s="72"/>
      <c r="J983" s="92"/>
      <c r="K983" s="73"/>
      <c r="L983" s="74"/>
      <c r="M983" s="75"/>
      <c r="N983" s="75"/>
      <c r="O983" s="74"/>
      <c r="P983" s="71"/>
      <c r="Q983" s="71"/>
      <c r="R983" s="76"/>
      <c r="S983" s="92"/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/>
      <c r="B984" s="77"/>
      <c r="C984" s="71"/>
      <c r="D984" s="10"/>
      <c r="E984" s="71"/>
      <c r="F984" s="71"/>
      <c r="G984" s="71"/>
      <c r="H984" s="71"/>
      <c r="I984" s="72"/>
      <c r="J984" s="92"/>
      <c r="K984" s="73"/>
      <c r="L984" s="74"/>
      <c r="M984" s="75"/>
      <c r="N984" s="75"/>
      <c r="O984" s="74"/>
      <c r="P984" s="71"/>
      <c r="Q984" s="71"/>
      <c r="R984" s="76"/>
      <c r="S984" s="92"/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/>
      <c r="B985" s="77"/>
      <c r="C985" s="71"/>
      <c r="D985" s="10"/>
      <c r="E985" s="71"/>
      <c r="F985" s="71"/>
      <c r="G985" s="71"/>
      <c r="H985" s="71"/>
      <c r="I985" s="72"/>
      <c r="J985" s="92"/>
      <c r="K985" s="73"/>
      <c r="L985" s="74"/>
      <c r="M985" s="75"/>
      <c r="N985" s="75"/>
      <c r="O985" s="74"/>
      <c r="P985" s="71"/>
      <c r="Q985" s="71"/>
      <c r="R985" s="76"/>
      <c r="S985" s="92"/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/>
      <c r="B986" s="77"/>
      <c r="C986" s="71"/>
      <c r="D986" s="10"/>
      <c r="E986" s="71"/>
      <c r="F986" s="71"/>
      <c r="G986" s="71"/>
      <c r="H986" s="71"/>
      <c r="I986" s="72"/>
      <c r="J986" s="92"/>
      <c r="K986" s="73"/>
      <c r="L986" s="74"/>
      <c r="M986" s="75"/>
      <c r="N986" s="75"/>
      <c r="O986" s="74"/>
      <c r="P986" s="71"/>
      <c r="Q986" s="71"/>
      <c r="R986" s="76"/>
      <c r="S986" s="92"/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/>
      <c r="B987" s="77"/>
      <c r="C987" s="71"/>
      <c r="D987" s="10"/>
      <c r="E987" s="71"/>
      <c r="F987" s="71"/>
      <c r="G987" s="71"/>
      <c r="H987" s="71"/>
      <c r="I987" s="72"/>
      <c r="J987" s="92"/>
      <c r="K987" s="73"/>
      <c r="L987" s="74"/>
      <c r="M987" s="75"/>
      <c r="N987" s="75"/>
      <c r="O987" s="74"/>
      <c r="P987" s="71"/>
      <c r="Q987" s="71"/>
      <c r="R987" s="76"/>
      <c r="S987" s="92"/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/>
      <c r="B988" s="77"/>
      <c r="C988" s="71"/>
      <c r="D988" s="10"/>
      <c r="E988" s="71"/>
      <c r="F988" s="71"/>
      <c r="G988" s="71"/>
      <c r="H988" s="71"/>
      <c r="I988" s="72"/>
      <c r="J988" s="92"/>
      <c r="K988" s="73"/>
      <c r="L988" s="74"/>
      <c r="M988" s="75"/>
      <c r="N988" s="75"/>
      <c r="O988" s="74"/>
      <c r="P988" s="71"/>
      <c r="Q988" s="71"/>
      <c r="R988" s="76"/>
      <c r="S988" s="92"/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/>
      <c r="B989" s="77"/>
      <c r="C989" s="71"/>
      <c r="D989" s="10"/>
      <c r="E989" s="71"/>
      <c r="F989" s="71"/>
      <c r="G989" s="71"/>
      <c r="H989" s="71"/>
      <c r="I989" s="72"/>
      <c r="J989" s="92"/>
      <c r="K989" s="73"/>
      <c r="L989" s="74"/>
      <c r="M989" s="75"/>
      <c r="N989" s="75"/>
      <c r="O989" s="74"/>
      <c r="P989" s="71"/>
      <c r="Q989" s="71"/>
      <c r="R989" s="76"/>
      <c r="S989" s="92"/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/>
      <c r="B990" s="77"/>
      <c r="C990" s="71"/>
      <c r="D990" s="10"/>
      <c r="E990" s="71"/>
      <c r="F990" s="71"/>
      <c r="G990" s="71"/>
      <c r="H990" s="71"/>
      <c r="I990" s="72"/>
      <c r="J990" s="92"/>
      <c r="K990" s="73"/>
      <c r="L990" s="74"/>
      <c r="M990" s="75"/>
      <c r="N990" s="75"/>
      <c r="O990" s="74"/>
      <c r="P990" s="71"/>
      <c r="Q990" s="71"/>
      <c r="R990" s="76"/>
      <c r="S990" s="92"/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/>
      <c r="B991" s="77"/>
      <c r="C991" s="71"/>
      <c r="D991" s="10"/>
      <c r="E991" s="71"/>
      <c r="F991" s="71"/>
      <c r="G991" s="71"/>
      <c r="H991" s="71"/>
      <c r="I991" s="72"/>
      <c r="J991" s="92"/>
      <c r="K991" s="73"/>
      <c r="L991" s="74"/>
      <c r="M991" s="75"/>
      <c r="N991" s="75"/>
      <c r="O991" s="74"/>
      <c r="P991" s="71"/>
      <c r="Q991" s="71"/>
      <c r="R991" s="76"/>
      <c r="S991" s="92"/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/>
      <c r="B992" s="77"/>
      <c r="C992" s="71"/>
      <c r="D992" s="10"/>
      <c r="E992" s="71"/>
      <c r="F992" s="71"/>
      <c r="G992" s="71"/>
      <c r="H992" s="71"/>
      <c r="I992" s="72"/>
      <c r="J992" s="92"/>
      <c r="K992" s="73"/>
      <c r="L992" s="74"/>
      <c r="M992" s="75"/>
      <c r="N992" s="75"/>
      <c r="O992" s="74"/>
      <c r="P992" s="71"/>
      <c r="Q992" s="71"/>
      <c r="R992" s="76"/>
      <c r="S992" s="92"/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/>
      <c r="B993" s="77"/>
      <c r="C993" s="71"/>
      <c r="D993" s="10"/>
      <c r="E993" s="71"/>
      <c r="F993" s="71"/>
      <c r="G993" s="71"/>
      <c r="H993" s="71"/>
      <c r="I993" s="72"/>
      <c r="J993" s="92"/>
      <c r="K993" s="73"/>
      <c r="L993" s="74"/>
      <c r="M993" s="75"/>
      <c r="N993" s="75"/>
      <c r="O993" s="74"/>
      <c r="P993" s="71"/>
      <c r="Q993" s="71"/>
      <c r="R993" s="76"/>
      <c r="S993" s="92"/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/>
      <c r="B994" s="77"/>
      <c r="C994" s="71"/>
      <c r="D994" s="10"/>
      <c r="E994" s="71"/>
      <c r="F994" s="71"/>
      <c r="G994" s="71"/>
      <c r="H994" s="71"/>
      <c r="I994" s="72"/>
      <c r="J994" s="92"/>
      <c r="K994" s="73"/>
      <c r="L994" s="74"/>
      <c r="M994" s="75"/>
      <c r="N994" s="75"/>
      <c r="O994" s="74"/>
      <c r="P994" s="71"/>
      <c r="Q994" s="71"/>
      <c r="R994" s="76"/>
      <c r="S994" s="92"/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/>
      <c r="B995" s="77"/>
      <c r="C995" s="71"/>
      <c r="D995" s="10"/>
      <c r="E995" s="71"/>
      <c r="F995" s="71"/>
      <c r="G995" s="71"/>
      <c r="H995" s="71"/>
      <c r="I995" s="72"/>
      <c r="J995" s="92"/>
      <c r="K995" s="73"/>
      <c r="L995" s="74"/>
      <c r="M995" s="75"/>
      <c r="N995" s="75"/>
      <c r="O995" s="74"/>
      <c r="P995" s="71"/>
      <c r="Q995" s="71"/>
      <c r="R995" s="76"/>
      <c r="S995" s="92"/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/>
      <c r="B996" s="77"/>
      <c r="C996" s="71"/>
      <c r="D996" s="10"/>
      <c r="E996" s="71"/>
      <c r="F996" s="71"/>
      <c r="G996" s="71"/>
      <c r="H996" s="71"/>
      <c r="I996" s="72"/>
      <c r="J996" s="92"/>
      <c r="K996" s="73"/>
      <c r="L996" s="74"/>
      <c r="M996" s="75"/>
      <c r="N996" s="75"/>
      <c r="O996" s="74"/>
      <c r="P996" s="71"/>
      <c r="Q996" s="71"/>
      <c r="R996" s="76"/>
      <c r="S996" s="92"/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/>
      <c r="B997" s="77"/>
      <c r="C997" s="71"/>
      <c r="D997" s="10"/>
      <c r="E997" s="71"/>
      <c r="F997" s="71"/>
      <c r="G997" s="71"/>
      <c r="H997" s="71"/>
      <c r="I997" s="72"/>
      <c r="J997" s="92"/>
      <c r="K997" s="73"/>
      <c r="L997" s="74"/>
      <c r="M997" s="75"/>
      <c r="N997" s="75"/>
      <c r="O997" s="74"/>
      <c r="P997" s="71"/>
      <c r="Q997" s="71"/>
      <c r="R997" s="76"/>
      <c r="S997" s="92"/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/>
      <c r="B998" s="77"/>
      <c r="C998" s="71"/>
      <c r="D998" s="10"/>
      <c r="E998" s="71"/>
      <c r="F998" s="71"/>
      <c r="G998" s="71"/>
      <c r="H998" s="71"/>
      <c r="I998" s="72"/>
      <c r="J998" s="92"/>
      <c r="K998" s="73"/>
      <c r="L998" s="74"/>
      <c r="M998" s="75"/>
      <c r="N998" s="75"/>
      <c r="O998" s="74"/>
      <c r="P998" s="71"/>
      <c r="Q998" s="71"/>
      <c r="R998" s="76"/>
      <c r="S998" s="92"/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/>
      <c r="B999" s="77"/>
      <c r="C999" s="71"/>
      <c r="D999" s="10"/>
      <c r="E999" s="71"/>
      <c r="F999" s="71"/>
      <c r="G999" s="71"/>
      <c r="H999" s="71"/>
      <c r="I999" s="72"/>
      <c r="J999" s="92"/>
      <c r="K999" s="73"/>
      <c r="L999" s="74"/>
      <c r="M999" s="75"/>
      <c r="N999" s="75"/>
      <c r="O999" s="74"/>
      <c r="P999" s="71"/>
      <c r="Q999" s="71"/>
      <c r="R999" s="76"/>
      <c r="S999" s="92"/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/>
      <c r="B1000" s="77"/>
      <c r="C1000" s="71"/>
      <c r="D1000" s="10"/>
      <c r="E1000" s="71"/>
      <c r="F1000" s="71"/>
      <c r="G1000" s="71"/>
      <c r="H1000" s="71"/>
      <c r="I1000" s="72"/>
      <c r="J1000" s="92"/>
      <c r="K1000" s="73"/>
      <c r="L1000" s="74"/>
      <c r="M1000" s="75"/>
      <c r="N1000" s="75"/>
      <c r="O1000" s="74"/>
      <c r="P1000" s="71"/>
      <c r="Q1000" s="71"/>
      <c r="R1000" s="76"/>
      <c r="S1000" s="92"/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/>
      <c r="B1001" s="77"/>
      <c r="C1001" s="71"/>
      <c r="D1001" s="10"/>
      <c r="E1001" s="71"/>
      <c r="F1001" s="71"/>
      <c r="G1001" s="71"/>
      <c r="H1001" s="71"/>
      <c r="I1001" s="72"/>
      <c r="J1001" s="92"/>
      <c r="K1001" s="73"/>
      <c r="L1001" s="74"/>
      <c r="M1001" s="75"/>
      <c r="N1001" s="75"/>
      <c r="O1001" s="74"/>
      <c r="P1001" s="71"/>
      <c r="Q1001" s="71"/>
      <c r="R1001" s="76"/>
      <c r="S1001" s="92"/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/>
      <c r="B1002" s="77"/>
      <c r="C1002" s="71"/>
      <c r="D1002" s="10"/>
      <c r="E1002" s="71"/>
      <c r="F1002" s="71"/>
      <c r="G1002" s="71"/>
      <c r="H1002" s="71"/>
      <c r="I1002" s="72"/>
      <c r="J1002" s="92"/>
      <c r="K1002" s="73"/>
      <c r="L1002" s="74"/>
      <c r="M1002" s="75"/>
      <c r="N1002" s="75"/>
      <c r="O1002" s="74"/>
      <c r="P1002" s="71"/>
      <c r="Q1002" s="71"/>
      <c r="R1002" s="76"/>
      <c r="S1002" s="92"/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/>
      <c r="B1003" s="77"/>
      <c r="C1003" s="71"/>
      <c r="D1003" s="10"/>
      <c r="E1003" s="71"/>
      <c r="F1003" s="71"/>
      <c r="G1003" s="71"/>
      <c r="H1003" s="71"/>
      <c r="I1003" s="72"/>
      <c r="J1003" s="92"/>
      <c r="K1003" s="73"/>
      <c r="L1003" s="74"/>
      <c r="M1003" s="75"/>
      <c r="N1003" s="75"/>
      <c r="O1003" s="74"/>
      <c r="P1003" s="71"/>
      <c r="Q1003" s="71"/>
      <c r="R1003" s="76"/>
      <c r="S1003" s="92"/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/>
      <c r="B1004" s="77"/>
      <c r="C1004" s="71"/>
      <c r="D1004" s="10"/>
      <c r="E1004" s="71"/>
      <c r="F1004" s="71"/>
      <c r="G1004" s="71"/>
      <c r="H1004" s="71"/>
      <c r="I1004" s="72"/>
      <c r="J1004" s="92"/>
      <c r="K1004" s="73"/>
      <c r="L1004" s="74"/>
      <c r="M1004" s="75"/>
      <c r="N1004" s="75"/>
      <c r="O1004" s="74"/>
      <c r="P1004" s="71"/>
      <c r="Q1004" s="71"/>
      <c r="R1004" s="76"/>
      <c r="S1004" s="92"/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/>
      <c r="B1005" s="77"/>
      <c r="C1005" s="71"/>
      <c r="D1005" s="10"/>
      <c r="E1005" s="71"/>
      <c r="F1005" s="71"/>
      <c r="G1005" s="71"/>
      <c r="H1005" s="71"/>
      <c r="I1005" s="72"/>
      <c r="J1005" s="92"/>
      <c r="K1005" s="73"/>
      <c r="L1005" s="74"/>
      <c r="M1005" s="75"/>
      <c r="N1005" s="75"/>
      <c r="O1005" s="74"/>
      <c r="P1005" s="71"/>
      <c r="Q1005" s="71"/>
      <c r="R1005" s="76"/>
      <c r="S1005" s="92"/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/>
      <c r="B1006" s="77"/>
      <c r="C1006" s="71"/>
      <c r="D1006" s="10"/>
      <c r="E1006" s="71"/>
      <c r="F1006" s="71"/>
      <c r="G1006" s="71"/>
      <c r="H1006" s="71"/>
      <c r="I1006" s="72"/>
      <c r="J1006" s="92"/>
      <c r="K1006" s="73"/>
      <c r="L1006" s="74"/>
      <c r="M1006" s="75"/>
      <c r="N1006" s="75"/>
      <c r="O1006" s="74"/>
      <c r="P1006" s="71"/>
      <c r="Q1006" s="71"/>
      <c r="R1006" s="76"/>
      <c r="S1006" s="92"/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/>
      <c r="B1007" s="77"/>
      <c r="C1007" s="71"/>
      <c r="D1007" s="10"/>
      <c r="E1007" s="71"/>
      <c r="F1007" s="71"/>
      <c r="G1007" s="71"/>
      <c r="H1007" s="71"/>
      <c r="I1007" s="72"/>
      <c r="J1007" s="92"/>
      <c r="K1007" s="73"/>
      <c r="L1007" s="74"/>
      <c r="M1007" s="75"/>
      <c r="N1007" s="75"/>
      <c r="O1007" s="74"/>
      <c r="P1007" s="71"/>
      <c r="Q1007" s="71"/>
      <c r="R1007" s="76"/>
      <c r="S1007" s="92"/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/>
      <c r="B1008" s="77"/>
      <c r="C1008" s="71"/>
      <c r="D1008" s="10"/>
      <c r="E1008" s="71"/>
      <c r="F1008" s="71"/>
      <c r="G1008" s="71"/>
      <c r="H1008" s="71"/>
      <c r="I1008" s="72"/>
      <c r="J1008" s="92"/>
      <c r="K1008" s="73"/>
      <c r="L1008" s="74"/>
      <c r="M1008" s="75"/>
      <c r="N1008" s="75"/>
      <c r="O1008" s="74"/>
      <c r="P1008" s="71"/>
      <c r="Q1008" s="71"/>
      <c r="R1008" s="76"/>
      <c r="S1008" s="92"/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/>
      <c r="B1009" s="77"/>
      <c r="C1009" s="71"/>
      <c r="D1009" s="10"/>
      <c r="E1009" s="71"/>
      <c r="F1009" s="71"/>
      <c r="G1009" s="71"/>
      <c r="H1009" s="71"/>
      <c r="I1009" s="72"/>
      <c r="J1009" s="92"/>
      <c r="K1009" s="73"/>
      <c r="L1009" s="74"/>
      <c r="M1009" s="75"/>
      <c r="N1009" s="75"/>
      <c r="O1009" s="74"/>
      <c r="P1009" s="71"/>
      <c r="Q1009" s="71"/>
      <c r="R1009" s="76"/>
      <c r="S1009" s="92"/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/>
      <c r="B1010" s="77"/>
      <c r="C1010" s="71"/>
      <c r="D1010" s="10"/>
      <c r="E1010" s="71"/>
      <c r="F1010" s="71"/>
      <c r="G1010" s="71"/>
      <c r="H1010" s="71"/>
      <c r="I1010" s="72"/>
      <c r="J1010" s="92"/>
      <c r="K1010" s="73"/>
      <c r="L1010" s="74"/>
      <c r="M1010" s="75"/>
      <c r="N1010" s="75"/>
      <c r="O1010" s="74"/>
      <c r="P1010" s="71"/>
      <c r="Q1010" s="71"/>
      <c r="R1010" s="76"/>
      <c r="S1010" s="92"/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/>
      <c r="B1011" s="77"/>
      <c r="C1011" s="71"/>
      <c r="D1011" s="10"/>
      <c r="E1011" s="71"/>
      <c r="F1011" s="71"/>
      <c r="G1011" s="71"/>
      <c r="H1011" s="71"/>
      <c r="I1011" s="72"/>
      <c r="J1011" s="92"/>
      <c r="K1011" s="73"/>
      <c r="L1011" s="74"/>
      <c r="M1011" s="75"/>
      <c r="N1011" s="75"/>
      <c r="O1011" s="74"/>
      <c r="P1011" s="71"/>
      <c r="Q1011" s="71"/>
      <c r="R1011" s="76"/>
      <c r="S1011" s="92"/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/>
      <c r="B1012" s="77"/>
      <c r="C1012" s="71"/>
      <c r="D1012" s="10"/>
      <c r="E1012" s="71"/>
      <c r="F1012" s="71"/>
      <c r="G1012" s="71"/>
      <c r="H1012" s="71"/>
      <c r="I1012" s="72"/>
      <c r="J1012" s="92"/>
      <c r="K1012" s="73"/>
      <c r="L1012" s="74"/>
      <c r="M1012" s="75"/>
      <c r="N1012" s="75"/>
      <c r="O1012" s="74"/>
      <c r="P1012" s="71"/>
      <c r="Q1012" s="71"/>
      <c r="R1012" s="76"/>
      <c r="S1012" s="92"/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/>
      <c r="B1013" s="77"/>
      <c r="C1013" s="71"/>
      <c r="D1013" s="10"/>
      <c r="E1013" s="71"/>
      <c r="F1013" s="71"/>
      <c r="G1013" s="71"/>
      <c r="H1013" s="71"/>
      <c r="I1013" s="72"/>
      <c r="J1013" s="92"/>
      <c r="K1013" s="73"/>
      <c r="L1013" s="74"/>
      <c r="M1013" s="75"/>
      <c r="N1013" s="75"/>
      <c r="O1013" s="74"/>
      <c r="P1013" s="71"/>
      <c r="Q1013" s="71"/>
      <c r="R1013" s="76"/>
      <c r="S1013" s="92"/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/>
      <c r="B1014" s="77"/>
      <c r="C1014" s="71"/>
      <c r="D1014" s="10"/>
      <c r="E1014" s="71"/>
      <c r="F1014" s="71"/>
      <c r="G1014" s="71"/>
      <c r="H1014" s="71"/>
      <c r="I1014" s="72"/>
      <c r="J1014" s="92"/>
      <c r="K1014" s="73"/>
      <c r="L1014" s="74"/>
      <c r="M1014" s="75"/>
      <c r="N1014" s="75"/>
      <c r="O1014" s="74"/>
      <c r="P1014" s="71"/>
      <c r="Q1014" s="71"/>
      <c r="R1014" s="76"/>
      <c r="S1014" s="92"/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/>
      <c r="B1015" s="77"/>
      <c r="C1015" s="71"/>
      <c r="D1015" s="10"/>
      <c r="E1015" s="71"/>
      <c r="F1015" s="71"/>
      <c r="G1015" s="71"/>
      <c r="H1015" s="71"/>
      <c r="I1015" s="72"/>
      <c r="J1015" s="92"/>
      <c r="K1015" s="73"/>
      <c r="L1015" s="74"/>
      <c r="M1015" s="75"/>
      <c r="N1015" s="75"/>
      <c r="O1015" s="74"/>
      <c r="P1015" s="71"/>
      <c r="Q1015" s="71"/>
      <c r="R1015" s="76"/>
      <c r="S1015" s="92"/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/>
      <c r="B1016" s="77"/>
      <c r="C1016" s="71"/>
      <c r="D1016" s="10"/>
      <c r="E1016" s="71"/>
      <c r="F1016" s="71"/>
      <c r="G1016" s="71"/>
      <c r="H1016" s="71"/>
      <c r="I1016" s="72"/>
      <c r="J1016" s="92"/>
      <c r="K1016" s="73"/>
      <c r="L1016" s="74"/>
      <c r="M1016" s="75"/>
      <c r="N1016" s="75"/>
      <c r="O1016" s="74"/>
      <c r="P1016" s="71"/>
      <c r="Q1016" s="71"/>
      <c r="R1016" s="76"/>
      <c r="S1016" s="92"/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/>
      <c r="B1017" s="77"/>
      <c r="C1017" s="71"/>
      <c r="D1017" s="10"/>
      <c r="E1017" s="71"/>
      <c r="F1017" s="71"/>
      <c r="G1017" s="71"/>
      <c r="H1017" s="71"/>
      <c r="I1017" s="72"/>
      <c r="J1017" s="92"/>
      <c r="K1017" s="73"/>
      <c r="L1017" s="74"/>
      <c r="M1017" s="75"/>
      <c r="N1017" s="75"/>
      <c r="O1017" s="74"/>
      <c r="P1017" s="71"/>
      <c r="Q1017" s="71"/>
      <c r="R1017" s="76"/>
      <c r="S1017" s="92"/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/>
      <c r="B1018" s="77"/>
      <c r="C1018" s="71"/>
      <c r="D1018" s="10"/>
      <c r="E1018" s="71"/>
      <c r="F1018" s="71"/>
      <c r="G1018" s="71"/>
      <c r="H1018" s="71"/>
      <c r="I1018" s="72"/>
      <c r="J1018" s="92"/>
      <c r="K1018" s="73"/>
      <c r="L1018" s="74"/>
      <c r="M1018" s="75"/>
      <c r="N1018" s="75"/>
      <c r="O1018" s="74"/>
      <c r="P1018" s="71"/>
      <c r="Q1018" s="71"/>
      <c r="R1018" s="76"/>
      <c r="S1018" s="92"/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/>
      <c r="B1019" s="77"/>
      <c r="C1019" s="71"/>
      <c r="D1019" s="10"/>
      <c r="E1019" s="71"/>
      <c r="F1019" s="71"/>
      <c r="G1019" s="71"/>
      <c r="H1019" s="71"/>
      <c r="I1019" s="72"/>
      <c r="J1019" s="92"/>
      <c r="K1019" s="73"/>
      <c r="L1019" s="74"/>
      <c r="M1019" s="75"/>
      <c r="N1019" s="75"/>
      <c r="O1019" s="74"/>
      <c r="P1019" s="71"/>
      <c r="Q1019" s="71"/>
      <c r="R1019" s="76"/>
      <c r="S1019" s="92"/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/>
      <c r="B1020" s="77"/>
      <c r="C1020" s="71"/>
      <c r="D1020" s="10"/>
      <c r="E1020" s="71"/>
      <c r="F1020" s="71"/>
      <c r="G1020" s="71"/>
      <c r="H1020" s="71"/>
      <c r="I1020" s="72"/>
      <c r="J1020" s="92"/>
      <c r="K1020" s="73"/>
      <c r="L1020" s="74"/>
      <c r="M1020" s="75"/>
      <c r="N1020" s="75"/>
      <c r="O1020" s="74"/>
      <c r="P1020" s="71"/>
      <c r="Q1020" s="71"/>
      <c r="R1020" s="76"/>
      <c r="S1020" s="92"/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/>
      <c r="B1021" s="77"/>
      <c r="C1021" s="71"/>
      <c r="D1021" s="10"/>
      <c r="E1021" s="71"/>
      <c r="F1021" s="71"/>
      <c r="G1021" s="71"/>
      <c r="H1021" s="71"/>
      <c r="I1021" s="72"/>
      <c r="J1021" s="92"/>
      <c r="K1021" s="73"/>
      <c r="L1021" s="74"/>
      <c r="M1021" s="75"/>
      <c r="N1021" s="75"/>
      <c r="O1021" s="74"/>
      <c r="P1021" s="71"/>
      <c r="Q1021" s="71"/>
      <c r="R1021" s="76"/>
      <c r="S1021" s="92"/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/>
      <c r="B1022" s="77"/>
      <c r="C1022" s="71"/>
      <c r="D1022" s="10"/>
      <c r="E1022" s="71"/>
      <c r="F1022" s="71"/>
      <c r="G1022" s="71"/>
      <c r="H1022" s="71"/>
      <c r="I1022" s="72"/>
      <c r="J1022" s="92"/>
      <c r="K1022" s="73"/>
      <c r="L1022" s="74"/>
      <c r="M1022" s="75"/>
      <c r="N1022" s="75"/>
      <c r="O1022" s="74"/>
      <c r="P1022" s="71"/>
      <c r="Q1022" s="71"/>
      <c r="R1022" s="76"/>
      <c r="S1022" s="92"/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/>
      <c r="B1023" s="77"/>
      <c r="C1023" s="71"/>
      <c r="D1023" s="10"/>
      <c r="E1023" s="71"/>
      <c r="F1023" s="71"/>
      <c r="G1023" s="71"/>
      <c r="H1023" s="71"/>
      <c r="I1023" s="72"/>
      <c r="J1023" s="92"/>
      <c r="K1023" s="73"/>
      <c r="L1023" s="74"/>
      <c r="M1023" s="75"/>
      <c r="N1023" s="75"/>
      <c r="O1023" s="74"/>
      <c r="P1023" s="71"/>
      <c r="Q1023" s="71"/>
      <c r="R1023" s="76"/>
      <c r="S1023" s="92"/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/>
      <c r="B1024" s="77"/>
      <c r="C1024" s="71"/>
      <c r="D1024" s="10"/>
      <c r="E1024" s="71"/>
      <c r="F1024" s="71"/>
      <c r="G1024" s="71"/>
      <c r="H1024" s="71"/>
      <c r="I1024" s="72"/>
      <c r="J1024" s="92"/>
      <c r="K1024" s="73"/>
      <c r="L1024" s="74"/>
      <c r="M1024" s="75"/>
      <c r="N1024" s="75"/>
      <c r="O1024" s="74"/>
      <c r="P1024" s="71"/>
      <c r="Q1024" s="71"/>
      <c r="R1024" s="76"/>
      <c r="S1024" s="92"/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/>
      <c r="B1025" s="77"/>
      <c r="C1025" s="71"/>
      <c r="D1025" s="10"/>
      <c r="E1025" s="71"/>
      <c r="F1025" s="71"/>
      <c r="G1025" s="71"/>
      <c r="H1025" s="71"/>
      <c r="I1025" s="72"/>
      <c r="J1025" s="92"/>
      <c r="K1025" s="73"/>
      <c r="L1025" s="74"/>
      <c r="M1025" s="75"/>
      <c r="N1025" s="75"/>
      <c r="O1025" s="74"/>
      <c r="P1025" s="71"/>
      <c r="Q1025" s="71"/>
      <c r="R1025" s="76"/>
      <c r="S1025" s="92"/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/>
      <c r="B1026" s="77"/>
      <c r="C1026" s="71"/>
      <c r="D1026" s="10"/>
      <c r="E1026" s="71"/>
      <c r="F1026" s="71"/>
      <c r="G1026" s="71"/>
      <c r="H1026" s="71"/>
      <c r="I1026" s="72"/>
      <c r="J1026" s="92"/>
      <c r="K1026" s="73"/>
      <c r="L1026" s="74"/>
      <c r="M1026" s="75"/>
      <c r="N1026" s="75"/>
      <c r="O1026" s="74"/>
      <c r="P1026" s="71"/>
      <c r="Q1026" s="71"/>
      <c r="R1026" s="76"/>
      <c r="S1026" s="92"/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/>
      <c r="B1027" s="77"/>
      <c r="C1027" s="71"/>
      <c r="D1027" s="10"/>
      <c r="E1027" s="71"/>
      <c r="F1027" s="71"/>
      <c r="G1027" s="71"/>
      <c r="H1027" s="71"/>
      <c r="I1027" s="72"/>
      <c r="J1027" s="92"/>
      <c r="K1027" s="73"/>
      <c r="L1027" s="74"/>
      <c r="M1027" s="75"/>
      <c r="N1027" s="75"/>
      <c r="O1027" s="74"/>
      <c r="P1027" s="71"/>
      <c r="Q1027" s="71"/>
      <c r="R1027" s="76"/>
      <c r="S1027" s="92"/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/>
      <c r="B1028" s="77"/>
      <c r="C1028" s="71"/>
      <c r="D1028" s="10"/>
      <c r="E1028" s="71"/>
      <c r="F1028" s="71"/>
      <c r="G1028" s="71"/>
      <c r="H1028" s="71"/>
      <c r="I1028" s="72"/>
      <c r="J1028" s="92"/>
      <c r="K1028" s="73"/>
      <c r="L1028" s="74"/>
      <c r="M1028" s="75"/>
      <c r="N1028" s="75"/>
      <c r="O1028" s="74"/>
      <c r="P1028" s="71"/>
      <c r="Q1028" s="71"/>
      <c r="R1028" s="76"/>
      <c r="S1028" s="92"/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/>
      <c r="B1029" s="77"/>
      <c r="C1029" s="71"/>
      <c r="D1029" s="10"/>
      <c r="E1029" s="71"/>
      <c r="F1029" s="71"/>
      <c r="G1029" s="71"/>
      <c r="H1029" s="71"/>
      <c r="I1029" s="72"/>
      <c r="J1029" s="92"/>
      <c r="K1029" s="73"/>
      <c r="L1029" s="74"/>
      <c r="M1029" s="75"/>
      <c r="N1029" s="75"/>
      <c r="O1029" s="74"/>
      <c r="P1029" s="71"/>
      <c r="Q1029" s="71"/>
      <c r="R1029" s="76"/>
      <c r="S1029" s="92"/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/>
      <c r="B1030" s="77"/>
      <c r="C1030" s="71"/>
      <c r="D1030" s="10"/>
      <c r="E1030" s="71"/>
      <c r="F1030" s="71"/>
      <c r="G1030" s="71"/>
      <c r="H1030" s="71"/>
      <c r="I1030" s="72"/>
      <c r="J1030" s="92"/>
      <c r="K1030" s="73"/>
      <c r="L1030" s="74"/>
      <c r="M1030" s="75"/>
      <c r="N1030" s="75"/>
      <c r="O1030" s="74"/>
      <c r="P1030" s="71"/>
      <c r="Q1030" s="71"/>
      <c r="R1030" s="76"/>
      <c r="S1030" s="92"/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/>
      <c r="B1031" s="77"/>
      <c r="C1031" s="71"/>
      <c r="D1031" s="10"/>
      <c r="E1031" s="71"/>
      <c r="F1031" s="71"/>
      <c r="G1031" s="71"/>
      <c r="H1031" s="71"/>
      <c r="I1031" s="72"/>
      <c r="J1031" s="92"/>
      <c r="K1031" s="73"/>
      <c r="L1031" s="74"/>
      <c r="M1031" s="75"/>
      <c r="N1031" s="75"/>
      <c r="O1031" s="74"/>
      <c r="P1031" s="71"/>
      <c r="Q1031" s="71"/>
      <c r="R1031" s="76"/>
      <c r="S1031" s="92"/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/>
      <c r="B1032" s="77"/>
      <c r="C1032" s="71"/>
      <c r="D1032" s="10"/>
      <c r="E1032" s="71"/>
      <c r="F1032" s="71"/>
      <c r="G1032" s="71"/>
      <c r="H1032" s="71"/>
      <c r="I1032" s="72"/>
      <c r="J1032" s="92"/>
      <c r="K1032" s="73"/>
      <c r="L1032" s="74"/>
      <c r="M1032" s="75"/>
      <c r="N1032" s="75"/>
      <c r="O1032" s="74"/>
      <c r="P1032" s="71"/>
      <c r="Q1032" s="71"/>
      <c r="R1032" s="76"/>
      <c r="S1032" s="92"/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/>
      <c r="B1033" s="77"/>
      <c r="C1033" s="71"/>
      <c r="D1033" s="10"/>
      <c r="E1033" s="71"/>
      <c r="F1033" s="71"/>
      <c r="G1033" s="71"/>
      <c r="H1033" s="71"/>
      <c r="I1033" s="72"/>
      <c r="J1033" s="92"/>
      <c r="K1033" s="73"/>
      <c r="L1033" s="74"/>
      <c r="M1033" s="75"/>
      <c r="N1033" s="75"/>
      <c r="O1033" s="74"/>
      <c r="P1033" s="71"/>
      <c r="Q1033" s="71"/>
      <c r="R1033" s="76"/>
      <c r="S1033" s="92"/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/>
      <c r="B1034" s="77"/>
      <c r="C1034" s="71"/>
      <c r="D1034" s="10"/>
      <c r="E1034" s="71"/>
      <c r="F1034" s="71"/>
      <c r="G1034" s="71"/>
      <c r="H1034" s="71"/>
      <c r="I1034" s="72"/>
      <c r="J1034" s="92"/>
      <c r="K1034" s="73"/>
      <c r="L1034" s="74"/>
      <c r="M1034" s="75"/>
      <c r="N1034" s="75"/>
      <c r="O1034" s="74"/>
      <c r="P1034" s="71"/>
      <c r="Q1034" s="71"/>
      <c r="R1034" s="76"/>
      <c r="S1034" s="92"/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/>
      <c r="B1035" s="77"/>
      <c r="C1035" s="71"/>
      <c r="D1035" s="10"/>
      <c r="E1035" s="71"/>
      <c r="F1035" s="71"/>
      <c r="G1035" s="71"/>
      <c r="H1035" s="71"/>
      <c r="I1035" s="72"/>
      <c r="J1035" s="92"/>
      <c r="K1035" s="73"/>
      <c r="L1035" s="74"/>
      <c r="M1035" s="75"/>
      <c r="N1035" s="75"/>
      <c r="O1035" s="74"/>
      <c r="P1035" s="71"/>
      <c r="Q1035" s="71"/>
      <c r="R1035" s="76"/>
      <c r="S1035" s="92"/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/>
      <c r="B1036" s="77"/>
      <c r="C1036" s="71"/>
      <c r="D1036" s="10"/>
      <c r="E1036" s="71"/>
      <c r="F1036" s="71"/>
      <c r="G1036" s="71"/>
      <c r="H1036" s="71"/>
      <c r="I1036" s="72"/>
      <c r="J1036" s="92"/>
      <c r="K1036" s="73"/>
      <c r="L1036" s="74"/>
      <c r="M1036" s="75"/>
      <c r="N1036" s="75"/>
      <c r="O1036" s="74"/>
      <c r="P1036" s="71"/>
      <c r="Q1036" s="71"/>
      <c r="R1036" s="76"/>
      <c r="S1036" s="92"/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/>
      <c r="B1037" s="77"/>
      <c r="C1037" s="71"/>
      <c r="D1037" s="10"/>
      <c r="E1037" s="71"/>
      <c r="F1037" s="71"/>
      <c r="G1037" s="71"/>
      <c r="H1037" s="71"/>
      <c r="I1037" s="72"/>
      <c r="J1037" s="92"/>
      <c r="K1037" s="73"/>
      <c r="L1037" s="74"/>
      <c r="M1037" s="75"/>
      <c r="N1037" s="75"/>
      <c r="O1037" s="74"/>
      <c r="P1037" s="71"/>
      <c r="Q1037" s="71"/>
      <c r="R1037" s="76"/>
      <c r="S1037" s="92"/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/>
      <c r="B1038" s="77"/>
      <c r="C1038" s="71"/>
      <c r="D1038" s="10"/>
      <c r="E1038" s="71"/>
      <c r="F1038" s="71"/>
      <c r="G1038" s="71"/>
      <c r="H1038" s="71"/>
      <c r="I1038" s="72"/>
      <c r="J1038" s="92"/>
      <c r="K1038" s="73"/>
      <c r="L1038" s="74"/>
      <c r="M1038" s="75"/>
      <c r="N1038" s="75"/>
      <c r="O1038" s="74"/>
      <c r="P1038" s="71"/>
      <c r="Q1038" s="71"/>
      <c r="R1038" s="76"/>
      <c r="S1038" s="92"/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/>
      <c r="B1039" s="77"/>
      <c r="C1039" s="71"/>
      <c r="D1039" s="10"/>
      <c r="E1039" s="71"/>
      <c r="F1039" s="71"/>
      <c r="G1039" s="71"/>
      <c r="H1039" s="71"/>
      <c r="I1039" s="72"/>
      <c r="J1039" s="92"/>
      <c r="K1039" s="73"/>
      <c r="L1039" s="74"/>
      <c r="M1039" s="75"/>
      <c r="N1039" s="75"/>
      <c r="O1039" s="74"/>
      <c r="P1039" s="71"/>
      <c r="Q1039" s="71"/>
      <c r="R1039" s="76"/>
      <c r="S1039" s="92"/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/>
      <c r="B1040" s="77"/>
      <c r="C1040" s="71"/>
      <c r="D1040" s="10"/>
      <c r="E1040" s="71"/>
      <c r="F1040" s="71"/>
      <c r="G1040" s="71"/>
      <c r="H1040" s="71"/>
      <c r="I1040" s="72"/>
      <c r="J1040" s="92"/>
      <c r="K1040" s="73"/>
      <c r="L1040" s="74"/>
      <c r="M1040" s="75"/>
      <c r="N1040" s="75"/>
      <c r="O1040" s="74"/>
      <c r="P1040" s="71"/>
      <c r="Q1040" s="71"/>
      <c r="R1040" s="76"/>
      <c r="S1040" s="92"/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/>
      <c r="B1041" s="77"/>
      <c r="C1041" s="71"/>
      <c r="D1041" s="10"/>
      <c r="E1041" s="71"/>
      <c r="F1041" s="71"/>
      <c r="G1041" s="71"/>
      <c r="H1041" s="71"/>
      <c r="I1041" s="72"/>
      <c r="J1041" s="92"/>
      <c r="K1041" s="73"/>
      <c r="L1041" s="74"/>
      <c r="M1041" s="75"/>
      <c r="N1041" s="75"/>
      <c r="O1041" s="74"/>
      <c r="P1041" s="71"/>
      <c r="Q1041" s="71"/>
      <c r="R1041" s="76"/>
      <c r="S1041" s="92"/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/>
      <c r="B1042" s="77"/>
      <c r="C1042" s="71"/>
      <c r="D1042" s="10"/>
      <c r="E1042" s="71"/>
      <c r="F1042" s="71"/>
      <c r="G1042" s="71"/>
      <c r="H1042" s="71"/>
      <c r="I1042" s="72"/>
      <c r="J1042" s="92"/>
      <c r="K1042" s="73"/>
      <c r="L1042" s="74"/>
      <c r="M1042" s="75"/>
      <c r="N1042" s="75"/>
      <c r="O1042" s="74"/>
      <c r="P1042" s="71"/>
      <c r="Q1042" s="71"/>
      <c r="R1042" s="76"/>
      <c r="S1042" s="92"/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/>
      <c r="B1043" s="77"/>
      <c r="C1043" s="71"/>
      <c r="D1043" s="10"/>
      <c r="E1043" s="71"/>
      <c r="F1043" s="71"/>
      <c r="G1043" s="71"/>
      <c r="H1043" s="71"/>
      <c r="I1043" s="72"/>
      <c r="J1043" s="92"/>
      <c r="K1043" s="73"/>
      <c r="L1043" s="74"/>
      <c r="M1043" s="75"/>
      <c r="N1043" s="75"/>
      <c r="O1043" s="74"/>
      <c r="P1043" s="71"/>
      <c r="Q1043" s="71"/>
      <c r="R1043" s="76"/>
      <c r="S1043" s="92"/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/>
      <c r="B1044" s="77"/>
      <c r="C1044" s="71"/>
      <c r="D1044" s="10"/>
      <c r="E1044" s="71"/>
      <c r="F1044" s="71"/>
      <c r="G1044" s="71"/>
      <c r="H1044" s="71"/>
      <c r="I1044" s="72"/>
      <c r="J1044" s="92"/>
      <c r="K1044" s="73"/>
      <c r="L1044" s="74"/>
      <c r="M1044" s="75"/>
      <c r="N1044" s="75"/>
      <c r="O1044" s="74"/>
      <c r="P1044" s="71"/>
      <c r="Q1044" s="71"/>
      <c r="R1044" s="76"/>
      <c r="S1044" s="92"/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/>
      <c r="B1045" s="77"/>
      <c r="C1045" s="71"/>
      <c r="D1045" s="10"/>
      <c r="E1045" s="71"/>
      <c r="F1045" s="71"/>
      <c r="G1045" s="71"/>
      <c r="H1045" s="71"/>
      <c r="I1045" s="72"/>
      <c r="J1045" s="92"/>
      <c r="K1045" s="73"/>
      <c r="L1045" s="74"/>
      <c r="M1045" s="75"/>
      <c r="N1045" s="75"/>
      <c r="O1045" s="74"/>
      <c r="P1045" s="71"/>
      <c r="Q1045" s="71"/>
      <c r="R1045" s="76"/>
      <c r="S1045" s="92"/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/>
      <c r="B1046" s="77"/>
      <c r="C1046" s="71"/>
      <c r="D1046" s="10"/>
      <c r="E1046" s="71"/>
      <c r="F1046" s="71"/>
      <c r="G1046" s="71"/>
      <c r="H1046" s="71"/>
      <c r="I1046" s="72"/>
      <c r="J1046" s="92"/>
      <c r="K1046" s="73"/>
      <c r="L1046" s="74"/>
      <c r="M1046" s="75"/>
      <c r="N1046" s="75"/>
      <c r="O1046" s="74"/>
      <c r="P1046" s="71"/>
      <c r="Q1046" s="71"/>
      <c r="R1046" s="76"/>
      <c r="S1046" s="92"/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/>
      <c r="B1047" s="77"/>
      <c r="C1047" s="71"/>
      <c r="D1047" s="10"/>
      <c r="E1047" s="71"/>
      <c r="F1047" s="71"/>
      <c r="G1047" s="71"/>
      <c r="H1047" s="71"/>
      <c r="I1047" s="72"/>
      <c r="J1047" s="92"/>
      <c r="K1047" s="73"/>
      <c r="L1047" s="74"/>
      <c r="M1047" s="75"/>
      <c r="N1047" s="75"/>
      <c r="O1047" s="74"/>
      <c r="P1047" s="71"/>
      <c r="Q1047" s="71"/>
      <c r="R1047" s="76"/>
      <c r="S1047" s="92"/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/>
      <c r="B1048" s="77"/>
      <c r="C1048" s="71"/>
      <c r="D1048" s="10"/>
      <c r="E1048" s="71"/>
      <c r="F1048" s="71"/>
      <c r="G1048" s="71"/>
      <c r="H1048" s="71"/>
      <c r="I1048" s="72"/>
      <c r="J1048" s="92"/>
      <c r="K1048" s="73"/>
      <c r="L1048" s="74"/>
      <c r="M1048" s="75"/>
      <c r="N1048" s="75"/>
      <c r="O1048" s="74"/>
      <c r="P1048" s="71"/>
      <c r="Q1048" s="71"/>
      <c r="R1048" s="76"/>
      <c r="S1048" s="92"/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/>
      <c r="B1049" s="77"/>
      <c r="C1049" s="71"/>
      <c r="D1049" s="10"/>
      <c r="E1049" s="71"/>
      <c r="F1049" s="71"/>
      <c r="G1049" s="71"/>
      <c r="H1049" s="71"/>
      <c r="I1049" s="72"/>
      <c r="J1049" s="92"/>
      <c r="K1049" s="73"/>
      <c r="L1049" s="74"/>
      <c r="M1049" s="75"/>
      <c r="N1049" s="75"/>
      <c r="O1049" s="74"/>
      <c r="P1049" s="71"/>
      <c r="Q1049" s="71"/>
      <c r="R1049" s="76"/>
      <c r="S1049" s="92"/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/>
      <c r="B1050" s="77"/>
      <c r="C1050" s="71"/>
      <c r="D1050" s="10"/>
      <c r="E1050" s="71"/>
      <c r="F1050" s="71"/>
      <c r="G1050" s="71"/>
      <c r="H1050" s="71"/>
      <c r="I1050" s="72"/>
      <c r="J1050" s="92"/>
      <c r="K1050" s="73"/>
      <c r="L1050" s="74"/>
      <c r="M1050" s="75"/>
      <c r="N1050" s="75"/>
      <c r="O1050" s="74"/>
      <c r="P1050" s="71"/>
      <c r="Q1050" s="71"/>
      <c r="R1050" s="76"/>
      <c r="S1050" s="92"/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/>
      <c r="B1051" s="77"/>
      <c r="C1051" s="71"/>
      <c r="D1051" s="10"/>
      <c r="E1051" s="71"/>
      <c r="F1051" s="71"/>
      <c r="G1051" s="71"/>
      <c r="H1051" s="71"/>
      <c r="I1051" s="72"/>
      <c r="J1051" s="92"/>
      <c r="K1051" s="73"/>
      <c r="L1051" s="74"/>
      <c r="M1051" s="75"/>
      <c r="N1051" s="75"/>
      <c r="O1051" s="74"/>
      <c r="P1051" s="71"/>
      <c r="Q1051" s="71"/>
      <c r="R1051" s="76"/>
      <c r="S1051" s="92"/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/>
      <c r="B1052" s="77"/>
      <c r="C1052" s="71"/>
      <c r="D1052" s="10"/>
      <c r="E1052" s="71"/>
      <c r="F1052" s="71"/>
      <c r="G1052" s="71"/>
      <c r="H1052" s="71"/>
      <c r="I1052" s="72"/>
      <c r="J1052" s="92"/>
      <c r="K1052" s="73"/>
      <c r="L1052" s="74"/>
      <c r="M1052" s="75"/>
      <c r="N1052" s="75"/>
      <c r="O1052" s="74"/>
      <c r="P1052" s="71"/>
      <c r="Q1052" s="71"/>
      <c r="R1052" s="76"/>
      <c r="S1052" s="92"/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/>
      <c r="B1053" s="77"/>
      <c r="C1053" s="71"/>
      <c r="D1053" s="10"/>
      <c r="E1053" s="71"/>
      <c r="F1053" s="71"/>
      <c r="G1053" s="71"/>
      <c r="H1053" s="71"/>
      <c r="I1053" s="72"/>
      <c r="J1053" s="92"/>
      <c r="K1053" s="73"/>
      <c r="L1053" s="74"/>
      <c r="M1053" s="75"/>
      <c r="N1053" s="75"/>
      <c r="O1053" s="74"/>
      <c r="P1053" s="71"/>
      <c r="Q1053" s="71"/>
      <c r="R1053" s="76"/>
      <c r="S1053" s="92"/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/>
      <c r="B1054" s="77"/>
      <c r="C1054" s="71"/>
      <c r="D1054" s="10"/>
      <c r="E1054" s="71"/>
      <c r="F1054" s="71"/>
      <c r="G1054" s="71"/>
      <c r="H1054" s="71"/>
      <c r="I1054" s="72"/>
      <c r="J1054" s="92"/>
      <c r="K1054" s="73"/>
      <c r="L1054" s="74"/>
      <c r="M1054" s="75"/>
      <c r="N1054" s="75"/>
      <c r="O1054" s="74"/>
      <c r="P1054" s="71"/>
      <c r="Q1054" s="71"/>
      <c r="R1054" s="76"/>
      <c r="S1054" s="92"/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/>
      <c r="B1055" s="77"/>
      <c r="C1055" s="71"/>
      <c r="D1055" s="10"/>
      <c r="E1055" s="71"/>
      <c r="F1055" s="71"/>
      <c r="G1055" s="71"/>
      <c r="H1055" s="71"/>
      <c r="I1055" s="72"/>
      <c r="J1055" s="92"/>
      <c r="K1055" s="73"/>
      <c r="L1055" s="74"/>
      <c r="M1055" s="75"/>
      <c r="N1055" s="75"/>
      <c r="O1055" s="74"/>
      <c r="P1055" s="71"/>
      <c r="Q1055" s="71"/>
      <c r="R1055" s="76"/>
      <c r="S1055" s="92"/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/>
      <c r="B1056" s="77"/>
      <c r="C1056" s="71"/>
      <c r="D1056" s="10"/>
      <c r="E1056" s="71"/>
      <c r="F1056" s="71"/>
      <c r="G1056" s="71"/>
      <c r="H1056" s="71"/>
      <c r="I1056" s="72"/>
      <c r="J1056" s="92"/>
      <c r="K1056" s="73"/>
      <c r="L1056" s="74"/>
      <c r="M1056" s="75"/>
      <c r="N1056" s="75"/>
      <c r="O1056" s="74"/>
      <c r="P1056" s="71"/>
      <c r="Q1056" s="71"/>
      <c r="R1056" s="76"/>
      <c r="S1056" s="92"/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/>
      <c r="B1057" s="77"/>
      <c r="C1057" s="71"/>
      <c r="D1057" s="10"/>
      <c r="E1057" s="71"/>
      <c r="F1057" s="71"/>
      <c r="G1057" s="71"/>
      <c r="H1057" s="71"/>
      <c r="I1057" s="72"/>
      <c r="J1057" s="92"/>
      <c r="K1057" s="73"/>
      <c r="L1057" s="74"/>
      <c r="M1057" s="75"/>
      <c r="N1057" s="75"/>
      <c r="O1057" s="74"/>
      <c r="P1057" s="71"/>
      <c r="Q1057" s="71"/>
      <c r="R1057" s="76"/>
      <c r="S1057" s="92"/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/>
      <c r="B1058" s="77"/>
      <c r="C1058" s="71"/>
      <c r="D1058" s="10"/>
      <c r="E1058" s="71"/>
      <c r="F1058" s="71"/>
      <c r="G1058" s="71"/>
      <c r="H1058" s="71"/>
      <c r="I1058" s="72"/>
      <c r="J1058" s="92"/>
      <c r="K1058" s="73"/>
      <c r="L1058" s="74"/>
      <c r="M1058" s="75"/>
      <c r="N1058" s="75"/>
      <c r="O1058" s="74"/>
      <c r="P1058" s="71"/>
      <c r="Q1058" s="71"/>
      <c r="R1058" s="76"/>
      <c r="S1058" s="92"/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/>
      <c r="B1059" s="77"/>
      <c r="C1059" s="71"/>
      <c r="D1059" s="10"/>
      <c r="E1059" s="71"/>
      <c r="F1059" s="71"/>
      <c r="G1059" s="71"/>
      <c r="H1059" s="71"/>
      <c r="I1059" s="72"/>
      <c r="J1059" s="92"/>
      <c r="K1059" s="73"/>
      <c r="L1059" s="74"/>
      <c r="M1059" s="75"/>
      <c r="N1059" s="75"/>
      <c r="O1059" s="74"/>
      <c r="P1059" s="71"/>
      <c r="Q1059" s="71"/>
      <c r="R1059" s="76"/>
      <c r="S1059" s="92"/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/>
      <c r="B1060" s="77"/>
      <c r="C1060" s="71"/>
      <c r="D1060" s="10"/>
      <c r="E1060" s="71"/>
      <c r="F1060" s="71"/>
      <c r="G1060" s="71"/>
      <c r="H1060" s="71"/>
      <c r="I1060" s="72"/>
      <c r="J1060" s="92"/>
      <c r="K1060" s="73"/>
      <c r="L1060" s="74"/>
      <c r="M1060" s="75"/>
      <c r="N1060" s="75"/>
      <c r="O1060" s="74"/>
      <c r="P1060" s="71"/>
      <c r="Q1060" s="71"/>
      <c r="R1060" s="76"/>
      <c r="S1060" s="92"/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/>
      <c r="B1061" s="77"/>
      <c r="C1061" s="71"/>
      <c r="D1061" s="10"/>
      <c r="E1061" s="71"/>
      <c r="F1061" s="71"/>
      <c r="G1061" s="71"/>
      <c r="H1061" s="71"/>
      <c r="I1061" s="72"/>
      <c r="J1061" s="92"/>
      <c r="K1061" s="73"/>
      <c r="L1061" s="74"/>
      <c r="M1061" s="75"/>
      <c r="N1061" s="75"/>
      <c r="O1061" s="74"/>
      <c r="P1061" s="71"/>
      <c r="Q1061" s="71"/>
      <c r="R1061" s="76"/>
      <c r="S1061" s="92"/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/>
      <c r="B1062" s="77"/>
      <c r="C1062" s="71"/>
      <c r="D1062" s="10"/>
      <c r="E1062" s="71"/>
      <c r="F1062" s="71"/>
      <c r="G1062" s="71"/>
      <c r="H1062" s="71"/>
      <c r="I1062" s="72"/>
      <c r="J1062" s="92"/>
      <c r="K1062" s="73"/>
      <c r="L1062" s="74"/>
      <c r="M1062" s="75"/>
      <c r="N1062" s="75"/>
      <c r="O1062" s="74"/>
      <c r="P1062" s="71"/>
      <c r="Q1062" s="71"/>
      <c r="R1062" s="76"/>
      <c r="S1062" s="92"/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/>
      <c r="B1063" s="77"/>
      <c r="C1063" s="71"/>
      <c r="D1063" s="10"/>
      <c r="E1063" s="71"/>
      <c r="F1063" s="71"/>
      <c r="G1063" s="71"/>
      <c r="H1063" s="71"/>
      <c r="I1063" s="72"/>
      <c r="J1063" s="92"/>
      <c r="K1063" s="73"/>
      <c r="L1063" s="74"/>
      <c r="M1063" s="75"/>
      <c r="N1063" s="75"/>
      <c r="O1063" s="74"/>
      <c r="P1063" s="71"/>
      <c r="Q1063" s="71"/>
      <c r="R1063" s="76"/>
      <c r="S1063" s="92"/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/>
      <c r="B1064" s="77"/>
      <c r="C1064" s="71"/>
      <c r="D1064" s="10"/>
      <c r="E1064" s="71"/>
      <c r="F1064" s="71"/>
      <c r="G1064" s="71"/>
      <c r="H1064" s="71"/>
      <c r="I1064" s="72"/>
      <c r="J1064" s="92"/>
      <c r="K1064" s="73"/>
      <c r="L1064" s="74"/>
      <c r="M1064" s="75"/>
      <c r="N1064" s="75"/>
      <c r="O1064" s="74"/>
      <c r="P1064" s="71"/>
      <c r="Q1064" s="71"/>
      <c r="R1064" s="76"/>
      <c r="S1064" s="92"/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/>
      <c r="B1065" s="77"/>
      <c r="C1065" s="71"/>
      <c r="D1065" s="10"/>
      <c r="E1065" s="71"/>
      <c r="F1065" s="71"/>
      <c r="G1065" s="71"/>
      <c r="H1065" s="71"/>
      <c r="I1065" s="72"/>
      <c r="J1065" s="92"/>
      <c r="K1065" s="73"/>
      <c r="L1065" s="74"/>
      <c r="M1065" s="75"/>
      <c r="N1065" s="75"/>
      <c r="O1065" s="74"/>
      <c r="P1065" s="71"/>
      <c r="Q1065" s="71"/>
      <c r="R1065" s="76"/>
      <c r="S1065" s="92"/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/>
      <c r="B1066" s="77"/>
      <c r="C1066" s="71"/>
      <c r="D1066" s="10"/>
      <c r="E1066" s="71"/>
      <c r="F1066" s="71"/>
      <c r="G1066" s="71"/>
      <c r="H1066" s="71"/>
      <c r="I1066" s="72"/>
      <c r="J1066" s="92"/>
      <c r="K1066" s="73"/>
      <c r="L1066" s="74"/>
      <c r="M1066" s="75"/>
      <c r="N1066" s="75"/>
      <c r="O1066" s="74"/>
      <c r="P1066" s="71"/>
      <c r="Q1066" s="71"/>
      <c r="R1066" s="76"/>
      <c r="S1066" s="92"/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/>
      <c r="B1067" s="77"/>
      <c r="C1067" s="71"/>
      <c r="D1067" s="10"/>
      <c r="E1067" s="71"/>
      <c r="F1067" s="71"/>
      <c r="G1067" s="71"/>
      <c r="H1067" s="71"/>
      <c r="I1067" s="72"/>
      <c r="J1067" s="92"/>
      <c r="K1067" s="73"/>
      <c r="L1067" s="74"/>
      <c r="M1067" s="75"/>
      <c r="N1067" s="75"/>
      <c r="O1067" s="74"/>
      <c r="P1067" s="71"/>
      <c r="Q1067" s="71"/>
      <c r="R1067" s="76"/>
      <c r="S1067" s="92"/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/>
      <c r="B1068" s="77"/>
      <c r="C1068" s="71"/>
      <c r="D1068" s="10"/>
      <c r="E1068" s="71"/>
      <c r="F1068" s="71"/>
      <c r="G1068" s="71"/>
      <c r="H1068" s="71"/>
      <c r="I1068" s="72"/>
      <c r="J1068" s="92"/>
      <c r="K1068" s="73"/>
      <c r="L1068" s="74"/>
      <c r="M1068" s="75"/>
      <c r="N1068" s="75"/>
      <c r="O1068" s="74"/>
      <c r="P1068" s="71"/>
      <c r="Q1068" s="71"/>
      <c r="R1068" s="76"/>
      <c r="S1068" s="92"/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/>
      <c r="B1069" s="77"/>
      <c r="C1069" s="71"/>
      <c r="D1069" s="10"/>
      <c r="E1069" s="71"/>
      <c r="F1069" s="71"/>
      <c r="G1069" s="71"/>
      <c r="H1069" s="71"/>
      <c r="I1069" s="72"/>
      <c r="J1069" s="92"/>
      <c r="K1069" s="73"/>
      <c r="L1069" s="74"/>
      <c r="M1069" s="75"/>
      <c r="N1069" s="75"/>
      <c r="O1069" s="74"/>
      <c r="P1069" s="71"/>
      <c r="Q1069" s="71"/>
      <c r="R1069" s="76"/>
      <c r="S1069" s="92"/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/>
      <c r="B1070" s="77"/>
      <c r="C1070" s="71"/>
      <c r="D1070" s="10"/>
      <c r="E1070" s="71"/>
      <c r="F1070" s="71"/>
      <c r="G1070" s="71"/>
      <c r="H1070" s="71"/>
      <c r="I1070" s="72"/>
      <c r="J1070" s="92"/>
      <c r="K1070" s="73"/>
      <c r="L1070" s="74"/>
      <c r="M1070" s="75"/>
      <c r="N1070" s="75"/>
      <c r="O1070" s="74"/>
      <c r="P1070" s="71"/>
      <c r="Q1070" s="71"/>
      <c r="R1070" s="76"/>
      <c r="S1070" s="92"/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/>
      <c r="B1071" s="77"/>
      <c r="C1071" s="71"/>
      <c r="D1071" s="10"/>
      <c r="E1071" s="71"/>
      <c r="F1071" s="71"/>
      <c r="G1071" s="71"/>
      <c r="H1071" s="71"/>
      <c r="I1071" s="72"/>
      <c r="J1071" s="92"/>
      <c r="K1071" s="73"/>
      <c r="L1071" s="74"/>
      <c r="M1071" s="75"/>
      <c r="N1071" s="75"/>
      <c r="O1071" s="74"/>
      <c r="P1071" s="71"/>
      <c r="Q1071" s="71"/>
      <c r="R1071" s="76"/>
      <c r="S1071" s="92"/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/>
      <c r="B1072" s="77"/>
      <c r="C1072" s="71"/>
      <c r="D1072" s="10"/>
      <c r="E1072" s="71"/>
      <c r="F1072" s="71"/>
      <c r="G1072" s="71"/>
      <c r="H1072" s="71"/>
      <c r="I1072" s="72"/>
      <c r="J1072" s="92"/>
      <c r="K1072" s="73"/>
      <c r="L1072" s="74"/>
      <c r="M1072" s="75"/>
      <c r="N1072" s="75"/>
      <c r="O1072" s="74"/>
      <c r="P1072" s="71"/>
      <c r="Q1072" s="71"/>
      <c r="R1072" s="76"/>
      <c r="S1072" s="92"/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/>
      <c r="B1073" s="77"/>
      <c r="C1073" s="71"/>
      <c r="D1073" s="10"/>
      <c r="E1073" s="71"/>
      <c r="F1073" s="71"/>
      <c r="G1073" s="71"/>
      <c r="H1073" s="71"/>
      <c r="I1073" s="72"/>
      <c r="J1073" s="92"/>
      <c r="K1073" s="73"/>
      <c r="L1073" s="74"/>
      <c r="M1073" s="75"/>
      <c r="N1073" s="75"/>
      <c r="O1073" s="74"/>
      <c r="P1073" s="71"/>
      <c r="Q1073" s="71"/>
      <c r="R1073" s="76"/>
      <c r="S1073" s="92"/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/>
      <c r="B1074" s="77"/>
      <c r="C1074" s="71"/>
      <c r="D1074" s="10"/>
      <c r="E1074" s="71"/>
      <c r="F1074" s="71"/>
      <c r="G1074" s="71"/>
      <c r="H1074" s="71"/>
      <c r="I1074" s="72"/>
      <c r="J1074" s="92"/>
      <c r="K1074" s="73"/>
      <c r="L1074" s="74"/>
      <c r="M1074" s="75"/>
      <c r="N1074" s="75"/>
      <c r="O1074" s="74"/>
      <c r="P1074" s="71"/>
      <c r="Q1074" s="71"/>
      <c r="R1074" s="76"/>
      <c r="S1074" s="92"/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/>
      <c r="B1075" s="77"/>
      <c r="C1075" s="71"/>
      <c r="D1075" s="10"/>
      <c r="E1075" s="71"/>
      <c r="F1075" s="71"/>
      <c r="G1075" s="71"/>
      <c r="H1075" s="71"/>
      <c r="I1075" s="72"/>
      <c r="J1075" s="92"/>
      <c r="K1075" s="73"/>
      <c r="L1075" s="74"/>
      <c r="M1075" s="75"/>
      <c r="N1075" s="75"/>
      <c r="O1075" s="74"/>
      <c r="P1075" s="71"/>
      <c r="Q1075" s="71"/>
      <c r="R1075" s="76"/>
      <c r="S1075" s="92"/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/>
      <c r="B1076" s="77"/>
      <c r="C1076" s="71"/>
      <c r="D1076" s="10"/>
      <c r="E1076" s="71"/>
      <c r="F1076" s="71"/>
      <c r="G1076" s="71"/>
      <c r="H1076" s="71"/>
      <c r="I1076" s="72"/>
      <c r="J1076" s="92"/>
      <c r="K1076" s="73"/>
      <c r="L1076" s="74"/>
      <c r="M1076" s="75"/>
      <c r="N1076" s="75"/>
      <c r="O1076" s="74"/>
      <c r="P1076" s="71"/>
      <c r="Q1076" s="71"/>
      <c r="R1076" s="76"/>
      <c r="S1076" s="92"/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/>
      <c r="B1077" s="77"/>
      <c r="C1077" s="71"/>
      <c r="D1077" s="10"/>
      <c r="E1077" s="71"/>
      <c r="F1077" s="71"/>
      <c r="G1077" s="71"/>
      <c r="H1077" s="71"/>
      <c r="I1077" s="72"/>
      <c r="J1077" s="92"/>
      <c r="K1077" s="73"/>
      <c r="L1077" s="74"/>
      <c r="M1077" s="75"/>
      <c r="N1077" s="75"/>
      <c r="O1077" s="74"/>
      <c r="P1077" s="71"/>
      <c r="Q1077" s="71"/>
      <c r="R1077" s="76"/>
      <c r="S1077" s="92"/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/>
      <c r="B1078" s="77"/>
      <c r="C1078" s="71"/>
      <c r="D1078" s="10"/>
      <c r="E1078" s="71"/>
      <c r="F1078" s="71"/>
      <c r="G1078" s="71"/>
      <c r="H1078" s="71"/>
      <c r="I1078" s="72"/>
      <c r="J1078" s="92"/>
      <c r="K1078" s="73"/>
      <c r="L1078" s="74"/>
      <c r="M1078" s="75"/>
      <c r="N1078" s="75"/>
      <c r="O1078" s="74"/>
      <c r="P1078" s="71"/>
      <c r="Q1078" s="71"/>
      <c r="R1078" s="76"/>
      <c r="S1078" s="92"/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/>
      <c r="B1079" s="77"/>
      <c r="C1079" s="71"/>
      <c r="D1079" s="10"/>
      <c r="E1079" s="71"/>
      <c r="F1079" s="71"/>
      <c r="G1079" s="71"/>
      <c r="H1079" s="71"/>
      <c r="I1079" s="72"/>
      <c r="J1079" s="92"/>
      <c r="K1079" s="73"/>
      <c r="L1079" s="74"/>
      <c r="M1079" s="75"/>
      <c r="N1079" s="75"/>
      <c r="O1079" s="74"/>
      <c r="P1079" s="71"/>
      <c r="Q1079" s="71"/>
      <c r="R1079" s="76"/>
      <c r="S1079" s="92"/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/>
      <c r="B1080" s="77"/>
      <c r="C1080" s="71"/>
      <c r="D1080" s="10"/>
      <c r="E1080" s="71"/>
      <c r="F1080" s="71"/>
      <c r="G1080" s="71"/>
      <c r="H1080" s="71"/>
      <c r="I1080" s="72"/>
      <c r="J1080" s="92"/>
      <c r="K1080" s="73"/>
      <c r="L1080" s="74"/>
      <c r="M1080" s="75"/>
      <c r="N1080" s="75"/>
      <c r="O1080" s="74"/>
      <c r="P1080" s="71"/>
      <c r="Q1080" s="71"/>
      <c r="R1080" s="76"/>
      <c r="S1080" s="92"/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/>
      <c r="B1081" s="77"/>
      <c r="C1081" s="71"/>
      <c r="D1081" s="10"/>
      <c r="E1081" s="71"/>
      <c r="F1081" s="71"/>
      <c r="G1081" s="71"/>
      <c r="H1081" s="71"/>
      <c r="I1081" s="72"/>
      <c r="J1081" s="92"/>
      <c r="K1081" s="73"/>
      <c r="L1081" s="74"/>
      <c r="M1081" s="75"/>
      <c r="N1081" s="75"/>
      <c r="O1081" s="74"/>
      <c r="P1081" s="71"/>
      <c r="Q1081" s="71"/>
      <c r="R1081" s="76"/>
      <c r="S1081" s="92"/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/>
      <c r="B1082" s="77"/>
      <c r="C1082" s="71"/>
      <c r="D1082" s="10"/>
      <c r="E1082" s="71"/>
      <c r="F1082" s="71"/>
      <c r="G1082" s="71"/>
      <c r="H1082" s="71"/>
      <c r="I1082" s="72"/>
      <c r="J1082" s="92"/>
      <c r="K1082" s="73"/>
      <c r="L1082" s="74"/>
      <c r="M1082" s="75"/>
      <c r="N1082" s="75"/>
      <c r="O1082" s="74"/>
      <c r="P1082" s="71"/>
      <c r="Q1082" s="71"/>
      <c r="R1082" s="76"/>
      <c r="S1082" s="92"/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/>
      <c r="B1083" s="77"/>
      <c r="C1083" s="71"/>
      <c r="D1083" s="10"/>
      <c r="E1083" s="71"/>
      <c r="F1083" s="71"/>
      <c r="G1083" s="71"/>
      <c r="H1083" s="71"/>
      <c r="I1083" s="72"/>
      <c r="J1083" s="92"/>
      <c r="K1083" s="73"/>
      <c r="L1083" s="74"/>
      <c r="M1083" s="75"/>
      <c r="N1083" s="75"/>
      <c r="O1083" s="74"/>
      <c r="P1083" s="71"/>
      <c r="Q1083" s="71"/>
      <c r="R1083" s="76"/>
      <c r="S1083" s="92"/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/>
      <c r="B1084" s="77"/>
      <c r="C1084" s="71"/>
      <c r="D1084" s="10"/>
      <c r="E1084" s="71"/>
      <c r="F1084" s="71"/>
      <c r="G1084" s="71"/>
      <c r="H1084" s="71"/>
      <c r="I1084" s="72"/>
      <c r="J1084" s="92"/>
      <c r="K1084" s="73"/>
      <c r="L1084" s="74"/>
      <c r="M1084" s="75"/>
      <c r="N1084" s="75"/>
      <c r="O1084" s="74"/>
      <c r="P1084" s="71"/>
      <c r="Q1084" s="71"/>
      <c r="R1084" s="76"/>
      <c r="S1084" s="92"/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/>
      <c r="B1085" s="77"/>
      <c r="C1085" s="71"/>
      <c r="D1085" s="10"/>
      <c r="E1085" s="71"/>
      <c r="F1085" s="71"/>
      <c r="G1085" s="71"/>
      <c r="H1085" s="71"/>
      <c r="I1085" s="72"/>
      <c r="J1085" s="92"/>
      <c r="K1085" s="73"/>
      <c r="L1085" s="74"/>
      <c r="M1085" s="75"/>
      <c r="N1085" s="75"/>
      <c r="O1085" s="74"/>
      <c r="P1085" s="71"/>
      <c r="Q1085" s="71"/>
      <c r="R1085" s="76"/>
      <c r="S1085" s="92"/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/>
      <c r="B1086" s="77"/>
      <c r="C1086" s="71"/>
      <c r="D1086" s="10"/>
      <c r="E1086" s="71"/>
      <c r="F1086" s="71"/>
      <c r="G1086" s="71"/>
      <c r="H1086" s="71"/>
      <c r="I1086" s="72"/>
      <c r="J1086" s="92"/>
      <c r="K1086" s="73"/>
      <c r="L1086" s="74"/>
      <c r="M1086" s="75"/>
      <c r="N1086" s="75"/>
      <c r="O1086" s="74"/>
      <c r="P1086" s="71"/>
      <c r="Q1086" s="71"/>
      <c r="R1086" s="76"/>
      <c r="S1086" s="92"/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/>
      <c r="B1087" s="77"/>
      <c r="C1087" s="71"/>
      <c r="D1087" s="10"/>
      <c r="E1087" s="71"/>
      <c r="F1087" s="71"/>
      <c r="G1087" s="71"/>
      <c r="H1087" s="71"/>
      <c r="I1087" s="72"/>
      <c r="J1087" s="92"/>
      <c r="K1087" s="73"/>
      <c r="L1087" s="74"/>
      <c r="M1087" s="75"/>
      <c r="N1087" s="75"/>
      <c r="O1087" s="74"/>
      <c r="P1087" s="71"/>
      <c r="Q1087" s="71"/>
      <c r="R1087" s="76"/>
      <c r="S1087" s="92"/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/>
      <c r="B1088" s="77"/>
      <c r="C1088" s="71"/>
      <c r="D1088" s="10"/>
      <c r="E1088" s="71"/>
      <c r="F1088" s="71"/>
      <c r="G1088" s="71"/>
      <c r="H1088" s="71"/>
      <c r="I1088" s="72"/>
      <c r="J1088" s="92"/>
      <c r="K1088" s="73"/>
      <c r="L1088" s="74"/>
      <c r="M1088" s="75"/>
      <c r="N1088" s="75"/>
      <c r="O1088" s="74"/>
      <c r="P1088" s="71"/>
      <c r="Q1088" s="71"/>
      <c r="R1088" s="76"/>
      <c r="S1088" s="92"/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/>
      <c r="B1089" s="77"/>
      <c r="C1089" s="71"/>
      <c r="D1089" s="10"/>
      <c r="E1089" s="71"/>
      <c r="F1089" s="71"/>
      <c r="G1089" s="71"/>
      <c r="H1089" s="71"/>
      <c r="I1089" s="72"/>
      <c r="J1089" s="92"/>
      <c r="K1089" s="73"/>
      <c r="L1089" s="74"/>
      <c r="M1089" s="75"/>
      <c r="N1089" s="75"/>
      <c r="O1089" s="74"/>
      <c r="P1089" s="71"/>
      <c r="Q1089" s="71"/>
      <c r="R1089" s="76"/>
      <c r="S1089" s="92"/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/>
      <c r="B1090" s="77"/>
      <c r="C1090" s="71"/>
      <c r="D1090" s="10"/>
      <c r="E1090" s="71"/>
      <c r="F1090" s="71"/>
      <c r="G1090" s="71"/>
      <c r="H1090" s="71"/>
      <c r="I1090" s="72"/>
      <c r="J1090" s="92"/>
      <c r="K1090" s="73"/>
      <c r="L1090" s="74"/>
      <c r="M1090" s="75"/>
      <c r="N1090" s="75"/>
      <c r="O1090" s="74"/>
      <c r="P1090" s="71"/>
      <c r="Q1090" s="71"/>
      <c r="R1090" s="76"/>
      <c r="S1090" s="92"/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/>
      <c r="B1091" s="77"/>
      <c r="C1091" s="71"/>
      <c r="D1091" s="10"/>
      <c r="E1091" s="71"/>
      <c r="F1091" s="71"/>
      <c r="G1091" s="71"/>
      <c r="H1091" s="71"/>
      <c r="I1091" s="72"/>
      <c r="J1091" s="92"/>
      <c r="K1091" s="73"/>
      <c r="L1091" s="74"/>
      <c r="M1091" s="75"/>
      <c r="N1091" s="75"/>
      <c r="O1091" s="74"/>
      <c r="P1091" s="71"/>
      <c r="Q1091" s="71"/>
      <c r="R1091" s="76"/>
      <c r="S1091" s="92"/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/>
      <c r="B1092" s="77"/>
      <c r="C1092" s="71"/>
      <c r="D1092" s="10"/>
      <c r="E1092" s="71"/>
      <c r="F1092" s="71"/>
      <c r="G1092" s="71"/>
      <c r="H1092" s="71"/>
      <c r="I1092" s="72"/>
      <c r="J1092" s="92"/>
      <c r="K1092" s="73"/>
      <c r="L1092" s="74"/>
      <c r="M1092" s="75"/>
      <c r="N1092" s="75"/>
      <c r="O1092" s="74"/>
      <c r="P1092" s="71"/>
      <c r="Q1092" s="71"/>
      <c r="R1092" s="76"/>
      <c r="S1092" s="92"/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/>
      <c r="B1093" s="77"/>
      <c r="C1093" s="71"/>
      <c r="D1093" s="10"/>
      <c r="E1093" s="71"/>
      <c r="F1093" s="71"/>
      <c r="G1093" s="71"/>
      <c r="H1093" s="71"/>
      <c r="I1093" s="72"/>
      <c r="J1093" s="92"/>
      <c r="K1093" s="73"/>
      <c r="L1093" s="74"/>
      <c r="M1093" s="75"/>
      <c r="N1093" s="75"/>
      <c r="O1093" s="74"/>
      <c r="P1093" s="71"/>
      <c r="Q1093" s="71"/>
      <c r="R1093" s="76"/>
      <c r="S1093" s="92"/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/>
      <c r="B1094" s="77"/>
      <c r="C1094" s="71"/>
      <c r="D1094" s="10"/>
      <c r="E1094" s="71"/>
      <c r="F1094" s="71"/>
      <c r="G1094" s="71"/>
      <c r="H1094" s="71"/>
      <c r="I1094" s="72"/>
      <c r="J1094" s="92"/>
      <c r="K1094" s="73"/>
      <c r="L1094" s="74"/>
      <c r="M1094" s="75"/>
      <c r="N1094" s="75"/>
      <c r="O1094" s="74"/>
      <c r="P1094" s="71"/>
      <c r="Q1094" s="71"/>
      <c r="R1094" s="76"/>
      <c r="S1094" s="92"/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/>
      <c r="B1095" s="77"/>
      <c r="C1095" s="71"/>
      <c r="D1095" s="10"/>
      <c r="E1095" s="71"/>
      <c r="F1095" s="71"/>
      <c r="G1095" s="71"/>
      <c r="H1095" s="71"/>
      <c r="I1095" s="72"/>
      <c r="J1095" s="92"/>
      <c r="K1095" s="73"/>
      <c r="L1095" s="74"/>
      <c r="M1095" s="75"/>
      <c r="N1095" s="75"/>
      <c r="O1095" s="74"/>
      <c r="P1095" s="71"/>
      <c r="Q1095" s="71"/>
      <c r="R1095" s="76"/>
      <c r="S1095" s="92"/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/>
      <c r="B1096" s="77"/>
      <c r="C1096" s="71"/>
      <c r="D1096" s="10"/>
      <c r="E1096" s="71"/>
      <c r="F1096" s="71"/>
      <c r="G1096" s="71"/>
      <c r="H1096" s="71"/>
      <c r="I1096" s="72"/>
      <c r="J1096" s="92"/>
      <c r="K1096" s="73"/>
      <c r="L1096" s="74"/>
      <c r="M1096" s="75"/>
      <c r="N1096" s="75"/>
      <c r="O1096" s="74"/>
      <c r="P1096" s="71"/>
      <c r="Q1096" s="71"/>
      <c r="R1096" s="76"/>
      <c r="S1096" s="92"/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/>
      <c r="B1097" s="77"/>
      <c r="C1097" s="71"/>
      <c r="D1097" s="10"/>
      <c r="E1097" s="71"/>
      <c r="F1097" s="71"/>
      <c r="G1097" s="71"/>
      <c r="H1097" s="71"/>
      <c r="I1097" s="72"/>
      <c r="J1097" s="92"/>
      <c r="K1097" s="73"/>
      <c r="L1097" s="74"/>
      <c r="M1097" s="75"/>
      <c r="N1097" s="75"/>
      <c r="O1097" s="74"/>
      <c r="P1097" s="71"/>
      <c r="Q1097" s="71"/>
      <c r="R1097" s="76"/>
      <c r="S1097" s="92"/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/>
      <c r="B1098" s="77"/>
      <c r="C1098" s="71"/>
      <c r="D1098" s="10"/>
      <c r="E1098" s="71"/>
      <c r="F1098" s="71"/>
      <c r="G1098" s="71"/>
      <c r="H1098" s="71"/>
      <c r="I1098" s="72"/>
      <c r="J1098" s="92"/>
      <c r="K1098" s="73"/>
      <c r="L1098" s="74"/>
      <c r="M1098" s="75"/>
      <c r="N1098" s="75"/>
      <c r="O1098" s="74"/>
      <c r="P1098" s="71"/>
      <c r="Q1098" s="71"/>
      <c r="R1098" s="76"/>
      <c r="S1098" s="92"/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/>
      <c r="B1099" s="77"/>
      <c r="C1099" s="71"/>
      <c r="D1099" s="10"/>
      <c r="E1099" s="71"/>
      <c r="F1099" s="71"/>
      <c r="G1099" s="71"/>
      <c r="H1099" s="71"/>
      <c r="I1099" s="72"/>
      <c r="J1099" s="92"/>
      <c r="K1099" s="73"/>
      <c r="L1099" s="74"/>
      <c r="M1099" s="75"/>
      <c r="N1099" s="75"/>
      <c r="O1099" s="74"/>
      <c r="P1099" s="71"/>
      <c r="Q1099" s="71"/>
      <c r="R1099" s="76"/>
      <c r="S1099" s="92"/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/>
      <c r="B1100" s="77"/>
      <c r="C1100" s="71"/>
      <c r="D1100" s="10"/>
      <c r="E1100" s="71"/>
      <c r="F1100" s="71"/>
      <c r="G1100" s="71"/>
      <c r="H1100" s="71"/>
      <c r="I1100" s="72"/>
      <c r="J1100" s="92"/>
      <c r="K1100" s="73"/>
      <c r="L1100" s="74"/>
      <c r="M1100" s="75"/>
      <c r="N1100" s="75"/>
      <c r="O1100" s="74"/>
      <c r="P1100" s="71"/>
      <c r="Q1100" s="71"/>
      <c r="R1100" s="76"/>
      <c r="S1100" s="92"/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/>
      <c r="B1101" s="77"/>
      <c r="C1101" s="71"/>
      <c r="D1101" s="10"/>
      <c r="E1101" s="71"/>
      <c r="F1101" s="71"/>
      <c r="G1101" s="71"/>
      <c r="H1101" s="71"/>
      <c r="I1101" s="72"/>
      <c r="J1101" s="92"/>
      <c r="K1101" s="73"/>
      <c r="L1101" s="74"/>
      <c r="M1101" s="75"/>
      <c r="N1101" s="75"/>
      <c r="O1101" s="74"/>
      <c r="P1101" s="71"/>
      <c r="Q1101" s="71"/>
      <c r="R1101" s="76"/>
      <c r="S1101" s="92"/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/>
      <c r="B1102" s="77"/>
      <c r="C1102" s="71"/>
      <c r="D1102" s="10"/>
      <c r="E1102" s="71"/>
      <c r="F1102" s="71"/>
      <c r="G1102" s="71"/>
      <c r="H1102" s="71"/>
      <c r="I1102" s="72"/>
      <c r="J1102" s="92"/>
      <c r="K1102" s="73"/>
      <c r="L1102" s="74"/>
      <c r="M1102" s="75"/>
      <c r="N1102" s="75"/>
      <c r="O1102" s="74"/>
      <c r="P1102" s="71"/>
      <c r="Q1102" s="71"/>
      <c r="R1102" s="76"/>
      <c r="S1102" s="92"/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/>
      <c r="B1103" s="77"/>
      <c r="C1103" s="71"/>
      <c r="D1103" s="10"/>
      <c r="E1103" s="71"/>
      <c r="F1103" s="71"/>
      <c r="G1103" s="71"/>
      <c r="H1103" s="71"/>
      <c r="I1103" s="72"/>
      <c r="J1103" s="92"/>
      <c r="K1103" s="73"/>
      <c r="L1103" s="74"/>
      <c r="M1103" s="75"/>
      <c r="N1103" s="75"/>
      <c r="O1103" s="74"/>
      <c r="P1103" s="71"/>
      <c r="Q1103" s="71"/>
      <c r="R1103" s="76"/>
      <c r="S1103" s="92"/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/>
      <c r="B1104" s="77"/>
      <c r="C1104" s="71"/>
      <c r="D1104" s="10"/>
      <c r="E1104" s="71"/>
      <c r="F1104" s="71"/>
      <c r="G1104" s="71"/>
      <c r="H1104" s="71"/>
      <c r="I1104" s="72"/>
      <c r="J1104" s="92"/>
      <c r="K1104" s="73"/>
      <c r="L1104" s="74"/>
      <c r="M1104" s="75"/>
      <c r="N1104" s="75"/>
      <c r="O1104" s="74"/>
      <c r="P1104" s="71"/>
      <c r="Q1104" s="71"/>
      <c r="R1104" s="76"/>
      <c r="S1104" s="92"/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/>
      <c r="B1105" s="77"/>
      <c r="C1105" s="71"/>
      <c r="D1105" s="10"/>
      <c r="E1105" s="71"/>
      <c r="F1105" s="71"/>
      <c r="G1105" s="71"/>
      <c r="H1105" s="71"/>
      <c r="I1105" s="72"/>
      <c r="J1105" s="92"/>
      <c r="K1105" s="73"/>
      <c r="L1105" s="74"/>
      <c r="M1105" s="75"/>
      <c r="N1105" s="75"/>
      <c r="O1105" s="74"/>
      <c r="P1105" s="71"/>
      <c r="Q1105" s="71"/>
      <c r="R1105" s="76"/>
      <c r="S1105" s="92"/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/>
      <c r="B1106" s="77"/>
      <c r="C1106" s="71"/>
      <c r="D1106" s="10"/>
      <c r="E1106" s="71"/>
      <c r="F1106" s="71"/>
      <c r="G1106" s="71"/>
      <c r="H1106" s="71"/>
      <c r="I1106" s="72"/>
      <c r="J1106" s="92"/>
      <c r="K1106" s="73"/>
      <c r="L1106" s="74"/>
      <c r="M1106" s="75"/>
      <c r="N1106" s="75"/>
      <c r="O1106" s="74"/>
      <c r="P1106" s="71"/>
      <c r="Q1106" s="71"/>
      <c r="R1106" s="76"/>
      <c r="S1106" s="92"/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/>
      <c r="B1107" s="77"/>
      <c r="C1107" s="71"/>
      <c r="D1107" s="10"/>
      <c r="E1107" s="71"/>
      <c r="F1107" s="71"/>
      <c r="G1107" s="71"/>
      <c r="H1107" s="71"/>
      <c r="I1107" s="72"/>
      <c r="J1107" s="92"/>
      <c r="K1107" s="73"/>
      <c r="L1107" s="74"/>
      <c r="M1107" s="75"/>
      <c r="N1107" s="75"/>
      <c r="O1107" s="74"/>
      <c r="P1107" s="71"/>
      <c r="Q1107" s="71"/>
      <c r="R1107" s="76"/>
      <c r="S1107" s="92"/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/>
      <c r="B1108" s="77"/>
      <c r="C1108" s="71"/>
      <c r="D1108" s="10"/>
      <c r="E1108" s="71"/>
      <c r="F1108" s="71"/>
      <c r="G1108" s="71"/>
      <c r="H1108" s="71"/>
      <c r="I1108" s="72"/>
      <c r="J1108" s="92"/>
      <c r="K1108" s="73"/>
      <c r="L1108" s="74"/>
      <c r="M1108" s="75"/>
      <c r="N1108" s="75"/>
      <c r="O1108" s="74"/>
      <c r="P1108" s="71"/>
      <c r="Q1108" s="71"/>
      <c r="R1108" s="76"/>
      <c r="S1108" s="92"/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/>
      <c r="B1109" s="77"/>
      <c r="C1109" s="71"/>
      <c r="D1109" s="10"/>
      <c r="E1109" s="71"/>
      <c r="F1109" s="71"/>
      <c r="G1109" s="71"/>
      <c r="H1109" s="71"/>
      <c r="I1109" s="72"/>
      <c r="J1109" s="92"/>
      <c r="K1109" s="73"/>
      <c r="L1109" s="74"/>
      <c r="M1109" s="75"/>
      <c r="N1109" s="75"/>
      <c r="O1109" s="74"/>
      <c r="P1109" s="71"/>
      <c r="Q1109" s="71"/>
      <c r="R1109" s="76"/>
      <c r="S1109" s="92"/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/>
      <c r="B1110" s="77"/>
      <c r="C1110" s="71"/>
      <c r="D1110" s="10"/>
      <c r="E1110" s="71"/>
      <c r="F1110" s="71"/>
      <c r="G1110" s="71"/>
      <c r="H1110" s="71"/>
      <c r="I1110" s="72"/>
      <c r="J1110" s="92"/>
      <c r="K1110" s="73"/>
      <c r="L1110" s="74"/>
      <c r="M1110" s="75"/>
      <c r="N1110" s="75"/>
      <c r="O1110" s="74"/>
      <c r="P1110" s="71"/>
      <c r="Q1110" s="71"/>
      <c r="R1110" s="76"/>
      <c r="S1110" s="92"/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/>
      <c r="B1111" s="77"/>
      <c r="C1111" s="71"/>
      <c r="D1111" s="10"/>
      <c r="E1111" s="71"/>
      <c r="F1111" s="71"/>
      <c r="G1111" s="71"/>
      <c r="H1111" s="71"/>
      <c r="I1111" s="72"/>
      <c r="J1111" s="92"/>
      <c r="K1111" s="73"/>
      <c r="L1111" s="74"/>
      <c r="M1111" s="75"/>
      <c r="N1111" s="75"/>
      <c r="O1111" s="74"/>
      <c r="P1111" s="71"/>
      <c r="Q1111" s="71"/>
      <c r="R1111" s="76"/>
      <c r="S1111" s="92"/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/>
      <c r="B1112" s="77"/>
      <c r="C1112" s="71"/>
      <c r="D1112" s="10"/>
      <c r="E1112" s="71"/>
      <c r="F1112" s="71"/>
      <c r="G1112" s="71"/>
      <c r="H1112" s="71"/>
      <c r="I1112" s="72"/>
      <c r="J1112" s="92"/>
      <c r="K1112" s="73"/>
      <c r="L1112" s="74"/>
      <c r="M1112" s="75"/>
      <c r="N1112" s="75"/>
      <c r="O1112" s="74"/>
      <c r="P1112" s="71"/>
      <c r="Q1112" s="71"/>
      <c r="R1112" s="76"/>
      <c r="S1112" s="92"/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/>
      <c r="B1113" s="77"/>
      <c r="C1113" s="71"/>
      <c r="D1113" s="10"/>
      <c r="E1113" s="71"/>
      <c r="F1113" s="71"/>
      <c r="G1113" s="71"/>
      <c r="H1113" s="71"/>
      <c r="I1113" s="72"/>
      <c r="J1113" s="92"/>
      <c r="K1113" s="73"/>
      <c r="L1113" s="74"/>
      <c r="M1113" s="75"/>
      <c r="N1113" s="75"/>
      <c r="O1113" s="74"/>
      <c r="P1113" s="71"/>
      <c r="Q1113" s="71"/>
      <c r="R1113" s="76"/>
      <c r="S1113" s="92"/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/>
      <c r="B1114" s="77"/>
      <c r="C1114" s="71"/>
      <c r="D1114" s="10"/>
      <c r="E1114" s="71"/>
      <c r="F1114" s="71"/>
      <c r="G1114" s="71"/>
      <c r="H1114" s="71"/>
      <c r="I1114" s="72"/>
      <c r="J1114" s="92"/>
      <c r="K1114" s="73"/>
      <c r="L1114" s="74"/>
      <c r="M1114" s="75"/>
      <c r="N1114" s="75"/>
      <c r="O1114" s="74"/>
      <c r="P1114" s="71"/>
      <c r="Q1114" s="71"/>
      <c r="R1114" s="76"/>
      <c r="S1114" s="92"/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/>
      <c r="B1115" s="77"/>
      <c r="C1115" s="71"/>
      <c r="D1115" s="10"/>
      <c r="E1115" s="71"/>
      <c r="F1115" s="71"/>
      <c r="G1115" s="71"/>
      <c r="H1115" s="71"/>
      <c r="I1115" s="72"/>
      <c r="J1115" s="92"/>
      <c r="K1115" s="73"/>
      <c r="L1115" s="74"/>
      <c r="M1115" s="75"/>
      <c r="N1115" s="75"/>
      <c r="O1115" s="74"/>
      <c r="P1115" s="71"/>
      <c r="Q1115" s="71"/>
      <c r="R1115" s="76"/>
      <c r="S1115" s="92"/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/>
      <c r="B1116" s="77"/>
      <c r="C1116" s="71"/>
      <c r="D1116" s="10"/>
      <c r="E1116" s="71"/>
      <c r="F1116" s="71"/>
      <c r="G1116" s="71"/>
      <c r="H1116" s="71"/>
      <c r="I1116" s="72"/>
      <c r="J1116" s="92"/>
      <c r="K1116" s="73"/>
      <c r="L1116" s="74"/>
      <c r="M1116" s="75"/>
      <c r="N1116" s="75"/>
      <c r="O1116" s="74"/>
      <c r="P1116" s="71"/>
      <c r="Q1116" s="71"/>
      <c r="R1116" s="76"/>
      <c r="S1116" s="92"/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/>
      <c r="B1117" s="77"/>
      <c r="C1117" s="71"/>
      <c r="D1117" s="10"/>
      <c r="E1117" s="71"/>
      <c r="F1117" s="71"/>
      <c r="G1117" s="71"/>
      <c r="H1117" s="71"/>
      <c r="I1117" s="72"/>
      <c r="J1117" s="92"/>
      <c r="K1117" s="73"/>
      <c r="L1117" s="74"/>
      <c r="M1117" s="75"/>
      <c r="N1117" s="75"/>
      <c r="O1117" s="74"/>
      <c r="P1117" s="71"/>
      <c r="Q1117" s="71"/>
      <c r="R1117" s="76"/>
      <c r="S1117" s="92"/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/>
      <c r="B1118" s="77"/>
      <c r="C1118" s="71"/>
      <c r="D1118" s="10"/>
      <c r="E1118" s="71"/>
      <c r="F1118" s="71"/>
      <c r="G1118" s="71"/>
      <c r="H1118" s="71"/>
      <c r="I1118" s="72"/>
      <c r="J1118" s="92"/>
      <c r="K1118" s="73"/>
      <c r="L1118" s="74"/>
      <c r="M1118" s="75"/>
      <c r="N1118" s="75"/>
      <c r="O1118" s="74"/>
      <c r="P1118" s="71"/>
      <c r="Q1118" s="71"/>
      <c r="R1118" s="76"/>
      <c r="S1118" s="92"/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/>
      <c r="B1119" s="77"/>
      <c r="C1119" s="71"/>
      <c r="D1119" s="10"/>
      <c r="E1119" s="71"/>
      <c r="F1119" s="71"/>
      <c r="G1119" s="71"/>
      <c r="H1119" s="71"/>
      <c r="I1119" s="72"/>
      <c r="J1119" s="92"/>
      <c r="K1119" s="73"/>
      <c r="L1119" s="74"/>
      <c r="M1119" s="75"/>
      <c r="N1119" s="75"/>
      <c r="O1119" s="74"/>
      <c r="P1119" s="71"/>
      <c r="Q1119" s="71"/>
      <c r="R1119" s="76"/>
      <c r="S1119" s="92"/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/>
      <c r="B1120" s="77"/>
      <c r="C1120" s="71"/>
      <c r="D1120" s="10"/>
      <c r="E1120" s="71"/>
      <c r="F1120" s="71"/>
      <c r="G1120" s="71"/>
      <c r="H1120" s="71"/>
      <c r="I1120" s="72"/>
      <c r="J1120" s="92"/>
      <c r="K1120" s="73"/>
      <c r="L1120" s="74"/>
      <c r="M1120" s="75"/>
      <c r="N1120" s="75"/>
      <c r="O1120" s="74"/>
      <c r="P1120" s="71"/>
      <c r="Q1120" s="71"/>
      <c r="R1120" s="76"/>
      <c r="S1120" s="92"/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/>
      <c r="B1121" s="77"/>
      <c r="C1121" s="71"/>
      <c r="D1121" s="10"/>
      <c r="E1121" s="71"/>
      <c r="F1121" s="71"/>
      <c r="G1121" s="71"/>
      <c r="H1121" s="71"/>
      <c r="I1121" s="72"/>
      <c r="J1121" s="92"/>
      <c r="K1121" s="73"/>
      <c r="L1121" s="74"/>
      <c r="M1121" s="75"/>
      <c r="N1121" s="75"/>
      <c r="O1121" s="74"/>
      <c r="P1121" s="71"/>
      <c r="Q1121" s="71"/>
      <c r="R1121" s="76"/>
      <c r="S1121" s="92"/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/>
      <c r="B1122" s="77"/>
      <c r="C1122" s="71"/>
      <c r="D1122" s="10"/>
      <c r="E1122" s="71"/>
      <c r="F1122" s="71"/>
      <c r="G1122" s="71"/>
      <c r="H1122" s="71"/>
      <c r="I1122" s="72"/>
      <c r="J1122" s="92"/>
      <c r="K1122" s="73"/>
      <c r="L1122" s="74"/>
      <c r="M1122" s="75"/>
      <c r="N1122" s="75"/>
      <c r="O1122" s="74"/>
      <c r="P1122" s="71"/>
      <c r="Q1122" s="71"/>
      <c r="R1122" s="76"/>
      <c r="S1122" s="92"/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/>
      <c r="B1123" s="77"/>
      <c r="C1123" s="71"/>
      <c r="D1123" s="10"/>
      <c r="E1123" s="71"/>
      <c r="F1123" s="71"/>
      <c r="G1123" s="71"/>
      <c r="H1123" s="71"/>
      <c r="I1123" s="72"/>
      <c r="J1123" s="92"/>
      <c r="K1123" s="73"/>
      <c r="L1123" s="74"/>
      <c r="M1123" s="75"/>
      <c r="N1123" s="75"/>
      <c r="O1123" s="74"/>
      <c r="P1123" s="71"/>
      <c r="Q1123" s="71"/>
      <c r="R1123" s="76"/>
      <c r="S1123" s="92"/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/>
      <c r="B1124" s="77"/>
      <c r="C1124" s="71"/>
      <c r="D1124" s="10"/>
      <c r="E1124" s="71"/>
      <c r="F1124" s="71"/>
      <c r="G1124" s="71"/>
      <c r="H1124" s="71"/>
      <c r="I1124" s="72"/>
      <c r="J1124" s="92"/>
      <c r="K1124" s="73"/>
      <c r="L1124" s="74"/>
      <c r="M1124" s="75"/>
      <c r="N1124" s="75"/>
      <c r="O1124" s="74"/>
      <c r="P1124" s="71"/>
      <c r="Q1124" s="71"/>
      <c r="R1124" s="76"/>
      <c r="S1124" s="92"/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/>
      <c r="B1125" s="77"/>
      <c r="C1125" s="71"/>
      <c r="D1125" s="10"/>
      <c r="E1125" s="71"/>
      <c r="F1125" s="71"/>
      <c r="G1125" s="71"/>
      <c r="H1125" s="71"/>
      <c r="I1125" s="72"/>
      <c r="J1125" s="92"/>
      <c r="K1125" s="73"/>
      <c r="L1125" s="74"/>
      <c r="M1125" s="75"/>
      <c r="N1125" s="75"/>
      <c r="O1125" s="74"/>
      <c r="P1125" s="71"/>
      <c r="Q1125" s="71"/>
      <c r="R1125" s="76"/>
      <c r="S1125" s="92"/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/>
      <c r="B1126" s="77"/>
      <c r="C1126" s="71"/>
      <c r="D1126" s="10"/>
      <c r="E1126" s="71"/>
      <c r="F1126" s="71"/>
      <c r="G1126" s="71"/>
      <c r="H1126" s="71"/>
      <c r="I1126" s="72"/>
      <c r="J1126" s="92"/>
      <c r="K1126" s="73"/>
      <c r="L1126" s="74"/>
      <c r="M1126" s="75"/>
      <c r="N1126" s="75"/>
      <c r="O1126" s="74"/>
      <c r="P1126" s="71"/>
      <c r="Q1126" s="71"/>
      <c r="R1126" s="76"/>
      <c r="S1126" s="92"/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/>
      <c r="B1127" s="77"/>
      <c r="C1127" s="71"/>
      <c r="D1127" s="10"/>
      <c r="E1127" s="71"/>
      <c r="F1127" s="71"/>
      <c r="G1127" s="71"/>
      <c r="H1127" s="71"/>
      <c r="I1127" s="72"/>
      <c r="J1127" s="92"/>
      <c r="K1127" s="73"/>
      <c r="L1127" s="74"/>
      <c r="M1127" s="75"/>
      <c r="N1127" s="75"/>
      <c r="O1127" s="74"/>
      <c r="P1127" s="71"/>
      <c r="Q1127" s="71"/>
      <c r="R1127" s="76"/>
      <c r="S1127" s="92"/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/>
      <c r="B1128" s="77"/>
      <c r="C1128" s="71"/>
      <c r="D1128" s="10"/>
      <c r="E1128" s="71"/>
      <c r="F1128" s="71"/>
      <c r="G1128" s="71"/>
      <c r="H1128" s="71"/>
      <c r="I1128" s="72"/>
      <c r="J1128" s="92"/>
      <c r="K1128" s="73"/>
      <c r="L1128" s="74"/>
      <c r="M1128" s="75"/>
      <c r="N1128" s="75"/>
      <c r="O1128" s="74"/>
      <c r="P1128" s="71"/>
      <c r="Q1128" s="71"/>
      <c r="R1128" s="76"/>
      <c r="S1128" s="92"/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/>
      <c r="B1129" s="77"/>
      <c r="C1129" s="71"/>
      <c r="D1129" s="10"/>
      <c r="E1129" s="71"/>
      <c r="F1129" s="71"/>
      <c r="G1129" s="71"/>
      <c r="H1129" s="71"/>
      <c r="I1129" s="72"/>
      <c r="J1129" s="92"/>
      <c r="K1129" s="73"/>
      <c r="L1129" s="74"/>
      <c r="M1129" s="75"/>
      <c r="N1129" s="75"/>
      <c r="O1129" s="74"/>
      <c r="P1129" s="71"/>
      <c r="Q1129" s="71"/>
      <c r="R1129" s="76"/>
      <c r="S1129" s="92"/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/>
      <c r="B1130" s="77"/>
      <c r="C1130" s="71"/>
      <c r="D1130" s="10"/>
      <c r="E1130" s="71"/>
      <c r="F1130" s="71"/>
      <c r="G1130" s="71"/>
      <c r="H1130" s="71"/>
      <c r="I1130" s="72"/>
      <c r="J1130" s="92"/>
      <c r="K1130" s="73"/>
      <c r="L1130" s="74"/>
      <c r="M1130" s="75"/>
      <c r="N1130" s="75"/>
      <c r="O1130" s="74"/>
      <c r="P1130" s="71"/>
      <c r="Q1130" s="71"/>
      <c r="R1130" s="76"/>
      <c r="S1130" s="92"/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/>
      <c r="B1131" s="77"/>
      <c r="C1131" s="71"/>
      <c r="D1131" s="10"/>
      <c r="E1131" s="71"/>
      <c r="F1131" s="71"/>
      <c r="G1131" s="71"/>
      <c r="H1131" s="71"/>
      <c r="I1131" s="72"/>
      <c r="J1131" s="92"/>
      <c r="K1131" s="73"/>
      <c r="L1131" s="74"/>
      <c r="M1131" s="75"/>
      <c r="N1131" s="75"/>
      <c r="O1131" s="74"/>
      <c r="P1131" s="71"/>
      <c r="Q1131" s="71"/>
      <c r="R1131" s="76"/>
      <c r="S1131" s="92"/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/>
      <c r="B1132" s="77"/>
      <c r="C1132" s="71"/>
      <c r="D1132" s="10"/>
      <c r="E1132" s="71"/>
      <c r="F1132" s="71"/>
      <c r="G1132" s="71"/>
      <c r="H1132" s="71"/>
      <c r="I1132" s="72"/>
      <c r="J1132" s="92"/>
      <c r="K1132" s="73"/>
      <c r="L1132" s="74"/>
      <c r="M1132" s="75"/>
      <c r="N1132" s="75"/>
      <c r="O1132" s="74"/>
      <c r="P1132" s="71"/>
      <c r="Q1132" s="71"/>
      <c r="R1132" s="76"/>
      <c r="S1132" s="92"/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/>
      <c r="B1133" s="77"/>
      <c r="C1133" s="71"/>
      <c r="D1133" s="10"/>
      <c r="E1133" s="71"/>
      <c r="F1133" s="71"/>
      <c r="G1133" s="71"/>
      <c r="H1133" s="71"/>
      <c r="I1133" s="72"/>
      <c r="J1133" s="92"/>
      <c r="K1133" s="73"/>
      <c r="L1133" s="74"/>
      <c r="M1133" s="75"/>
      <c r="N1133" s="75"/>
      <c r="O1133" s="74"/>
      <c r="P1133" s="71"/>
      <c r="Q1133" s="71"/>
      <c r="R1133" s="76"/>
      <c r="S1133" s="92"/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/>
      <c r="B1134" s="77"/>
      <c r="C1134" s="71"/>
      <c r="D1134" s="10"/>
      <c r="E1134" s="71"/>
      <c r="F1134" s="71"/>
      <c r="G1134" s="71"/>
      <c r="H1134" s="71"/>
      <c r="I1134" s="72"/>
      <c r="J1134" s="92"/>
      <c r="K1134" s="73"/>
      <c r="L1134" s="74"/>
      <c r="M1134" s="75"/>
      <c r="N1134" s="75"/>
      <c r="O1134" s="74"/>
      <c r="P1134" s="71"/>
      <c r="Q1134" s="71"/>
      <c r="R1134" s="76"/>
      <c r="S1134" s="92"/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/>
      <c r="B1135" s="77"/>
      <c r="C1135" s="71"/>
      <c r="D1135" s="10"/>
      <c r="E1135" s="71"/>
      <c r="F1135" s="71"/>
      <c r="G1135" s="71"/>
      <c r="H1135" s="71"/>
      <c r="I1135" s="72"/>
      <c r="J1135" s="92"/>
      <c r="K1135" s="73"/>
      <c r="L1135" s="74"/>
      <c r="M1135" s="75"/>
      <c r="N1135" s="75"/>
      <c r="O1135" s="74"/>
      <c r="P1135" s="71"/>
      <c r="Q1135" s="71"/>
      <c r="R1135" s="76"/>
      <c r="S1135" s="92"/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/>
      <c r="B1136" s="77"/>
      <c r="C1136" s="71"/>
      <c r="D1136" s="10"/>
      <c r="E1136" s="71"/>
      <c r="F1136" s="71"/>
      <c r="G1136" s="71"/>
      <c r="H1136" s="71"/>
      <c r="I1136" s="72"/>
      <c r="J1136" s="92"/>
      <c r="K1136" s="73"/>
      <c r="L1136" s="74"/>
      <c r="M1136" s="75"/>
      <c r="N1136" s="75"/>
      <c r="O1136" s="74"/>
      <c r="P1136" s="71"/>
      <c r="Q1136" s="71"/>
      <c r="R1136" s="76"/>
      <c r="S1136" s="92"/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/>
      <c r="B1137" s="77"/>
      <c r="C1137" s="71"/>
      <c r="D1137" s="10"/>
      <c r="E1137" s="71"/>
      <c r="F1137" s="71"/>
      <c r="G1137" s="71"/>
      <c r="H1137" s="71"/>
      <c r="I1137" s="72"/>
      <c r="J1137" s="92"/>
      <c r="K1137" s="73"/>
      <c r="L1137" s="74"/>
      <c r="M1137" s="75"/>
      <c r="N1137" s="75"/>
      <c r="O1137" s="74"/>
      <c r="P1137" s="71"/>
      <c r="Q1137" s="71"/>
      <c r="R1137" s="76"/>
      <c r="S1137" s="92"/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/>
      <c r="B1138" s="77"/>
      <c r="C1138" s="71"/>
      <c r="D1138" s="10"/>
      <c r="E1138" s="71"/>
      <c r="F1138" s="71"/>
      <c r="G1138" s="71"/>
      <c r="H1138" s="71"/>
      <c r="I1138" s="72"/>
      <c r="J1138" s="92"/>
      <c r="K1138" s="73"/>
      <c r="L1138" s="74"/>
      <c r="M1138" s="75"/>
      <c r="N1138" s="75"/>
      <c r="O1138" s="74"/>
      <c r="P1138" s="71"/>
      <c r="Q1138" s="71"/>
      <c r="R1138" s="76"/>
      <c r="S1138" s="92"/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/>
      <c r="B1139" s="77"/>
      <c r="C1139" s="71"/>
      <c r="D1139" s="10"/>
      <c r="E1139" s="71"/>
      <c r="F1139" s="71"/>
      <c r="G1139" s="71"/>
      <c r="H1139" s="71"/>
      <c r="I1139" s="72"/>
      <c r="J1139" s="92"/>
      <c r="K1139" s="73"/>
      <c r="L1139" s="74"/>
      <c r="M1139" s="75"/>
      <c r="N1139" s="75"/>
      <c r="O1139" s="74"/>
      <c r="P1139" s="71"/>
      <c r="Q1139" s="71"/>
      <c r="R1139" s="76"/>
      <c r="S1139" s="92"/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/>
      <c r="B1140" s="77"/>
      <c r="C1140" s="71"/>
      <c r="D1140" s="10"/>
      <c r="E1140" s="71"/>
      <c r="F1140" s="71"/>
      <c r="G1140" s="71"/>
      <c r="H1140" s="71"/>
      <c r="I1140" s="72"/>
      <c r="J1140" s="92"/>
      <c r="K1140" s="73"/>
      <c r="L1140" s="74"/>
      <c r="M1140" s="75"/>
      <c r="N1140" s="75"/>
      <c r="O1140" s="74"/>
      <c r="P1140" s="71"/>
      <c r="Q1140" s="71"/>
      <c r="R1140" s="76"/>
      <c r="S1140" s="92"/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/>
      <c r="B1141" s="77"/>
      <c r="C1141" s="71"/>
      <c r="D1141" s="10"/>
      <c r="E1141" s="71"/>
      <c r="F1141" s="71"/>
      <c r="G1141" s="71"/>
      <c r="H1141" s="71"/>
      <c r="I1141" s="72"/>
      <c r="J1141" s="92"/>
      <c r="K1141" s="73"/>
      <c r="L1141" s="74"/>
      <c r="M1141" s="75"/>
      <c r="N1141" s="75"/>
      <c r="O1141" s="74"/>
      <c r="P1141" s="71"/>
      <c r="Q1141" s="71"/>
      <c r="R1141" s="76"/>
      <c r="S1141" s="92"/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/>
      <c r="B1142" s="77"/>
      <c r="C1142" s="71"/>
      <c r="D1142" s="10"/>
      <c r="E1142" s="71"/>
      <c r="F1142" s="71"/>
      <c r="G1142" s="71"/>
      <c r="H1142" s="71"/>
      <c r="I1142" s="72"/>
      <c r="J1142" s="92"/>
      <c r="K1142" s="73"/>
      <c r="L1142" s="74"/>
      <c r="M1142" s="75"/>
      <c r="N1142" s="75"/>
      <c r="O1142" s="74"/>
      <c r="P1142" s="71"/>
      <c r="Q1142" s="71"/>
      <c r="R1142" s="76"/>
      <c r="S1142" s="92"/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/>
      <c r="B1143" s="77"/>
      <c r="C1143" s="71"/>
      <c r="D1143" s="10"/>
      <c r="E1143" s="71"/>
      <c r="F1143" s="71"/>
      <c r="G1143" s="71"/>
      <c r="H1143" s="71"/>
      <c r="I1143" s="72"/>
      <c r="J1143" s="92"/>
      <c r="K1143" s="73"/>
      <c r="L1143" s="74"/>
      <c r="M1143" s="75"/>
      <c r="N1143" s="75"/>
      <c r="O1143" s="74"/>
      <c r="P1143" s="71"/>
      <c r="Q1143" s="71"/>
      <c r="R1143" s="76"/>
      <c r="S1143" s="92"/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/>
      <c r="B1144" s="77"/>
      <c r="C1144" s="71"/>
      <c r="D1144" s="10"/>
      <c r="E1144" s="71"/>
      <c r="F1144" s="71"/>
      <c r="G1144" s="71"/>
      <c r="H1144" s="71"/>
      <c r="I1144" s="72"/>
      <c r="J1144" s="92"/>
      <c r="K1144" s="73"/>
      <c r="L1144" s="74"/>
      <c r="M1144" s="75"/>
      <c r="N1144" s="75"/>
      <c r="O1144" s="74"/>
      <c r="P1144" s="71"/>
      <c r="Q1144" s="71"/>
      <c r="R1144" s="76"/>
      <c r="S1144" s="92"/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/>
      <c r="B1145" s="77"/>
      <c r="C1145" s="71"/>
      <c r="D1145" s="10"/>
      <c r="E1145" s="71"/>
      <c r="F1145" s="71"/>
      <c r="G1145" s="71"/>
      <c r="H1145" s="71"/>
      <c r="I1145" s="72"/>
      <c r="J1145" s="92"/>
      <c r="K1145" s="73"/>
      <c r="L1145" s="74"/>
      <c r="M1145" s="75"/>
      <c r="N1145" s="75"/>
      <c r="O1145" s="74"/>
      <c r="P1145" s="71"/>
      <c r="Q1145" s="71"/>
      <c r="R1145" s="76"/>
      <c r="S1145" s="92"/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/>
      <c r="B1146" s="77"/>
      <c r="C1146" s="71"/>
      <c r="D1146" s="10"/>
      <c r="E1146" s="71"/>
      <c r="F1146" s="71"/>
      <c r="G1146" s="71"/>
      <c r="H1146" s="71"/>
      <c r="I1146" s="72"/>
      <c r="J1146" s="92"/>
      <c r="K1146" s="73"/>
      <c r="L1146" s="74"/>
      <c r="M1146" s="75"/>
      <c r="N1146" s="75"/>
      <c r="O1146" s="74"/>
      <c r="P1146" s="71"/>
      <c r="Q1146" s="71"/>
      <c r="R1146" s="76"/>
      <c r="S1146" s="92"/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/>
      <c r="B1147" s="77"/>
      <c r="C1147" s="71"/>
      <c r="D1147" s="10"/>
      <c r="E1147" s="71"/>
      <c r="F1147" s="71"/>
      <c r="G1147" s="71"/>
      <c r="H1147" s="71"/>
      <c r="I1147" s="72"/>
      <c r="J1147" s="92"/>
      <c r="K1147" s="73"/>
      <c r="L1147" s="74"/>
      <c r="M1147" s="75"/>
      <c r="N1147" s="75"/>
      <c r="O1147" s="74"/>
      <c r="P1147" s="71"/>
      <c r="Q1147" s="71"/>
      <c r="R1147" s="76"/>
      <c r="S1147" s="92"/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/>
      <c r="B1148" s="77"/>
      <c r="C1148" s="71"/>
      <c r="D1148" s="10"/>
      <c r="E1148" s="71"/>
      <c r="F1148" s="71"/>
      <c r="G1148" s="71"/>
      <c r="H1148" s="71"/>
      <c r="I1148" s="72"/>
      <c r="J1148" s="92"/>
      <c r="K1148" s="73"/>
      <c r="L1148" s="74"/>
      <c r="M1148" s="75"/>
      <c r="N1148" s="75"/>
      <c r="O1148" s="74"/>
      <c r="P1148" s="71"/>
      <c r="Q1148" s="71"/>
      <c r="R1148" s="76"/>
      <c r="S1148" s="92"/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/>
      <c r="B1149" s="77"/>
      <c r="C1149" s="71"/>
      <c r="D1149" s="10"/>
      <c r="E1149" s="71"/>
      <c r="F1149" s="71"/>
      <c r="G1149" s="71"/>
      <c r="H1149" s="71"/>
      <c r="I1149" s="72"/>
      <c r="J1149" s="92"/>
      <c r="K1149" s="73"/>
      <c r="L1149" s="74"/>
      <c r="M1149" s="75"/>
      <c r="N1149" s="75"/>
      <c r="O1149" s="74"/>
      <c r="P1149" s="71"/>
      <c r="Q1149" s="71"/>
      <c r="R1149" s="76"/>
      <c r="S1149" s="92"/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/>
      <c r="B1150" s="77"/>
      <c r="C1150" s="71"/>
      <c r="D1150" s="10"/>
      <c r="E1150" s="71"/>
      <c r="F1150" s="71"/>
      <c r="G1150" s="71"/>
      <c r="H1150" s="71"/>
      <c r="I1150" s="72"/>
      <c r="J1150" s="92"/>
      <c r="K1150" s="73"/>
      <c r="L1150" s="74"/>
      <c r="M1150" s="75"/>
      <c r="N1150" s="75"/>
      <c r="O1150" s="74"/>
      <c r="P1150" s="71"/>
      <c r="Q1150" s="71"/>
      <c r="R1150" s="76"/>
      <c r="S1150" s="92"/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/>
      <c r="B1151" s="77"/>
      <c r="C1151" s="71"/>
      <c r="D1151" s="10"/>
      <c r="E1151" s="71"/>
      <c r="F1151" s="71"/>
      <c r="G1151" s="71"/>
      <c r="H1151" s="71"/>
      <c r="I1151" s="72"/>
      <c r="J1151" s="92"/>
      <c r="K1151" s="73"/>
      <c r="L1151" s="74"/>
      <c r="M1151" s="75"/>
      <c r="N1151" s="75"/>
      <c r="O1151" s="74"/>
      <c r="P1151" s="71"/>
      <c r="Q1151" s="71"/>
      <c r="R1151" s="76"/>
      <c r="S1151" s="92"/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/>
      <c r="B1152" s="77"/>
      <c r="C1152" s="71"/>
      <c r="D1152" s="10"/>
      <c r="E1152" s="71"/>
      <c r="F1152" s="71"/>
      <c r="G1152" s="71"/>
      <c r="H1152" s="71"/>
      <c r="I1152" s="72"/>
      <c r="J1152" s="92"/>
      <c r="K1152" s="73"/>
      <c r="L1152" s="74"/>
      <c r="M1152" s="75"/>
      <c r="N1152" s="75"/>
      <c r="O1152" s="74"/>
      <c r="P1152" s="71"/>
      <c r="Q1152" s="71"/>
      <c r="R1152" s="76"/>
      <c r="S1152" s="92"/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/>
      <c r="B1153" s="77"/>
      <c r="C1153" s="71"/>
      <c r="D1153" s="10"/>
      <c r="E1153" s="71"/>
      <c r="F1153" s="71"/>
      <c r="G1153" s="71"/>
      <c r="H1153" s="71"/>
      <c r="I1153" s="72"/>
      <c r="J1153" s="92"/>
      <c r="K1153" s="73"/>
      <c r="L1153" s="74"/>
      <c r="M1153" s="75"/>
      <c r="N1153" s="75"/>
      <c r="O1153" s="74"/>
      <c r="P1153" s="71"/>
      <c r="Q1153" s="71"/>
      <c r="R1153" s="76"/>
      <c r="S1153" s="92"/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/>
      <c r="B1154" s="77"/>
      <c r="C1154" s="71"/>
      <c r="D1154" s="10"/>
      <c r="E1154" s="71"/>
      <c r="F1154" s="71"/>
      <c r="G1154" s="71"/>
      <c r="H1154" s="71"/>
      <c r="I1154" s="72"/>
      <c r="J1154" s="92"/>
      <c r="K1154" s="73"/>
      <c r="L1154" s="74"/>
      <c r="M1154" s="75"/>
      <c r="N1154" s="75"/>
      <c r="O1154" s="74"/>
      <c r="P1154" s="71"/>
      <c r="Q1154" s="71"/>
      <c r="R1154" s="76"/>
      <c r="S1154" s="92"/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/>
      <c r="B1155" s="77"/>
      <c r="C1155" s="71"/>
      <c r="D1155" s="10"/>
      <c r="E1155" s="71"/>
      <c r="F1155" s="71"/>
      <c r="G1155" s="71"/>
      <c r="H1155" s="71"/>
      <c r="I1155" s="72"/>
      <c r="J1155" s="92"/>
      <c r="K1155" s="73"/>
      <c r="L1155" s="74"/>
      <c r="M1155" s="75"/>
      <c r="N1155" s="75"/>
      <c r="O1155" s="74"/>
      <c r="P1155" s="71"/>
      <c r="Q1155" s="71"/>
      <c r="R1155" s="76"/>
      <c r="S1155" s="92"/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/>
      <c r="B1156" s="77"/>
      <c r="C1156" s="71"/>
      <c r="D1156" s="10"/>
      <c r="E1156" s="71"/>
      <c r="F1156" s="71"/>
      <c r="G1156" s="71"/>
      <c r="H1156" s="71"/>
      <c r="I1156" s="72"/>
      <c r="J1156" s="92"/>
      <c r="K1156" s="73"/>
      <c r="L1156" s="74"/>
      <c r="M1156" s="75"/>
      <c r="N1156" s="75"/>
      <c r="O1156" s="74"/>
      <c r="P1156" s="71"/>
      <c r="Q1156" s="71"/>
      <c r="R1156" s="76"/>
      <c r="S1156" s="92"/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/>
      <c r="B1157" s="77"/>
      <c r="C1157" s="71"/>
      <c r="D1157" s="10"/>
      <c r="E1157" s="71"/>
      <c r="F1157" s="71"/>
      <c r="G1157" s="71"/>
      <c r="H1157" s="71"/>
      <c r="I1157" s="72"/>
      <c r="J1157" s="92"/>
      <c r="K1157" s="73"/>
      <c r="L1157" s="74"/>
      <c r="M1157" s="75"/>
      <c r="N1157" s="75"/>
      <c r="O1157" s="74"/>
      <c r="P1157" s="71"/>
      <c r="Q1157" s="71"/>
      <c r="R1157" s="76"/>
      <c r="S1157" s="92"/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/>
      <c r="B1158" s="77"/>
      <c r="C1158" s="71"/>
      <c r="D1158" s="10"/>
      <c r="E1158" s="71"/>
      <c r="F1158" s="71"/>
      <c r="G1158" s="71"/>
      <c r="H1158" s="71"/>
      <c r="I1158" s="72"/>
      <c r="J1158" s="92"/>
      <c r="K1158" s="73"/>
      <c r="L1158" s="74"/>
      <c r="M1158" s="75"/>
      <c r="N1158" s="75"/>
      <c r="O1158" s="74"/>
      <c r="P1158" s="71"/>
      <c r="Q1158" s="71"/>
      <c r="R1158" s="76"/>
      <c r="S1158" s="92"/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/>
      <c r="B1159" s="77"/>
      <c r="C1159" s="71"/>
      <c r="D1159" s="10"/>
      <c r="E1159" s="71"/>
      <c r="F1159" s="71"/>
      <c r="G1159" s="71"/>
      <c r="H1159" s="71"/>
      <c r="I1159" s="72"/>
      <c r="J1159" s="92"/>
      <c r="K1159" s="73"/>
      <c r="L1159" s="74"/>
      <c r="M1159" s="75"/>
      <c r="N1159" s="75"/>
      <c r="O1159" s="74"/>
      <c r="P1159" s="71"/>
      <c r="Q1159" s="71"/>
      <c r="R1159" s="76"/>
      <c r="S1159" s="92"/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/>
      <c r="B1160" s="77"/>
      <c r="C1160" s="71"/>
      <c r="D1160" s="10"/>
      <c r="E1160" s="71"/>
      <c r="F1160" s="71"/>
      <c r="G1160" s="71"/>
      <c r="H1160" s="71"/>
      <c r="I1160" s="72"/>
      <c r="J1160" s="92"/>
      <c r="K1160" s="73"/>
      <c r="L1160" s="74"/>
      <c r="M1160" s="75"/>
      <c r="N1160" s="75"/>
      <c r="O1160" s="74"/>
      <c r="P1160" s="71"/>
      <c r="Q1160" s="71"/>
      <c r="R1160" s="76"/>
      <c r="S1160" s="92"/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/>
      <c r="B1161" s="77"/>
      <c r="C1161" s="71"/>
      <c r="D1161" s="10"/>
      <c r="E1161" s="71"/>
      <c r="F1161" s="71"/>
      <c r="G1161" s="71"/>
      <c r="H1161" s="71"/>
      <c r="I1161" s="72"/>
      <c r="J1161" s="92"/>
      <c r="K1161" s="73"/>
      <c r="L1161" s="74"/>
      <c r="M1161" s="75"/>
      <c r="N1161" s="75"/>
      <c r="O1161" s="74"/>
      <c r="P1161" s="71"/>
      <c r="Q1161" s="71"/>
      <c r="R1161" s="76"/>
      <c r="S1161" s="92"/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/>
      <c r="B1162" s="77"/>
      <c r="C1162" s="71"/>
      <c r="D1162" s="10"/>
      <c r="E1162" s="71"/>
      <c r="F1162" s="71"/>
      <c r="G1162" s="71"/>
      <c r="H1162" s="71"/>
      <c r="I1162" s="72"/>
      <c r="J1162" s="92"/>
      <c r="K1162" s="73"/>
      <c r="L1162" s="74"/>
      <c r="M1162" s="75"/>
      <c r="N1162" s="75"/>
      <c r="O1162" s="74"/>
      <c r="P1162" s="71"/>
      <c r="Q1162" s="71"/>
      <c r="R1162" s="76"/>
      <c r="S1162" s="92"/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/>
      <c r="B1163" s="77"/>
      <c r="C1163" s="71"/>
      <c r="D1163" s="10"/>
      <c r="E1163" s="71"/>
      <c r="F1163" s="71"/>
      <c r="G1163" s="71"/>
      <c r="H1163" s="71"/>
      <c r="I1163" s="72"/>
      <c r="J1163" s="92"/>
      <c r="K1163" s="73"/>
      <c r="L1163" s="74"/>
      <c r="M1163" s="75"/>
      <c r="N1163" s="75"/>
      <c r="O1163" s="74"/>
      <c r="P1163" s="71"/>
      <c r="Q1163" s="71"/>
      <c r="R1163" s="76"/>
      <c r="S1163" s="92"/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/>
      <c r="B1164" s="77"/>
      <c r="C1164" s="71"/>
      <c r="D1164" s="10"/>
      <c r="E1164" s="71"/>
      <c r="F1164" s="71"/>
      <c r="G1164" s="71"/>
      <c r="H1164" s="71"/>
      <c r="I1164" s="72"/>
      <c r="J1164" s="92"/>
      <c r="K1164" s="73"/>
      <c r="L1164" s="74"/>
      <c r="M1164" s="75"/>
      <c r="N1164" s="75"/>
      <c r="O1164" s="74"/>
      <c r="P1164" s="71"/>
      <c r="Q1164" s="71"/>
      <c r="R1164" s="76"/>
      <c r="S1164" s="92"/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/>
      <c r="B1165" s="77"/>
      <c r="C1165" s="71"/>
      <c r="D1165" s="10"/>
      <c r="E1165" s="71"/>
      <c r="F1165" s="71"/>
      <c r="G1165" s="71"/>
      <c r="H1165" s="71"/>
      <c r="I1165" s="72"/>
      <c r="J1165" s="92"/>
      <c r="K1165" s="73"/>
      <c r="L1165" s="74"/>
      <c r="M1165" s="75"/>
      <c r="N1165" s="75"/>
      <c r="O1165" s="74"/>
      <c r="P1165" s="71"/>
      <c r="Q1165" s="71"/>
      <c r="R1165" s="76"/>
      <c r="S1165" s="92"/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/>
      <c r="B1166" s="77"/>
      <c r="C1166" s="71"/>
      <c r="D1166" s="10"/>
      <c r="E1166" s="71"/>
      <c r="F1166" s="71"/>
      <c r="G1166" s="71"/>
      <c r="H1166" s="71"/>
      <c r="I1166" s="72"/>
      <c r="J1166" s="92"/>
      <c r="K1166" s="73"/>
      <c r="L1166" s="74"/>
      <c r="M1166" s="75"/>
      <c r="N1166" s="75"/>
      <c r="O1166" s="74"/>
      <c r="P1166" s="71"/>
      <c r="Q1166" s="71"/>
      <c r="R1166" s="76"/>
      <c r="S1166" s="92"/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/>
      <c r="B1167" s="77"/>
      <c r="C1167" s="71"/>
      <c r="D1167" s="10"/>
      <c r="E1167" s="71"/>
      <c r="F1167" s="71"/>
      <c r="G1167" s="71"/>
      <c r="H1167" s="71"/>
      <c r="I1167" s="72"/>
      <c r="J1167" s="92"/>
      <c r="K1167" s="73"/>
      <c r="L1167" s="74"/>
      <c r="M1167" s="75"/>
      <c r="N1167" s="75"/>
      <c r="O1167" s="74"/>
      <c r="P1167" s="71"/>
      <c r="Q1167" s="71"/>
      <c r="R1167" s="76"/>
      <c r="S1167" s="92"/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/>
      <c r="B1168" s="77"/>
      <c r="C1168" s="71"/>
      <c r="D1168" s="10"/>
      <c r="E1168" s="71"/>
      <c r="F1168" s="71"/>
      <c r="G1168" s="71"/>
      <c r="H1168" s="71"/>
      <c r="I1168" s="72"/>
      <c r="J1168" s="92"/>
      <c r="K1168" s="73"/>
      <c r="L1168" s="74"/>
      <c r="M1168" s="75"/>
      <c r="N1168" s="75"/>
      <c r="O1168" s="74"/>
      <c r="P1168" s="71"/>
      <c r="Q1168" s="71"/>
      <c r="R1168" s="76"/>
      <c r="S1168" s="92"/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/>
      <c r="B1169" s="77"/>
      <c r="C1169" s="71"/>
      <c r="D1169" s="10"/>
      <c r="E1169" s="71"/>
      <c r="F1169" s="71"/>
      <c r="G1169" s="71"/>
      <c r="H1169" s="71"/>
      <c r="I1169" s="72"/>
      <c r="J1169" s="92"/>
      <c r="K1169" s="73"/>
      <c r="L1169" s="74"/>
      <c r="M1169" s="75"/>
      <c r="N1169" s="75"/>
      <c r="O1169" s="74"/>
      <c r="P1169" s="71"/>
      <c r="Q1169" s="71"/>
      <c r="R1169" s="76"/>
      <c r="S1169" s="92"/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/>
      <c r="B1170" s="77"/>
      <c r="C1170" s="71"/>
      <c r="D1170" s="10"/>
      <c r="E1170" s="71"/>
      <c r="F1170" s="71"/>
      <c r="G1170" s="71"/>
      <c r="H1170" s="71"/>
      <c r="I1170" s="72"/>
      <c r="J1170" s="92"/>
      <c r="K1170" s="73"/>
      <c r="L1170" s="74"/>
      <c r="M1170" s="75"/>
      <c r="N1170" s="75"/>
      <c r="O1170" s="74"/>
      <c r="P1170" s="71"/>
      <c r="Q1170" s="71"/>
      <c r="R1170" s="76"/>
      <c r="S1170" s="92"/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/>
      <c r="B1171" s="77"/>
      <c r="C1171" s="71"/>
      <c r="D1171" s="10"/>
      <c r="E1171" s="71"/>
      <c r="F1171" s="71"/>
      <c r="G1171" s="71"/>
      <c r="H1171" s="71"/>
      <c r="I1171" s="72"/>
      <c r="J1171" s="92"/>
      <c r="K1171" s="73"/>
      <c r="L1171" s="74"/>
      <c r="M1171" s="75"/>
      <c r="N1171" s="75"/>
      <c r="O1171" s="74"/>
      <c r="P1171" s="71"/>
      <c r="Q1171" s="71"/>
      <c r="R1171" s="76"/>
      <c r="S1171" s="92"/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/>
      <c r="B1172" s="77"/>
      <c r="C1172" s="71"/>
      <c r="D1172" s="10"/>
      <c r="E1172" s="71"/>
      <c r="F1172" s="71"/>
      <c r="G1172" s="71"/>
      <c r="H1172" s="71"/>
      <c r="I1172" s="72"/>
      <c r="J1172" s="92"/>
      <c r="K1172" s="73"/>
      <c r="L1172" s="74"/>
      <c r="M1172" s="75"/>
      <c r="N1172" s="75"/>
      <c r="O1172" s="74"/>
      <c r="P1172" s="71"/>
      <c r="Q1172" s="71"/>
      <c r="R1172" s="76"/>
      <c r="S1172" s="92"/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/>
      <c r="B1173" s="77"/>
      <c r="C1173" s="71"/>
      <c r="D1173" s="10"/>
      <c r="E1173" s="71"/>
      <c r="F1173" s="71"/>
      <c r="G1173" s="71"/>
      <c r="H1173" s="71"/>
      <c r="I1173" s="72"/>
      <c r="J1173" s="92"/>
      <c r="K1173" s="73"/>
      <c r="L1173" s="74"/>
      <c r="M1173" s="75"/>
      <c r="N1173" s="75"/>
      <c r="O1173" s="74"/>
      <c r="P1173" s="71"/>
      <c r="Q1173" s="71"/>
      <c r="R1173" s="76"/>
      <c r="S1173" s="92"/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/>
      <c r="B1174" s="77"/>
      <c r="C1174" s="71"/>
      <c r="D1174" s="10"/>
      <c r="E1174" s="71"/>
      <c r="F1174" s="71"/>
      <c r="G1174" s="71"/>
      <c r="H1174" s="71"/>
      <c r="I1174" s="72"/>
      <c r="J1174" s="92"/>
      <c r="K1174" s="73"/>
      <c r="L1174" s="74"/>
      <c r="M1174" s="75"/>
      <c r="N1174" s="75"/>
      <c r="O1174" s="74"/>
      <c r="P1174" s="71"/>
      <c r="Q1174" s="71"/>
      <c r="R1174" s="76"/>
      <c r="S1174" s="92"/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/>
      <c r="B1175" s="77"/>
      <c r="C1175" s="71"/>
      <c r="D1175" s="10"/>
      <c r="E1175" s="71"/>
      <c r="F1175" s="71"/>
      <c r="G1175" s="71"/>
      <c r="H1175" s="71"/>
      <c r="I1175" s="72"/>
      <c r="J1175" s="92"/>
      <c r="K1175" s="73"/>
      <c r="L1175" s="74"/>
      <c r="M1175" s="75"/>
      <c r="N1175" s="75"/>
      <c r="O1175" s="74"/>
      <c r="P1175" s="71"/>
      <c r="Q1175" s="71"/>
      <c r="R1175" s="76"/>
      <c r="S1175" s="92"/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/>
      <c r="B1176" s="77"/>
      <c r="C1176" s="71"/>
      <c r="D1176" s="10"/>
      <c r="E1176" s="71"/>
      <c r="F1176" s="71"/>
      <c r="G1176" s="71"/>
      <c r="H1176" s="71"/>
      <c r="I1176" s="72"/>
      <c r="J1176" s="92"/>
      <c r="K1176" s="73"/>
      <c r="L1176" s="74"/>
      <c r="M1176" s="75"/>
      <c r="N1176" s="75"/>
      <c r="O1176" s="74"/>
      <c r="P1176" s="71"/>
      <c r="Q1176" s="71"/>
      <c r="R1176" s="76"/>
      <c r="S1176" s="92"/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/>
      <c r="B1177" s="77"/>
      <c r="C1177" s="71"/>
      <c r="D1177" s="10"/>
      <c r="E1177" s="71"/>
      <c r="F1177" s="71"/>
      <c r="G1177" s="71"/>
      <c r="H1177" s="71"/>
      <c r="I1177" s="72"/>
      <c r="J1177" s="92"/>
      <c r="K1177" s="73"/>
      <c r="L1177" s="74"/>
      <c r="M1177" s="75"/>
      <c r="N1177" s="75"/>
      <c r="O1177" s="74"/>
      <c r="P1177" s="71"/>
      <c r="Q1177" s="71"/>
      <c r="R1177" s="76"/>
      <c r="S1177" s="92"/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/>
      <c r="B1178" s="77"/>
      <c r="C1178" s="71"/>
      <c r="D1178" s="10"/>
      <c r="E1178" s="71"/>
      <c r="F1178" s="71"/>
      <c r="G1178" s="71"/>
      <c r="H1178" s="71"/>
      <c r="I1178" s="72"/>
      <c r="J1178" s="92"/>
      <c r="K1178" s="73"/>
      <c r="L1178" s="74"/>
      <c r="M1178" s="75"/>
      <c r="N1178" s="75"/>
      <c r="O1178" s="74"/>
      <c r="P1178" s="71"/>
      <c r="Q1178" s="71"/>
      <c r="R1178" s="76"/>
      <c r="S1178" s="92"/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/>
      <c r="B1179" s="77"/>
      <c r="C1179" s="71"/>
      <c r="D1179" s="10"/>
      <c r="E1179" s="71"/>
      <c r="F1179" s="71"/>
      <c r="G1179" s="71"/>
      <c r="H1179" s="71"/>
      <c r="I1179" s="72"/>
      <c r="J1179" s="92"/>
      <c r="K1179" s="73"/>
      <c r="L1179" s="74"/>
      <c r="M1179" s="75"/>
      <c r="N1179" s="75"/>
      <c r="O1179" s="74"/>
      <c r="P1179" s="71"/>
      <c r="Q1179" s="71"/>
      <c r="R1179" s="76"/>
      <c r="S1179" s="92"/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/>
      <c r="B1180" s="77"/>
      <c r="C1180" s="71"/>
      <c r="D1180" s="10"/>
      <c r="E1180" s="71"/>
      <c r="F1180" s="71"/>
      <c r="G1180" s="71"/>
      <c r="H1180" s="71"/>
      <c r="I1180" s="72"/>
      <c r="J1180" s="92"/>
      <c r="K1180" s="73"/>
      <c r="L1180" s="74"/>
      <c r="M1180" s="75"/>
      <c r="N1180" s="75"/>
      <c r="O1180" s="74"/>
      <c r="P1180" s="71"/>
      <c r="Q1180" s="71"/>
      <c r="R1180" s="76"/>
      <c r="S1180" s="92"/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/>
      <c r="B1181" s="77"/>
      <c r="C1181" s="71"/>
      <c r="D1181" s="10"/>
      <c r="E1181" s="71"/>
      <c r="F1181" s="71"/>
      <c r="G1181" s="71"/>
      <c r="H1181" s="71"/>
      <c r="I1181" s="72"/>
      <c r="J1181" s="92"/>
      <c r="K1181" s="73"/>
      <c r="L1181" s="74"/>
      <c r="M1181" s="75"/>
      <c r="N1181" s="75"/>
      <c r="O1181" s="74"/>
      <c r="P1181" s="71"/>
      <c r="Q1181" s="71"/>
      <c r="R1181" s="76"/>
      <c r="S1181" s="92"/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/>
      <c r="B1182" s="77"/>
      <c r="C1182" s="71"/>
      <c r="D1182" s="10"/>
      <c r="E1182" s="71"/>
      <c r="F1182" s="71"/>
      <c r="G1182" s="71"/>
      <c r="H1182" s="71"/>
      <c r="I1182" s="72"/>
      <c r="J1182" s="92"/>
      <c r="K1182" s="73"/>
      <c r="L1182" s="74"/>
      <c r="M1182" s="75"/>
      <c r="N1182" s="75"/>
      <c r="O1182" s="74"/>
      <c r="P1182" s="71"/>
      <c r="Q1182" s="71"/>
      <c r="R1182" s="76"/>
      <c r="S1182" s="92"/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/>
      <c r="B1183" s="77"/>
      <c r="C1183" s="71"/>
      <c r="D1183" s="10"/>
      <c r="E1183" s="71"/>
      <c r="F1183" s="71"/>
      <c r="G1183" s="71"/>
      <c r="H1183" s="71"/>
      <c r="I1183" s="72"/>
      <c r="J1183" s="92"/>
      <c r="K1183" s="73"/>
      <c r="L1183" s="74"/>
      <c r="M1183" s="75"/>
      <c r="N1183" s="75"/>
      <c r="O1183" s="74"/>
      <c r="P1183" s="71"/>
      <c r="Q1183" s="71"/>
      <c r="R1183" s="76"/>
      <c r="S1183" s="92"/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/>
      <c r="B1184" s="77"/>
      <c r="C1184" s="71"/>
      <c r="D1184" s="10"/>
      <c r="E1184" s="71"/>
      <c r="F1184" s="71"/>
      <c r="G1184" s="71"/>
      <c r="H1184" s="71"/>
      <c r="I1184" s="72"/>
      <c r="J1184" s="92"/>
      <c r="K1184" s="73"/>
      <c r="L1184" s="74"/>
      <c r="M1184" s="75"/>
      <c r="N1184" s="75"/>
      <c r="O1184" s="74"/>
      <c r="P1184" s="71"/>
      <c r="Q1184" s="71"/>
      <c r="R1184" s="76"/>
      <c r="S1184" s="92"/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/>
      <c r="B1185" s="77"/>
      <c r="C1185" s="71"/>
      <c r="D1185" s="10"/>
      <c r="E1185" s="71"/>
      <c r="F1185" s="71"/>
      <c r="G1185" s="71"/>
      <c r="H1185" s="71"/>
      <c r="I1185" s="72"/>
      <c r="J1185" s="92"/>
      <c r="K1185" s="73"/>
      <c r="L1185" s="74"/>
      <c r="M1185" s="75"/>
      <c r="N1185" s="75"/>
      <c r="O1185" s="74"/>
      <c r="P1185" s="71"/>
      <c r="Q1185" s="71"/>
      <c r="R1185" s="76"/>
      <c r="S1185" s="92"/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/>
      <c r="B1186" s="77"/>
      <c r="C1186" s="71"/>
      <c r="D1186" s="10"/>
      <c r="E1186" s="71"/>
      <c r="F1186" s="71"/>
      <c r="G1186" s="71"/>
      <c r="H1186" s="71"/>
      <c r="I1186" s="72"/>
      <c r="J1186" s="92"/>
      <c r="K1186" s="73"/>
      <c r="L1186" s="74"/>
      <c r="M1186" s="75"/>
      <c r="N1186" s="75"/>
      <c r="O1186" s="74"/>
      <c r="P1186" s="71"/>
      <c r="Q1186" s="71"/>
      <c r="R1186" s="76"/>
      <c r="S1186" s="92"/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/>
      <c r="B1187" s="77"/>
      <c r="C1187" s="71"/>
      <c r="D1187" s="10"/>
      <c r="E1187" s="71"/>
      <c r="F1187" s="71"/>
      <c r="G1187" s="71"/>
      <c r="H1187" s="71"/>
      <c r="I1187" s="72"/>
      <c r="J1187" s="92"/>
      <c r="K1187" s="73"/>
      <c r="L1187" s="74"/>
      <c r="M1187" s="75"/>
      <c r="N1187" s="75"/>
      <c r="O1187" s="74"/>
      <c r="P1187" s="71"/>
      <c r="Q1187" s="71"/>
      <c r="R1187" s="76"/>
      <c r="S1187" s="92"/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/>
      <c r="B1188" s="77"/>
      <c r="C1188" s="71"/>
      <c r="D1188" s="10"/>
      <c r="E1188" s="71"/>
      <c r="F1188" s="71"/>
      <c r="G1188" s="71"/>
      <c r="H1188" s="71"/>
      <c r="I1188" s="72"/>
      <c r="J1188" s="92"/>
      <c r="K1188" s="73"/>
      <c r="L1188" s="74"/>
      <c r="M1188" s="75"/>
      <c r="N1188" s="75"/>
      <c r="O1188" s="74"/>
      <c r="P1188" s="71"/>
      <c r="Q1188" s="71"/>
      <c r="R1188" s="76"/>
      <c r="S1188" s="92"/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/>
      <c r="B1189" s="77"/>
      <c r="C1189" s="71"/>
      <c r="D1189" s="10"/>
      <c r="E1189" s="71"/>
      <c r="F1189" s="71"/>
      <c r="G1189" s="71"/>
      <c r="H1189" s="71"/>
      <c r="I1189" s="72"/>
      <c r="J1189" s="92"/>
      <c r="K1189" s="73"/>
      <c r="L1189" s="74"/>
      <c r="M1189" s="75"/>
      <c r="N1189" s="75"/>
      <c r="O1189" s="74"/>
      <c r="P1189" s="71"/>
      <c r="Q1189" s="71"/>
      <c r="R1189" s="76"/>
      <c r="S1189" s="92"/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/>
      <c r="B1190" s="77"/>
      <c r="C1190" s="71"/>
      <c r="D1190" s="10"/>
      <c r="E1190" s="71"/>
      <c r="F1190" s="71"/>
      <c r="G1190" s="71"/>
      <c r="H1190" s="71"/>
      <c r="I1190" s="72"/>
      <c r="J1190" s="92"/>
      <c r="K1190" s="73"/>
      <c r="L1190" s="74"/>
      <c r="M1190" s="75"/>
      <c r="N1190" s="75"/>
      <c r="O1190" s="74"/>
      <c r="P1190" s="71"/>
      <c r="Q1190" s="71"/>
      <c r="R1190" s="76"/>
      <c r="S1190" s="92"/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/>
      <c r="B1191" s="77"/>
      <c r="C1191" s="71"/>
      <c r="D1191" s="10"/>
      <c r="E1191" s="71"/>
      <c r="F1191" s="71"/>
      <c r="G1191" s="71"/>
      <c r="H1191" s="71"/>
      <c r="I1191" s="72"/>
      <c r="J1191" s="92"/>
      <c r="K1191" s="73"/>
      <c r="L1191" s="74"/>
      <c r="M1191" s="75"/>
      <c r="N1191" s="75"/>
      <c r="O1191" s="74"/>
      <c r="P1191" s="71"/>
      <c r="Q1191" s="71"/>
      <c r="R1191" s="76"/>
      <c r="S1191" s="92"/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/>
      <c r="B1192" s="77"/>
      <c r="C1192" s="71"/>
      <c r="D1192" s="10"/>
      <c r="E1192" s="71"/>
      <c r="F1192" s="71"/>
      <c r="G1192" s="71"/>
      <c r="H1192" s="71"/>
      <c r="I1192" s="72"/>
      <c r="J1192" s="92"/>
      <c r="K1192" s="73"/>
      <c r="L1192" s="74"/>
      <c r="M1192" s="75"/>
      <c r="N1192" s="75"/>
      <c r="O1192" s="74"/>
      <c r="P1192" s="71"/>
      <c r="Q1192" s="71"/>
      <c r="R1192" s="76"/>
      <c r="S1192" s="92"/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/>
      <c r="B1193" s="77"/>
      <c r="C1193" s="71"/>
      <c r="D1193" s="10"/>
      <c r="E1193" s="71"/>
      <c r="F1193" s="71"/>
      <c r="G1193" s="71"/>
      <c r="H1193" s="71"/>
      <c r="I1193" s="72"/>
      <c r="J1193" s="92"/>
      <c r="K1193" s="73"/>
      <c r="L1193" s="74"/>
      <c r="M1193" s="75"/>
      <c r="N1193" s="75"/>
      <c r="O1193" s="74"/>
      <c r="P1193" s="71"/>
      <c r="Q1193" s="71"/>
      <c r="R1193" s="76"/>
      <c r="S1193" s="92"/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/>
      <c r="B1194" s="77"/>
      <c r="C1194" s="71"/>
      <c r="D1194" s="10"/>
      <c r="E1194" s="71"/>
      <c r="F1194" s="71"/>
      <c r="G1194" s="71"/>
      <c r="H1194" s="71"/>
      <c r="I1194" s="72"/>
      <c r="J1194" s="92"/>
      <c r="K1194" s="73"/>
      <c r="L1194" s="74"/>
      <c r="M1194" s="75"/>
      <c r="N1194" s="75"/>
      <c r="O1194" s="74"/>
      <c r="P1194" s="71"/>
      <c r="Q1194" s="71"/>
      <c r="R1194" s="76"/>
      <c r="S1194" s="92"/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/>
      <c r="B1195" s="77"/>
      <c r="C1195" s="71"/>
      <c r="D1195" s="10"/>
      <c r="E1195" s="71"/>
      <c r="F1195" s="71"/>
      <c r="G1195" s="71"/>
      <c r="H1195" s="71"/>
      <c r="I1195" s="72"/>
      <c r="J1195" s="92"/>
      <c r="K1195" s="73"/>
      <c r="L1195" s="74"/>
      <c r="M1195" s="75"/>
      <c r="N1195" s="75"/>
      <c r="O1195" s="74"/>
      <c r="P1195" s="71"/>
      <c r="Q1195" s="71"/>
      <c r="R1195" s="76"/>
      <c r="S1195" s="92"/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/>
      <c r="B1196" s="77"/>
      <c r="C1196" s="71"/>
      <c r="D1196" s="10"/>
      <c r="E1196" s="71"/>
      <c r="F1196" s="71"/>
      <c r="G1196" s="71"/>
      <c r="H1196" s="71"/>
      <c r="I1196" s="72"/>
      <c r="J1196" s="92"/>
      <c r="K1196" s="73"/>
      <c r="L1196" s="74"/>
      <c r="M1196" s="75"/>
      <c r="N1196" s="75"/>
      <c r="O1196" s="74"/>
      <c r="P1196" s="71"/>
      <c r="Q1196" s="71"/>
      <c r="R1196" s="76"/>
      <c r="S1196" s="92"/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/>
      <c r="B1197" s="77"/>
      <c r="C1197" s="71"/>
      <c r="D1197" s="10"/>
      <c r="E1197" s="71"/>
      <c r="F1197" s="71"/>
      <c r="G1197" s="71"/>
      <c r="H1197" s="71"/>
      <c r="I1197" s="72"/>
      <c r="J1197" s="92"/>
      <c r="K1197" s="73"/>
      <c r="L1197" s="74"/>
      <c r="M1197" s="75"/>
      <c r="N1197" s="75"/>
      <c r="O1197" s="74"/>
      <c r="P1197" s="71"/>
      <c r="Q1197" s="71"/>
      <c r="R1197" s="76"/>
      <c r="S1197" s="92"/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/>
      <c r="B1198" s="77"/>
      <c r="C1198" s="71"/>
      <c r="D1198" s="10"/>
      <c r="E1198" s="71"/>
      <c r="F1198" s="71"/>
      <c r="G1198" s="71"/>
      <c r="H1198" s="71"/>
      <c r="I1198" s="72"/>
      <c r="J1198" s="92"/>
      <c r="K1198" s="73"/>
      <c r="L1198" s="74"/>
      <c r="M1198" s="75"/>
      <c r="N1198" s="75"/>
      <c r="O1198" s="74"/>
      <c r="P1198" s="71"/>
      <c r="Q1198" s="71"/>
      <c r="R1198" s="76"/>
      <c r="S1198" s="92"/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/>
      <c r="B1199" s="77"/>
      <c r="C1199" s="71"/>
      <c r="D1199" s="10"/>
      <c r="E1199" s="71"/>
      <c r="F1199" s="71"/>
      <c r="G1199" s="71"/>
      <c r="H1199" s="71"/>
      <c r="I1199" s="72"/>
      <c r="J1199" s="92"/>
      <c r="K1199" s="73"/>
      <c r="L1199" s="74"/>
      <c r="M1199" s="75"/>
      <c r="N1199" s="75"/>
      <c r="O1199" s="74"/>
      <c r="P1199" s="71"/>
      <c r="Q1199" s="71"/>
      <c r="R1199" s="76"/>
      <c r="S1199" s="92"/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/>
      <c r="B1200" s="77"/>
      <c r="C1200" s="71"/>
      <c r="D1200" s="10"/>
      <c r="E1200" s="71"/>
      <c r="F1200" s="71"/>
      <c r="G1200" s="71"/>
      <c r="H1200" s="71"/>
      <c r="I1200" s="72"/>
      <c r="J1200" s="92"/>
      <c r="K1200" s="73"/>
      <c r="L1200" s="74"/>
      <c r="M1200" s="75"/>
      <c r="N1200" s="75"/>
      <c r="O1200" s="74"/>
      <c r="P1200" s="71"/>
      <c r="Q1200" s="71"/>
      <c r="R1200" s="76"/>
      <c r="S1200" s="92"/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/>
      <c r="B1201" s="77"/>
      <c r="C1201" s="71"/>
      <c r="D1201" s="10"/>
      <c r="E1201" s="71"/>
      <c r="F1201" s="71"/>
      <c r="G1201" s="71"/>
      <c r="H1201" s="71"/>
      <c r="I1201" s="72"/>
      <c r="J1201" s="92"/>
      <c r="K1201" s="73"/>
      <c r="L1201" s="74"/>
      <c r="M1201" s="75"/>
      <c r="N1201" s="75"/>
      <c r="O1201" s="74"/>
      <c r="P1201" s="71"/>
      <c r="Q1201" s="71"/>
      <c r="R1201" s="76"/>
      <c r="S1201" s="92"/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/>
      <c r="B1202" s="77"/>
      <c r="C1202" s="71"/>
      <c r="D1202" s="10"/>
      <c r="E1202" s="71"/>
      <c r="F1202" s="71"/>
      <c r="G1202" s="71"/>
      <c r="H1202" s="71"/>
      <c r="I1202" s="72"/>
      <c r="J1202" s="92"/>
      <c r="K1202" s="73"/>
      <c r="L1202" s="74"/>
      <c r="M1202" s="75"/>
      <c r="N1202" s="75"/>
      <c r="O1202" s="74"/>
      <c r="P1202" s="71"/>
      <c r="Q1202" s="71"/>
      <c r="R1202" s="76"/>
      <c r="S1202" s="92"/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/>
      <c r="B1203" s="77"/>
      <c r="C1203" s="71"/>
      <c r="D1203" s="10"/>
      <c r="E1203" s="71"/>
      <c r="F1203" s="71"/>
      <c r="G1203" s="71"/>
      <c r="H1203" s="71"/>
      <c r="I1203" s="72"/>
      <c r="J1203" s="92"/>
      <c r="K1203" s="73"/>
      <c r="L1203" s="74"/>
      <c r="M1203" s="75"/>
      <c r="N1203" s="75"/>
      <c r="O1203" s="74"/>
      <c r="P1203" s="71"/>
      <c r="Q1203" s="71"/>
      <c r="R1203" s="76"/>
      <c r="S1203" s="92"/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/>
      <c r="B1204" s="77"/>
      <c r="C1204" s="71"/>
      <c r="D1204" s="10"/>
      <c r="E1204" s="71"/>
      <c r="F1204" s="71"/>
      <c r="G1204" s="71"/>
      <c r="H1204" s="71"/>
      <c r="I1204" s="72"/>
      <c r="J1204" s="92"/>
      <c r="K1204" s="73"/>
      <c r="L1204" s="74"/>
      <c r="M1204" s="75"/>
      <c r="N1204" s="75"/>
      <c r="O1204" s="74"/>
      <c r="P1204" s="71"/>
      <c r="Q1204" s="71"/>
      <c r="R1204" s="76"/>
      <c r="S1204" s="92"/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/>
      <c r="B1205" s="77"/>
      <c r="C1205" s="71"/>
      <c r="D1205" s="10"/>
      <c r="E1205" s="71"/>
      <c r="F1205" s="71"/>
      <c r="G1205" s="71"/>
      <c r="H1205" s="71"/>
      <c r="I1205" s="72"/>
      <c r="J1205" s="92"/>
      <c r="K1205" s="73"/>
      <c r="L1205" s="74"/>
      <c r="M1205" s="75"/>
      <c r="N1205" s="75"/>
      <c r="O1205" s="74"/>
      <c r="P1205" s="71"/>
      <c r="Q1205" s="71"/>
      <c r="R1205" s="76"/>
      <c r="S1205" s="92"/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/>
      <c r="B1206" s="77"/>
      <c r="C1206" s="71"/>
      <c r="D1206" s="10"/>
      <c r="E1206" s="71"/>
      <c r="F1206" s="71"/>
      <c r="G1206" s="71"/>
      <c r="H1206" s="71"/>
      <c r="I1206" s="72"/>
      <c r="J1206" s="92"/>
      <c r="K1206" s="73"/>
      <c r="L1206" s="74"/>
      <c r="M1206" s="75"/>
      <c r="N1206" s="75"/>
      <c r="O1206" s="74"/>
      <c r="P1206" s="71"/>
      <c r="Q1206" s="71"/>
      <c r="R1206" s="76"/>
      <c r="S1206" s="92"/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/>
      <c r="B1207" s="77"/>
      <c r="C1207" s="71"/>
      <c r="D1207" s="10"/>
      <c r="E1207" s="71"/>
      <c r="F1207" s="71"/>
      <c r="G1207" s="71"/>
      <c r="H1207" s="71"/>
      <c r="I1207" s="72"/>
      <c r="J1207" s="92"/>
      <c r="K1207" s="73"/>
      <c r="L1207" s="74"/>
      <c r="M1207" s="75"/>
      <c r="N1207" s="75"/>
      <c r="O1207" s="74"/>
      <c r="P1207" s="71"/>
      <c r="Q1207" s="71"/>
      <c r="R1207" s="76"/>
      <c r="S1207" s="92"/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/>
      <c r="B1208" s="77"/>
      <c r="C1208" s="71"/>
      <c r="D1208" s="10"/>
      <c r="E1208" s="71"/>
      <c r="F1208" s="71"/>
      <c r="G1208" s="71"/>
      <c r="H1208" s="71"/>
      <c r="I1208" s="72"/>
      <c r="J1208" s="92"/>
      <c r="K1208" s="73"/>
      <c r="L1208" s="74"/>
      <c r="M1208" s="75"/>
      <c r="N1208" s="75"/>
      <c r="O1208" s="74"/>
      <c r="P1208" s="71"/>
      <c r="Q1208" s="71"/>
      <c r="R1208" s="76"/>
      <c r="S1208" s="92"/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/>
      <c r="B1209" s="77"/>
      <c r="C1209" s="71"/>
      <c r="D1209" s="10"/>
      <c r="E1209" s="71"/>
      <c r="F1209" s="71"/>
      <c r="G1209" s="71"/>
      <c r="H1209" s="71"/>
      <c r="I1209" s="72"/>
      <c r="J1209" s="92"/>
      <c r="K1209" s="73"/>
      <c r="L1209" s="74"/>
      <c r="M1209" s="75"/>
      <c r="N1209" s="75"/>
      <c r="O1209" s="74"/>
      <c r="P1209" s="71"/>
      <c r="Q1209" s="71"/>
      <c r="R1209" s="76"/>
      <c r="S1209" s="92"/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/>
      <c r="B1210" s="77"/>
      <c r="C1210" s="71"/>
      <c r="D1210" s="10"/>
      <c r="E1210" s="71"/>
      <c r="F1210" s="71"/>
      <c r="G1210" s="71"/>
      <c r="H1210" s="71"/>
      <c r="I1210" s="72"/>
      <c r="J1210" s="92"/>
      <c r="K1210" s="73"/>
      <c r="L1210" s="74"/>
      <c r="M1210" s="75"/>
      <c r="N1210" s="75"/>
      <c r="O1210" s="74"/>
      <c r="P1210" s="71"/>
      <c r="Q1210" s="71"/>
      <c r="R1210" s="76"/>
      <c r="S1210" s="92"/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/>
      <c r="B1211" s="77"/>
      <c r="C1211" s="71"/>
      <c r="D1211" s="10"/>
      <c r="E1211" s="71"/>
      <c r="F1211" s="71"/>
      <c r="G1211" s="71"/>
      <c r="H1211" s="71"/>
      <c r="I1211" s="72"/>
      <c r="J1211" s="92"/>
      <c r="K1211" s="73"/>
      <c r="L1211" s="74"/>
      <c r="M1211" s="75"/>
      <c r="N1211" s="75"/>
      <c r="O1211" s="74"/>
      <c r="P1211" s="71"/>
      <c r="Q1211" s="71"/>
      <c r="R1211" s="76"/>
      <c r="S1211" s="92"/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/>
      <c r="B1212" s="77"/>
      <c r="C1212" s="71"/>
      <c r="D1212" s="10"/>
      <c r="E1212" s="71"/>
      <c r="F1212" s="71"/>
      <c r="G1212" s="71"/>
      <c r="H1212" s="71"/>
      <c r="I1212" s="72"/>
      <c r="J1212" s="92"/>
      <c r="K1212" s="73"/>
      <c r="L1212" s="74"/>
      <c r="M1212" s="75"/>
      <c r="N1212" s="75"/>
      <c r="O1212" s="74"/>
      <c r="P1212" s="71"/>
      <c r="Q1212" s="71"/>
      <c r="R1212" s="76"/>
      <c r="S1212" s="92"/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/>
      <c r="B1213" s="77"/>
      <c r="C1213" s="71"/>
      <c r="D1213" s="10"/>
      <c r="E1213" s="71"/>
      <c r="F1213" s="71"/>
      <c r="G1213" s="71"/>
      <c r="H1213" s="71"/>
      <c r="I1213" s="72"/>
      <c r="J1213" s="92"/>
      <c r="K1213" s="73"/>
      <c r="L1213" s="74"/>
      <c r="M1213" s="75"/>
      <c r="N1213" s="75"/>
      <c r="O1213" s="74"/>
      <c r="P1213" s="71"/>
      <c r="Q1213" s="71"/>
      <c r="R1213" s="76"/>
      <c r="S1213" s="92"/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/>
      <c r="B1214" s="77"/>
      <c r="C1214" s="71"/>
      <c r="D1214" s="10"/>
      <c r="E1214" s="71"/>
      <c r="F1214" s="71"/>
      <c r="G1214" s="71"/>
      <c r="H1214" s="71"/>
      <c r="I1214" s="72"/>
      <c r="J1214" s="92"/>
      <c r="K1214" s="73"/>
      <c r="L1214" s="74"/>
      <c r="M1214" s="75"/>
      <c r="N1214" s="75"/>
      <c r="O1214" s="74"/>
      <c r="P1214" s="71"/>
      <c r="Q1214" s="71"/>
      <c r="R1214" s="76"/>
      <c r="S1214" s="92"/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/>
      <c r="B1215" s="77"/>
      <c r="C1215" s="71"/>
      <c r="D1215" s="10"/>
      <c r="E1215" s="71"/>
      <c r="F1215" s="71"/>
      <c r="G1215" s="71"/>
      <c r="H1215" s="71"/>
      <c r="I1215" s="72"/>
      <c r="J1215" s="92"/>
      <c r="K1215" s="73"/>
      <c r="L1215" s="74"/>
      <c r="M1215" s="75"/>
      <c r="N1215" s="75"/>
      <c r="O1215" s="74"/>
      <c r="P1215" s="71"/>
      <c r="Q1215" s="71"/>
      <c r="R1215" s="76"/>
      <c r="S1215" s="92"/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/>
      <c r="B1216" s="77"/>
      <c r="C1216" s="71"/>
      <c r="D1216" s="10"/>
      <c r="E1216" s="71"/>
      <c r="F1216" s="71"/>
      <c r="G1216" s="71"/>
      <c r="H1216" s="71"/>
      <c r="I1216" s="72"/>
      <c r="J1216" s="92"/>
      <c r="K1216" s="73"/>
      <c r="L1216" s="74"/>
      <c r="M1216" s="75"/>
      <c r="N1216" s="75"/>
      <c r="O1216" s="74"/>
      <c r="P1216" s="71"/>
      <c r="Q1216" s="71"/>
      <c r="R1216" s="76"/>
      <c r="S1216" s="92"/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/>
      <c r="B1217" s="77"/>
      <c r="C1217" s="71"/>
      <c r="D1217" s="10"/>
      <c r="E1217" s="71"/>
      <c r="F1217" s="71"/>
      <c r="G1217" s="71"/>
      <c r="H1217" s="71"/>
      <c r="I1217" s="72"/>
      <c r="J1217" s="92"/>
      <c r="K1217" s="73"/>
      <c r="L1217" s="74"/>
      <c r="M1217" s="75"/>
      <c r="N1217" s="75"/>
      <c r="O1217" s="74"/>
      <c r="P1217" s="71"/>
      <c r="Q1217" s="71"/>
      <c r="R1217" s="76"/>
      <c r="S1217" s="92"/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/>
      <c r="B1218" s="77"/>
      <c r="C1218" s="71"/>
      <c r="D1218" s="10"/>
      <c r="E1218" s="71"/>
      <c r="F1218" s="71"/>
      <c r="G1218" s="71"/>
      <c r="H1218" s="71"/>
      <c r="I1218" s="72"/>
      <c r="J1218" s="92"/>
      <c r="K1218" s="73"/>
      <c r="L1218" s="74"/>
      <c r="M1218" s="75"/>
      <c r="N1218" s="75"/>
      <c r="O1218" s="74"/>
      <c r="P1218" s="71"/>
      <c r="Q1218" s="71"/>
      <c r="R1218" s="76"/>
      <c r="S1218" s="92"/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/>
      <c r="B1219" s="77"/>
      <c r="C1219" s="71"/>
      <c r="D1219" s="10"/>
      <c r="E1219" s="71"/>
      <c r="F1219" s="71"/>
      <c r="G1219" s="71"/>
      <c r="H1219" s="71"/>
      <c r="I1219" s="72"/>
      <c r="J1219" s="92"/>
      <c r="K1219" s="73"/>
      <c r="L1219" s="74"/>
      <c r="M1219" s="75"/>
      <c r="N1219" s="75"/>
      <c r="O1219" s="74"/>
      <c r="P1219" s="71"/>
      <c r="Q1219" s="71"/>
      <c r="R1219" s="76"/>
      <c r="S1219" s="92"/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/>
      <c r="B1220" s="77"/>
      <c r="C1220" s="71"/>
      <c r="D1220" s="10"/>
      <c r="E1220" s="71"/>
      <c r="F1220" s="71"/>
      <c r="G1220" s="71"/>
      <c r="H1220" s="71"/>
      <c r="I1220" s="72"/>
      <c r="J1220" s="92"/>
      <c r="K1220" s="73"/>
      <c r="L1220" s="74"/>
      <c r="M1220" s="75"/>
      <c r="N1220" s="75"/>
      <c r="O1220" s="74"/>
      <c r="P1220" s="71"/>
      <c r="Q1220" s="71"/>
      <c r="R1220" s="76"/>
      <c r="S1220" s="92"/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/>
      <c r="B1221" s="77"/>
      <c r="C1221" s="71"/>
      <c r="D1221" s="10"/>
      <c r="E1221" s="71"/>
      <c r="F1221" s="71"/>
      <c r="G1221" s="71"/>
      <c r="H1221" s="71"/>
      <c r="I1221" s="72"/>
      <c r="J1221" s="92"/>
      <c r="K1221" s="73"/>
      <c r="L1221" s="74"/>
      <c r="M1221" s="75"/>
      <c r="N1221" s="75"/>
      <c r="O1221" s="74"/>
      <c r="P1221" s="71"/>
      <c r="Q1221" s="71"/>
      <c r="R1221" s="76"/>
      <c r="S1221" s="92"/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/>
      <c r="B1222" s="77"/>
      <c r="C1222" s="71"/>
      <c r="D1222" s="10"/>
      <c r="E1222" s="71"/>
      <c r="F1222" s="71"/>
      <c r="G1222" s="71"/>
      <c r="H1222" s="71"/>
      <c r="I1222" s="72"/>
      <c r="J1222" s="92"/>
      <c r="K1222" s="73"/>
      <c r="L1222" s="74"/>
      <c r="M1222" s="75"/>
      <c r="N1222" s="75"/>
      <c r="O1222" s="74"/>
      <c r="P1222" s="71"/>
      <c r="Q1222" s="71"/>
      <c r="R1222" s="76"/>
      <c r="S1222" s="92"/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/>
      <c r="B1223" s="77"/>
      <c r="C1223" s="71"/>
      <c r="D1223" s="10"/>
      <c r="E1223" s="71"/>
      <c r="F1223" s="71"/>
      <c r="G1223" s="71"/>
      <c r="H1223" s="71"/>
      <c r="I1223" s="72"/>
      <c r="J1223" s="92"/>
      <c r="K1223" s="73"/>
      <c r="L1223" s="74"/>
      <c r="M1223" s="75"/>
      <c r="N1223" s="75"/>
      <c r="O1223" s="74"/>
      <c r="P1223" s="71"/>
      <c r="Q1223" s="71"/>
      <c r="R1223" s="76"/>
      <c r="S1223" s="92"/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/>
      <c r="B1224" s="77"/>
      <c r="C1224" s="71"/>
      <c r="D1224" s="10"/>
      <c r="E1224" s="71"/>
      <c r="F1224" s="71"/>
      <c r="G1224" s="71"/>
      <c r="H1224" s="71"/>
      <c r="I1224" s="72"/>
      <c r="J1224" s="92"/>
      <c r="K1224" s="73"/>
      <c r="L1224" s="74"/>
      <c r="M1224" s="75"/>
      <c r="N1224" s="75"/>
      <c r="O1224" s="74"/>
      <c r="P1224" s="71"/>
      <c r="Q1224" s="71"/>
      <c r="R1224" s="76"/>
      <c r="S1224" s="92"/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/>
      <c r="B1225" s="77"/>
      <c r="C1225" s="71"/>
      <c r="D1225" s="10"/>
      <c r="E1225" s="71"/>
      <c r="F1225" s="71"/>
      <c r="G1225" s="71"/>
      <c r="H1225" s="71"/>
      <c r="I1225" s="72"/>
      <c r="J1225" s="92"/>
      <c r="K1225" s="73"/>
      <c r="L1225" s="74"/>
      <c r="M1225" s="75"/>
      <c r="N1225" s="75"/>
      <c r="O1225" s="74"/>
      <c r="P1225" s="71"/>
      <c r="Q1225" s="71"/>
      <c r="R1225" s="76"/>
      <c r="S1225" s="92"/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/>
      <c r="B1226" s="77"/>
      <c r="C1226" s="71"/>
      <c r="D1226" s="10"/>
      <c r="E1226" s="71"/>
      <c r="F1226" s="71"/>
      <c r="G1226" s="71"/>
      <c r="H1226" s="71"/>
      <c r="I1226" s="72"/>
      <c r="J1226" s="92"/>
      <c r="K1226" s="73"/>
      <c r="L1226" s="74"/>
      <c r="M1226" s="75"/>
      <c r="N1226" s="75"/>
      <c r="O1226" s="74"/>
      <c r="P1226" s="71"/>
      <c r="Q1226" s="71"/>
      <c r="R1226" s="76"/>
      <c r="S1226" s="92"/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/>
      <c r="B1227" s="77"/>
      <c r="C1227" s="71"/>
      <c r="D1227" s="10"/>
      <c r="E1227" s="71"/>
      <c r="F1227" s="71"/>
      <c r="G1227" s="71"/>
      <c r="H1227" s="71"/>
      <c r="I1227" s="72"/>
      <c r="J1227" s="92"/>
      <c r="K1227" s="73"/>
      <c r="L1227" s="74"/>
      <c r="M1227" s="75"/>
      <c r="N1227" s="75"/>
      <c r="O1227" s="74"/>
      <c r="P1227" s="71"/>
      <c r="Q1227" s="71"/>
      <c r="R1227" s="76"/>
      <c r="S1227" s="92"/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/>
      <c r="B1228" s="77"/>
      <c r="C1228" s="71"/>
      <c r="D1228" s="10"/>
      <c r="E1228" s="71"/>
      <c r="F1228" s="71"/>
      <c r="G1228" s="71"/>
      <c r="H1228" s="71"/>
      <c r="I1228" s="72"/>
      <c r="J1228" s="92"/>
      <c r="K1228" s="73"/>
      <c r="L1228" s="74"/>
      <c r="M1228" s="75"/>
      <c r="N1228" s="75"/>
      <c r="O1228" s="74"/>
      <c r="P1228" s="71"/>
      <c r="Q1228" s="71"/>
      <c r="R1228" s="76"/>
      <c r="S1228" s="92"/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/>
      <c r="B1229" s="77"/>
      <c r="C1229" s="71"/>
      <c r="D1229" s="10"/>
      <c r="E1229" s="71"/>
      <c r="F1229" s="71"/>
      <c r="G1229" s="71"/>
      <c r="H1229" s="71"/>
      <c r="I1229" s="72"/>
      <c r="J1229" s="92"/>
      <c r="K1229" s="73"/>
      <c r="L1229" s="74"/>
      <c r="M1229" s="75"/>
      <c r="N1229" s="75"/>
      <c r="O1229" s="74"/>
      <c r="P1229" s="71"/>
      <c r="Q1229" s="71"/>
      <c r="R1229" s="76"/>
      <c r="S1229" s="92"/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/>
      <c r="B1230" s="77"/>
      <c r="C1230" s="71"/>
      <c r="D1230" s="10"/>
      <c r="E1230" s="71"/>
      <c r="F1230" s="71"/>
      <c r="G1230" s="71"/>
      <c r="H1230" s="71"/>
      <c r="I1230" s="72"/>
      <c r="J1230" s="92"/>
      <c r="K1230" s="73"/>
      <c r="L1230" s="74"/>
      <c r="M1230" s="75"/>
      <c r="N1230" s="75"/>
      <c r="O1230" s="74"/>
      <c r="P1230" s="71"/>
      <c r="Q1230" s="71"/>
      <c r="R1230" s="76"/>
      <c r="S1230" s="92"/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/>
      <c r="B1231" s="77"/>
      <c r="C1231" s="71"/>
      <c r="D1231" s="10"/>
      <c r="E1231" s="71"/>
      <c r="F1231" s="71"/>
      <c r="G1231" s="71"/>
      <c r="H1231" s="71"/>
      <c r="I1231" s="72"/>
      <c r="J1231" s="92"/>
      <c r="K1231" s="73"/>
      <c r="L1231" s="74"/>
      <c r="M1231" s="75"/>
      <c r="N1231" s="75"/>
      <c r="O1231" s="74"/>
      <c r="P1231" s="71"/>
      <c r="Q1231" s="71"/>
      <c r="R1231" s="76"/>
      <c r="S1231" s="92"/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/>
      <c r="B1232" s="77"/>
      <c r="C1232" s="71"/>
      <c r="D1232" s="10"/>
      <c r="E1232" s="71"/>
      <c r="F1232" s="71"/>
      <c r="G1232" s="71"/>
      <c r="H1232" s="71"/>
      <c r="I1232" s="72"/>
      <c r="J1232" s="92"/>
      <c r="K1232" s="73"/>
      <c r="L1232" s="74"/>
      <c r="M1232" s="75"/>
      <c r="N1232" s="75"/>
      <c r="O1232" s="74"/>
      <c r="P1232" s="71"/>
      <c r="Q1232" s="71"/>
      <c r="R1232" s="76"/>
      <c r="S1232" s="92"/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/>
      <c r="B1233" s="77"/>
      <c r="C1233" s="71"/>
      <c r="D1233" s="10"/>
      <c r="E1233" s="71"/>
      <c r="F1233" s="71"/>
      <c r="G1233" s="71"/>
      <c r="H1233" s="71"/>
      <c r="I1233" s="72"/>
      <c r="J1233" s="92"/>
      <c r="K1233" s="73"/>
      <c r="L1233" s="74"/>
      <c r="M1233" s="75"/>
      <c r="N1233" s="75"/>
      <c r="O1233" s="74"/>
      <c r="P1233" s="71"/>
      <c r="Q1233" s="71"/>
      <c r="R1233" s="76"/>
      <c r="S1233" s="92"/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/>
      <c r="B1234" s="77"/>
      <c r="C1234" s="71"/>
      <c r="D1234" s="10"/>
      <c r="E1234" s="71"/>
      <c r="F1234" s="71"/>
      <c r="G1234" s="71"/>
      <c r="H1234" s="71"/>
      <c r="I1234" s="72"/>
      <c r="J1234" s="92"/>
      <c r="K1234" s="73"/>
      <c r="L1234" s="74"/>
      <c r="M1234" s="75"/>
      <c r="N1234" s="75"/>
      <c r="O1234" s="74"/>
      <c r="P1234" s="71"/>
      <c r="Q1234" s="71"/>
      <c r="R1234" s="76"/>
      <c r="S1234" s="92"/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/>
      <c r="B1235" s="77"/>
      <c r="C1235" s="71"/>
      <c r="D1235" s="10"/>
      <c r="E1235" s="71"/>
      <c r="F1235" s="71"/>
      <c r="G1235" s="71"/>
      <c r="H1235" s="71"/>
      <c r="I1235" s="72"/>
      <c r="J1235" s="92"/>
      <c r="K1235" s="73"/>
      <c r="L1235" s="74"/>
      <c r="M1235" s="75"/>
      <c r="N1235" s="75"/>
      <c r="O1235" s="74"/>
      <c r="P1235" s="71"/>
      <c r="Q1235" s="71"/>
      <c r="R1235" s="76"/>
      <c r="S1235" s="92"/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/>
      <c r="B1236" s="77"/>
      <c r="C1236" s="71"/>
      <c r="D1236" s="10"/>
      <c r="E1236" s="71"/>
      <c r="F1236" s="71"/>
      <c r="G1236" s="71"/>
      <c r="H1236" s="71"/>
      <c r="I1236" s="72"/>
      <c r="J1236" s="92"/>
      <c r="K1236" s="73"/>
      <c r="L1236" s="74"/>
      <c r="M1236" s="75"/>
      <c r="N1236" s="75"/>
      <c r="O1236" s="74"/>
      <c r="P1236" s="71"/>
      <c r="Q1236" s="71"/>
      <c r="R1236" s="76"/>
      <c r="S1236" s="92"/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/>
      <c r="B1237" s="77"/>
      <c r="C1237" s="71"/>
      <c r="D1237" s="10"/>
      <c r="E1237" s="71"/>
      <c r="F1237" s="71"/>
      <c r="G1237" s="71"/>
      <c r="H1237" s="71"/>
      <c r="I1237" s="72"/>
      <c r="J1237" s="92"/>
      <c r="K1237" s="73"/>
      <c r="L1237" s="74"/>
      <c r="M1237" s="75"/>
      <c r="N1237" s="75"/>
      <c r="O1237" s="74"/>
      <c r="P1237" s="71"/>
      <c r="Q1237" s="71"/>
      <c r="R1237" s="76"/>
      <c r="S1237" s="92"/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/>
      <c r="B1238" s="77"/>
      <c r="C1238" s="71"/>
      <c r="D1238" s="10"/>
      <c r="E1238" s="71"/>
      <c r="F1238" s="71"/>
      <c r="G1238" s="71"/>
      <c r="H1238" s="71"/>
      <c r="I1238" s="72"/>
      <c r="J1238" s="92"/>
      <c r="K1238" s="73"/>
      <c r="L1238" s="74"/>
      <c r="M1238" s="75"/>
      <c r="N1238" s="75"/>
      <c r="O1238" s="74"/>
      <c r="P1238" s="71"/>
      <c r="Q1238" s="71"/>
      <c r="R1238" s="76"/>
      <c r="S1238" s="92"/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/>
      <c r="B1239" s="77"/>
      <c r="C1239" s="71"/>
      <c r="D1239" s="10"/>
      <c r="E1239" s="71"/>
      <c r="F1239" s="71"/>
      <c r="G1239" s="71"/>
      <c r="H1239" s="71"/>
      <c r="I1239" s="72"/>
      <c r="J1239" s="92"/>
      <c r="K1239" s="73"/>
      <c r="L1239" s="74"/>
      <c r="M1239" s="75"/>
      <c r="N1239" s="75"/>
      <c r="O1239" s="74"/>
      <c r="P1239" s="71"/>
      <c r="Q1239" s="71"/>
      <c r="R1239" s="76"/>
      <c r="S1239" s="92"/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/>
      <c r="B1240" s="77"/>
      <c r="C1240" s="71"/>
      <c r="D1240" s="10"/>
      <c r="E1240" s="71"/>
      <c r="F1240" s="71"/>
      <c r="G1240" s="71"/>
      <c r="H1240" s="71"/>
      <c r="I1240" s="72"/>
      <c r="J1240" s="92"/>
      <c r="K1240" s="73"/>
      <c r="L1240" s="74"/>
      <c r="M1240" s="75"/>
      <c r="N1240" s="75"/>
      <c r="O1240" s="74"/>
      <c r="P1240" s="71"/>
      <c r="Q1240" s="71"/>
      <c r="R1240" s="76"/>
      <c r="S1240" s="92"/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/>
      <c r="B1241" s="77"/>
      <c r="C1241" s="71"/>
      <c r="D1241" s="10"/>
      <c r="E1241" s="71"/>
      <c r="F1241" s="71"/>
      <c r="G1241" s="71"/>
      <c r="H1241" s="71"/>
      <c r="I1241" s="72"/>
      <c r="J1241" s="92"/>
      <c r="K1241" s="73"/>
      <c r="L1241" s="74"/>
      <c r="M1241" s="75"/>
      <c r="N1241" s="75"/>
      <c r="O1241" s="74"/>
      <c r="P1241" s="71"/>
      <c r="Q1241" s="71"/>
      <c r="R1241" s="76"/>
      <c r="S1241" s="92"/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/>
      <c r="B1242" s="77"/>
      <c r="C1242" s="71"/>
      <c r="D1242" s="10"/>
      <c r="E1242" s="71"/>
      <c r="F1242" s="71"/>
      <c r="G1242" s="71"/>
      <c r="H1242" s="71"/>
      <c r="I1242" s="72"/>
      <c r="J1242" s="92"/>
      <c r="K1242" s="73"/>
      <c r="L1242" s="74"/>
      <c r="M1242" s="75"/>
      <c r="N1242" s="75"/>
      <c r="O1242" s="74"/>
      <c r="P1242" s="71"/>
      <c r="Q1242" s="71"/>
      <c r="R1242" s="76"/>
      <c r="S1242" s="92"/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/>
      <c r="B1243" s="77"/>
      <c r="C1243" s="71"/>
      <c r="D1243" s="10"/>
      <c r="E1243" s="71"/>
      <c r="F1243" s="71"/>
      <c r="G1243" s="71"/>
      <c r="H1243" s="71"/>
      <c r="I1243" s="72"/>
      <c r="J1243" s="92"/>
      <c r="K1243" s="73"/>
      <c r="L1243" s="74"/>
      <c r="M1243" s="75"/>
      <c r="N1243" s="75"/>
      <c r="O1243" s="74"/>
      <c r="P1243" s="71"/>
      <c r="Q1243" s="71"/>
      <c r="R1243" s="76"/>
      <c r="S1243" s="92"/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/>
      <c r="B1244" s="77"/>
      <c r="C1244" s="71"/>
      <c r="D1244" s="10"/>
      <c r="E1244" s="71"/>
      <c r="F1244" s="71"/>
      <c r="G1244" s="71"/>
      <c r="H1244" s="71"/>
      <c r="I1244" s="72"/>
      <c r="J1244" s="92"/>
      <c r="K1244" s="73"/>
      <c r="L1244" s="74"/>
      <c r="M1244" s="75"/>
      <c r="N1244" s="75"/>
      <c r="O1244" s="74"/>
      <c r="P1244" s="71"/>
      <c r="Q1244" s="71"/>
      <c r="R1244" s="76"/>
      <c r="S1244" s="92"/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/>
      <c r="B1245" s="77"/>
      <c r="C1245" s="71"/>
      <c r="D1245" s="10"/>
      <c r="E1245" s="71"/>
      <c r="F1245" s="71"/>
      <c r="G1245" s="71"/>
      <c r="H1245" s="71"/>
      <c r="I1245" s="72"/>
      <c r="J1245" s="92"/>
      <c r="K1245" s="73"/>
      <c r="L1245" s="74"/>
      <c r="M1245" s="75"/>
      <c r="N1245" s="75"/>
      <c r="O1245" s="74"/>
      <c r="P1245" s="71"/>
      <c r="Q1245" s="71"/>
      <c r="R1245" s="76"/>
      <c r="S1245" s="92"/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/>
      <c r="B1246" s="77"/>
      <c r="C1246" s="71"/>
      <c r="D1246" s="10"/>
      <c r="E1246" s="71"/>
      <c r="F1246" s="71"/>
      <c r="G1246" s="71"/>
      <c r="H1246" s="71"/>
      <c r="I1246" s="72"/>
      <c r="J1246" s="92"/>
      <c r="K1246" s="73"/>
      <c r="L1246" s="74"/>
      <c r="M1246" s="75"/>
      <c r="N1246" s="75"/>
      <c r="O1246" s="74"/>
      <c r="P1246" s="71"/>
      <c r="Q1246" s="71"/>
      <c r="R1246" s="76"/>
      <c r="S1246" s="92"/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/>
      <c r="B1247" s="77"/>
      <c r="C1247" s="71"/>
      <c r="D1247" s="10"/>
      <c r="E1247" s="71"/>
      <c r="F1247" s="71"/>
      <c r="G1247" s="71"/>
      <c r="H1247" s="71"/>
      <c r="I1247" s="72"/>
      <c r="J1247" s="92"/>
      <c r="K1247" s="73"/>
      <c r="L1247" s="74"/>
      <c r="M1247" s="75"/>
      <c r="N1247" s="75"/>
      <c r="O1247" s="74"/>
      <c r="P1247" s="71"/>
      <c r="Q1247" s="71"/>
      <c r="R1247" s="76"/>
      <c r="S1247" s="92"/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/>
      <c r="B1248" s="77"/>
      <c r="C1248" s="71"/>
      <c r="D1248" s="10"/>
      <c r="E1248" s="71"/>
      <c r="F1248" s="71"/>
      <c r="G1248" s="71"/>
      <c r="H1248" s="71"/>
      <c r="I1248" s="72"/>
      <c r="J1248" s="92"/>
      <c r="K1248" s="73"/>
      <c r="L1248" s="74"/>
      <c r="M1248" s="75"/>
      <c r="N1248" s="75"/>
      <c r="O1248" s="74"/>
      <c r="P1248" s="71"/>
      <c r="Q1248" s="71"/>
      <c r="R1248" s="76"/>
      <c r="S1248" s="92"/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/>
      <c r="B1249" s="77"/>
      <c r="C1249" s="71"/>
      <c r="D1249" s="10"/>
      <c r="E1249" s="71"/>
      <c r="F1249" s="71"/>
      <c r="G1249" s="71"/>
      <c r="H1249" s="71"/>
      <c r="I1249" s="72"/>
      <c r="J1249" s="92"/>
      <c r="K1249" s="73"/>
      <c r="L1249" s="74"/>
      <c r="M1249" s="75"/>
      <c r="N1249" s="75"/>
      <c r="O1249" s="74"/>
      <c r="P1249" s="71"/>
      <c r="Q1249" s="71"/>
      <c r="R1249" s="76"/>
      <c r="S1249" s="92"/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/>
      <c r="B1250" s="77"/>
      <c r="C1250" s="71"/>
      <c r="D1250" s="10"/>
      <c r="E1250" s="71"/>
      <c r="F1250" s="71"/>
      <c r="G1250" s="71"/>
      <c r="H1250" s="71"/>
      <c r="I1250" s="72"/>
      <c r="J1250" s="92"/>
      <c r="K1250" s="73"/>
      <c r="L1250" s="74"/>
      <c r="M1250" s="75"/>
      <c r="N1250" s="75"/>
      <c r="O1250" s="74"/>
      <c r="P1250" s="71"/>
      <c r="Q1250" s="71"/>
      <c r="R1250" s="76"/>
      <c r="S1250" s="92"/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/>
      <c r="B1251" s="77"/>
      <c r="C1251" s="71"/>
      <c r="D1251" s="10"/>
      <c r="E1251" s="71"/>
      <c r="F1251" s="71"/>
      <c r="G1251" s="71"/>
      <c r="H1251" s="71"/>
      <c r="I1251" s="72"/>
      <c r="J1251" s="92"/>
      <c r="K1251" s="73"/>
      <c r="L1251" s="74"/>
      <c r="M1251" s="75"/>
      <c r="N1251" s="75"/>
      <c r="O1251" s="74"/>
      <c r="P1251" s="71"/>
      <c r="Q1251" s="71"/>
      <c r="R1251" s="76"/>
      <c r="S1251" s="92"/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/>
      <c r="B1252" s="77"/>
      <c r="C1252" s="71"/>
      <c r="D1252" s="10"/>
      <c r="E1252" s="71"/>
      <c r="F1252" s="71"/>
      <c r="G1252" s="71"/>
      <c r="H1252" s="71"/>
      <c r="I1252" s="72"/>
      <c r="J1252" s="92"/>
      <c r="K1252" s="73"/>
      <c r="L1252" s="74"/>
      <c r="M1252" s="75"/>
      <c r="N1252" s="75"/>
      <c r="O1252" s="74"/>
      <c r="P1252" s="71"/>
      <c r="Q1252" s="71"/>
      <c r="R1252" s="76"/>
      <c r="S1252" s="92"/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/>
      <c r="B1253" s="77"/>
      <c r="C1253" s="71"/>
      <c r="D1253" s="10"/>
      <c r="E1253" s="71"/>
      <c r="F1253" s="71"/>
      <c r="G1253" s="71"/>
      <c r="H1253" s="71"/>
      <c r="I1253" s="72"/>
      <c r="J1253" s="92"/>
      <c r="K1253" s="73"/>
      <c r="L1253" s="74"/>
      <c r="M1253" s="75"/>
      <c r="N1253" s="75"/>
      <c r="O1253" s="74"/>
      <c r="P1253" s="71"/>
      <c r="Q1253" s="71"/>
      <c r="R1253" s="76"/>
      <c r="S1253" s="92"/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/>
      <c r="B1254" s="77"/>
      <c r="C1254" s="71"/>
      <c r="D1254" s="10"/>
      <c r="E1254" s="71"/>
      <c r="F1254" s="71"/>
      <c r="G1254" s="71"/>
      <c r="H1254" s="71"/>
      <c r="I1254" s="72"/>
      <c r="J1254" s="92"/>
      <c r="K1254" s="73"/>
      <c r="L1254" s="74"/>
      <c r="M1254" s="75"/>
      <c r="N1254" s="75"/>
      <c r="O1254" s="74"/>
      <c r="P1254" s="71"/>
      <c r="Q1254" s="71"/>
      <c r="R1254" s="76"/>
      <c r="S1254" s="92"/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/>
      <c r="B1255" s="77"/>
      <c r="C1255" s="71"/>
      <c r="D1255" s="10"/>
      <c r="E1255" s="71"/>
      <c r="F1255" s="71"/>
      <c r="G1255" s="71"/>
      <c r="H1255" s="71"/>
      <c r="I1255" s="72"/>
      <c r="J1255" s="92"/>
      <c r="K1255" s="73"/>
      <c r="L1255" s="74"/>
      <c r="M1255" s="75"/>
      <c r="N1255" s="75"/>
      <c r="O1255" s="74"/>
      <c r="P1255" s="71"/>
      <c r="Q1255" s="71"/>
      <c r="R1255" s="76"/>
      <c r="S1255" s="92"/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/>
      <c r="B1256" s="77"/>
      <c r="C1256" s="71"/>
      <c r="D1256" s="10"/>
      <c r="E1256" s="71"/>
      <c r="F1256" s="71"/>
      <c r="G1256" s="71"/>
      <c r="H1256" s="71"/>
      <c r="I1256" s="72"/>
      <c r="J1256" s="92"/>
      <c r="K1256" s="73"/>
      <c r="L1256" s="74"/>
      <c r="M1256" s="75"/>
      <c r="N1256" s="75"/>
      <c r="O1256" s="74"/>
      <c r="P1256" s="71"/>
      <c r="Q1256" s="71"/>
      <c r="R1256" s="76"/>
      <c r="S1256" s="92"/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/>
      <c r="B1257" s="77"/>
      <c r="C1257" s="71"/>
      <c r="D1257" s="10"/>
      <c r="E1257" s="71"/>
      <c r="F1257" s="71"/>
      <c r="G1257" s="71"/>
      <c r="H1257" s="71"/>
      <c r="I1257" s="72"/>
      <c r="J1257" s="92"/>
      <c r="K1257" s="73"/>
      <c r="L1257" s="74"/>
      <c r="M1257" s="75"/>
      <c r="N1257" s="75"/>
      <c r="O1257" s="74"/>
      <c r="P1257" s="71"/>
      <c r="Q1257" s="71"/>
      <c r="R1257" s="76"/>
      <c r="S1257" s="92"/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/>
      <c r="B1258" s="77"/>
      <c r="C1258" s="71"/>
      <c r="D1258" s="10"/>
      <c r="E1258" s="71"/>
      <c r="F1258" s="71"/>
      <c r="G1258" s="71"/>
      <c r="H1258" s="71"/>
      <c r="I1258" s="72"/>
      <c r="J1258" s="92"/>
      <c r="K1258" s="73"/>
      <c r="L1258" s="74"/>
      <c r="M1258" s="75"/>
      <c r="N1258" s="75"/>
      <c r="O1258" s="74"/>
      <c r="P1258" s="71"/>
      <c r="Q1258" s="71"/>
      <c r="R1258" s="76"/>
      <c r="S1258" s="92"/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/>
      <c r="B1259" s="77"/>
      <c r="C1259" s="71"/>
      <c r="D1259" s="10"/>
      <c r="E1259" s="71"/>
      <c r="F1259" s="71"/>
      <c r="G1259" s="71"/>
      <c r="H1259" s="71"/>
      <c r="I1259" s="72"/>
      <c r="J1259" s="92"/>
      <c r="K1259" s="73"/>
      <c r="L1259" s="74"/>
      <c r="M1259" s="75"/>
      <c r="N1259" s="75"/>
      <c r="O1259" s="74"/>
      <c r="P1259" s="71"/>
      <c r="Q1259" s="71"/>
      <c r="R1259" s="76"/>
      <c r="S1259" s="92"/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/>
      <c r="B1260" s="77"/>
      <c r="C1260" s="71"/>
      <c r="D1260" s="10"/>
      <c r="E1260" s="71"/>
      <c r="F1260" s="71"/>
      <c r="G1260" s="71"/>
      <c r="H1260" s="71"/>
      <c r="I1260" s="72"/>
      <c r="J1260" s="92"/>
      <c r="K1260" s="73"/>
      <c r="L1260" s="74"/>
      <c r="M1260" s="75"/>
      <c r="N1260" s="75"/>
      <c r="O1260" s="74"/>
      <c r="P1260" s="71"/>
      <c r="Q1260" s="71"/>
      <c r="R1260" s="76"/>
      <c r="S1260" s="92"/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/>
      <c r="B1261" s="77"/>
      <c r="C1261" s="71"/>
      <c r="D1261" s="10"/>
      <c r="E1261" s="71"/>
      <c r="F1261" s="71"/>
      <c r="G1261" s="71"/>
      <c r="H1261" s="71"/>
      <c r="I1261" s="72"/>
      <c r="J1261" s="92"/>
      <c r="K1261" s="73"/>
      <c r="L1261" s="74"/>
      <c r="M1261" s="75"/>
      <c r="N1261" s="75"/>
      <c r="O1261" s="74"/>
      <c r="P1261" s="71"/>
      <c r="Q1261" s="71"/>
      <c r="R1261" s="76"/>
      <c r="S1261" s="92"/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/>
      <c r="B1262" s="77"/>
      <c r="C1262" s="71"/>
      <c r="D1262" s="10"/>
      <c r="E1262" s="71"/>
      <c r="F1262" s="71"/>
      <c r="G1262" s="71"/>
      <c r="H1262" s="71"/>
      <c r="I1262" s="72"/>
      <c r="J1262" s="92"/>
      <c r="K1262" s="73"/>
      <c r="L1262" s="74"/>
      <c r="M1262" s="75"/>
      <c r="N1262" s="75"/>
      <c r="O1262" s="74"/>
      <c r="P1262" s="71"/>
      <c r="Q1262" s="71"/>
      <c r="R1262" s="76"/>
      <c r="S1262" s="92"/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/>
      <c r="B1263" s="77"/>
      <c r="C1263" s="71"/>
      <c r="D1263" s="10"/>
      <c r="E1263" s="71"/>
      <c r="F1263" s="71"/>
      <c r="G1263" s="71"/>
      <c r="H1263" s="71"/>
      <c r="I1263" s="72"/>
      <c r="J1263" s="92"/>
      <c r="K1263" s="73"/>
      <c r="L1263" s="74"/>
      <c r="M1263" s="75"/>
      <c r="N1263" s="75"/>
      <c r="O1263" s="74"/>
      <c r="P1263" s="71"/>
      <c r="Q1263" s="71"/>
      <c r="R1263" s="76"/>
      <c r="S1263" s="92"/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/>
      <c r="B1264" s="77"/>
      <c r="C1264" s="71"/>
      <c r="D1264" s="10"/>
      <c r="E1264" s="71"/>
      <c r="F1264" s="71"/>
      <c r="G1264" s="71"/>
      <c r="H1264" s="71"/>
      <c r="I1264" s="72"/>
      <c r="J1264" s="92"/>
      <c r="K1264" s="73"/>
      <c r="L1264" s="74"/>
      <c r="M1264" s="75"/>
      <c r="N1264" s="75"/>
      <c r="O1264" s="74"/>
      <c r="P1264" s="71"/>
      <c r="Q1264" s="71"/>
      <c r="R1264" s="76"/>
      <c r="S1264" s="92"/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/>
      <c r="B1265" s="77"/>
      <c r="C1265" s="71"/>
      <c r="D1265" s="10"/>
      <c r="E1265" s="71"/>
      <c r="F1265" s="71"/>
      <c r="G1265" s="71"/>
      <c r="H1265" s="71"/>
      <c r="I1265" s="72"/>
      <c r="J1265" s="92"/>
      <c r="K1265" s="73"/>
      <c r="L1265" s="74"/>
      <c r="M1265" s="75"/>
      <c r="N1265" s="75"/>
      <c r="O1265" s="74"/>
      <c r="P1265" s="71"/>
      <c r="Q1265" s="71"/>
      <c r="R1265" s="76"/>
      <c r="S1265" s="92"/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/>
      <c r="B1266" s="77"/>
      <c r="C1266" s="71"/>
      <c r="D1266" s="10"/>
      <c r="E1266" s="71"/>
      <c r="F1266" s="71"/>
      <c r="G1266" s="71"/>
      <c r="H1266" s="71"/>
      <c r="I1266" s="72"/>
      <c r="J1266" s="92"/>
      <c r="K1266" s="73"/>
      <c r="L1266" s="74"/>
      <c r="M1266" s="75"/>
      <c r="N1266" s="75"/>
      <c r="O1266" s="74"/>
      <c r="P1266" s="71"/>
      <c r="Q1266" s="71"/>
      <c r="R1266" s="76"/>
      <c r="S1266" s="92"/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/>
      <c r="B1267" s="77"/>
      <c r="C1267" s="71"/>
      <c r="D1267" s="10"/>
      <c r="E1267" s="71"/>
      <c r="F1267" s="71"/>
      <c r="G1267" s="71"/>
      <c r="H1267" s="71"/>
      <c r="I1267" s="72"/>
      <c r="J1267" s="92"/>
      <c r="K1267" s="73"/>
      <c r="L1267" s="74"/>
      <c r="M1267" s="75"/>
      <c r="N1267" s="75"/>
      <c r="O1267" s="74"/>
      <c r="P1267" s="71"/>
      <c r="Q1267" s="71"/>
      <c r="R1267" s="76"/>
      <c r="S1267" s="92"/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/>
      <c r="B1268" s="77"/>
      <c r="C1268" s="71"/>
      <c r="D1268" s="10"/>
      <c r="E1268" s="71"/>
      <c r="F1268" s="71"/>
      <c r="G1268" s="71"/>
      <c r="H1268" s="71"/>
      <c r="I1268" s="72"/>
      <c r="J1268" s="92"/>
      <c r="K1268" s="73"/>
      <c r="L1268" s="74"/>
      <c r="M1268" s="75"/>
      <c r="N1268" s="75"/>
      <c r="O1268" s="74"/>
      <c r="P1268" s="71"/>
      <c r="Q1268" s="71"/>
      <c r="R1268" s="76"/>
      <c r="S1268" s="92"/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/>
      <c r="B1269" s="77"/>
      <c r="C1269" s="71"/>
      <c r="D1269" s="10"/>
      <c r="E1269" s="71"/>
      <c r="F1269" s="71"/>
      <c r="G1269" s="71"/>
      <c r="H1269" s="71"/>
      <c r="I1269" s="72"/>
      <c r="J1269" s="92"/>
      <c r="K1269" s="73"/>
      <c r="L1269" s="74"/>
      <c r="M1269" s="75"/>
      <c r="N1269" s="75"/>
      <c r="O1269" s="74"/>
      <c r="P1269" s="71"/>
      <c r="Q1269" s="71"/>
      <c r="R1269" s="76"/>
      <c r="S1269" s="92"/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/>
      <c r="B1270" s="77"/>
      <c r="C1270" s="71"/>
      <c r="D1270" s="10"/>
      <c r="E1270" s="71"/>
      <c r="F1270" s="71"/>
      <c r="G1270" s="71"/>
      <c r="H1270" s="71"/>
      <c r="I1270" s="72"/>
      <c r="J1270" s="92"/>
      <c r="K1270" s="73"/>
      <c r="L1270" s="74"/>
      <c r="M1270" s="75"/>
      <c r="N1270" s="75"/>
      <c r="O1270" s="74"/>
      <c r="P1270" s="71"/>
      <c r="Q1270" s="71"/>
      <c r="R1270" s="76"/>
      <c r="S1270" s="92"/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/>
      <c r="B1271" s="77"/>
      <c r="C1271" s="71"/>
      <c r="D1271" s="10"/>
      <c r="E1271" s="71"/>
      <c r="F1271" s="71"/>
      <c r="G1271" s="71"/>
      <c r="H1271" s="71"/>
      <c r="I1271" s="72"/>
      <c r="J1271" s="92"/>
      <c r="K1271" s="73"/>
      <c r="L1271" s="74"/>
      <c r="M1271" s="75"/>
      <c r="N1271" s="75"/>
      <c r="O1271" s="74"/>
      <c r="P1271" s="71"/>
      <c r="Q1271" s="71"/>
      <c r="R1271" s="76"/>
      <c r="S1271" s="92"/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/>
      <c r="B1272" s="77"/>
      <c r="C1272" s="71"/>
      <c r="D1272" s="10"/>
      <c r="E1272" s="71"/>
      <c r="F1272" s="71"/>
      <c r="G1272" s="71"/>
      <c r="H1272" s="71"/>
      <c r="I1272" s="72"/>
      <c r="J1272" s="92"/>
      <c r="K1272" s="73"/>
      <c r="L1272" s="74"/>
      <c r="M1272" s="75"/>
      <c r="N1272" s="75"/>
      <c r="O1272" s="74"/>
      <c r="P1272" s="71"/>
      <c r="Q1272" s="71"/>
      <c r="R1272" s="76"/>
      <c r="S1272" s="92"/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/>
      <c r="B1273" s="77"/>
      <c r="C1273" s="71"/>
      <c r="D1273" s="10"/>
      <c r="E1273" s="71"/>
      <c r="F1273" s="71"/>
      <c r="G1273" s="71"/>
      <c r="H1273" s="71"/>
      <c r="I1273" s="72"/>
      <c r="J1273" s="92"/>
      <c r="K1273" s="73"/>
      <c r="L1273" s="74"/>
      <c r="M1273" s="75"/>
      <c r="N1273" s="75"/>
      <c r="O1273" s="74"/>
      <c r="P1273" s="71"/>
      <c r="Q1273" s="71"/>
      <c r="R1273" s="76"/>
      <c r="S1273" s="92"/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/>
      <c r="B1274" s="77"/>
      <c r="C1274" s="71"/>
      <c r="D1274" s="10"/>
      <c r="E1274" s="71"/>
      <c r="F1274" s="71"/>
      <c r="G1274" s="71"/>
      <c r="H1274" s="71"/>
      <c r="I1274" s="72"/>
      <c r="J1274" s="92"/>
      <c r="K1274" s="73"/>
      <c r="L1274" s="74"/>
      <c r="M1274" s="75"/>
      <c r="N1274" s="75"/>
      <c r="O1274" s="74"/>
      <c r="P1274" s="71"/>
      <c r="Q1274" s="71"/>
      <c r="R1274" s="76"/>
      <c r="S1274" s="92"/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/>
      <c r="B1275" s="77"/>
      <c r="C1275" s="71"/>
      <c r="D1275" s="10"/>
      <c r="E1275" s="71"/>
      <c r="F1275" s="71"/>
      <c r="G1275" s="71"/>
      <c r="H1275" s="71"/>
      <c r="I1275" s="72"/>
      <c r="J1275" s="92"/>
      <c r="K1275" s="73"/>
      <c r="L1275" s="74"/>
      <c r="M1275" s="75"/>
      <c r="N1275" s="75"/>
      <c r="O1275" s="74"/>
      <c r="P1275" s="71"/>
      <c r="Q1275" s="71"/>
      <c r="R1275" s="76"/>
      <c r="S1275" s="92"/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/>
      <c r="B1276" s="77"/>
      <c r="C1276" s="71"/>
      <c r="D1276" s="10"/>
      <c r="E1276" s="71"/>
      <c r="F1276" s="71"/>
      <c r="G1276" s="71"/>
      <c r="H1276" s="71"/>
      <c r="I1276" s="72"/>
      <c r="J1276" s="92"/>
      <c r="K1276" s="73"/>
      <c r="L1276" s="74"/>
      <c r="M1276" s="75"/>
      <c r="N1276" s="75"/>
      <c r="O1276" s="74"/>
      <c r="P1276" s="71"/>
      <c r="Q1276" s="71"/>
      <c r="R1276" s="76"/>
      <c r="S1276" s="92"/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/>
      <c r="B1277" s="77"/>
      <c r="C1277" s="71"/>
      <c r="D1277" s="10"/>
      <c r="E1277" s="71"/>
      <c r="F1277" s="71"/>
      <c r="G1277" s="71"/>
      <c r="H1277" s="71"/>
      <c r="I1277" s="72"/>
      <c r="J1277" s="92"/>
      <c r="K1277" s="73"/>
      <c r="L1277" s="74"/>
      <c r="M1277" s="75"/>
      <c r="N1277" s="75"/>
      <c r="O1277" s="74"/>
      <c r="P1277" s="71"/>
      <c r="Q1277" s="71"/>
      <c r="R1277" s="76"/>
      <c r="S1277" s="92"/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/>
      <c r="B1278" s="77"/>
      <c r="C1278" s="71"/>
      <c r="D1278" s="10"/>
      <c r="E1278" s="71"/>
      <c r="F1278" s="71"/>
      <c r="G1278" s="71"/>
      <c r="H1278" s="71"/>
      <c r="I1278" s="72"/>
      <c r="J1278" s="92"/>
      <c r="K1278" s="73"/>
      <c r="L1278" s="74"/>
      <c r="M1278" s="75"/>
      <c r="N1278" s="75"/>
      <c r="O1278" s="74"/>
      <c r="P1278" s="71"/>
      <c r="Q1278" s="71"/>
      <c r="R1278" s="76"/>
      <c r="S1278" s="92"/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/>
      <c r="B1279" s="77"/>
      <c r="C1279" s="71"/>
      <c r="D1279" s="10"/>
      <c r="E1279" s="71"/>
      <c r="F1279" s="71"/>
      <c r="G1279" s="71"/>
      <c r="H1279" s="71"/>
      <c r="I1279" s="72"/>
      <c r="J1279" s="92"/>
      <c r="K1279" s="73"/>
      <c r="L1279" s="74"/>
      <c r="M1279" s="75"/>
      <c r="N1279" s="75"/>
      <c r="O1279" s="74"/>
      <c r="P1279" s="71"/>
      <c r="Q1279" s="71"/>
      <c r="R1279" s="76"/>
      <c r="S1279" s="92"/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/>
      <c r="B1280" s="77"/>
      <c r="C1280" s="71"/>
      <c r="D1280" s="10"/>
      <c r="E1280" s="71"/>
      <c r="F1280" s="71"/>
      <c r="G1280" s="71"/>
      <c r="H1280" s="71"/>
      <c r="I1280" s="72"/>
      <c r="J1280" s="92"/>
      <c r="K1280" s="73"/>
      <c r="L1280" s="74"/>
      <c r="M1280" s="75"/>
      <c r="N1280" s="75"/>
      <c r="O1280" s="74"/>
      <c r="P1280" s="71"/>
      <c r="Q1280" s="71"/>
      <c r="R1280" s="76"/>
      <c r="S1280" s="92"/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/>
      <c r="B1281" s="77"/>
      <c r="C1281" s="71"/>
      <c r="D1281" s="10"/>
      <c r="E1281" s="71"/>
      <c r="F1281" s="71"/>
      <c r="G1281" s="71"/>
      <c r="H1281" s="71"/>
      <c r="I1281" s="72"/>
      <c r="J1281" s="92"/>
      <c r="K1281" s="73"/>
      <c r="L1281" s="74"/>
      <c r="M1281" s="75"/>
      <c r="N1281" s="75"/>
      <c r="O1281" s="74"/>
      <c r="P1281" s="71"/>
      <c r="Q1281" s="71"/>
      <c r="R1281" s="76"/>
      <c r="S1281" s="92"/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/>
      <c r="B1282" s="77"/>
      <c r="C1282" s="71"/>
      <c r="D1282" s="10"/>
      <c r="E1282" s="71"/>
      <c r="F1282" s="71"/>
      <c r="G1282" s="71"/>
      <c r="H1282" s="71"/>
      <c r="I1282" s="72"/>
      <c r="J1282" s="92"/>
      <c r="K1282" s="73"/>
      <c r="L1282" s="74"/>
      <c r="M1282" s="75"/>
      <c r="N1282" s="75"/>
      <c r="O1282" s="74"/>
      <c r="P1282" s="71"/>
      <c r="Q1282" s="71"/>
      <c r="R1282" s="76"/>
      <c r="S1282" s="92"/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/>
      <c r="B1283" s="77"/>
      <c r="C1283" s="71"/>
      <c r="D1283" s="10"/>
      <c r="E1283" s="71"/>
      <c r="F1283" s="71"/>
      <c r="G1283" s="71"/>
      <c r="H1283" s="71"/>
      <c r="I1283" s="72"/>
      <c r="J1283" s="92"/>
      <c r="K1283" s="73"/>
      <c r="L1283" s="74"/>
      <c r="M1283" s="75"/>
      <c r="N1283" s="75"/>
      <c r="O1283" s="74"/>
      <c r="P1283" s="71"/>
      <c r="Q1283" s="71"/>
      <c r="R1283" s="76"/>
      <c r="S1283" s="92"/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/>
      <c r="B1284" s="77"/>
      <c r="C1284" s="71"/>
      <c r="D1284" s="10"/>
      <c r="E1284" s="71"/>
      <c r="F1284" s="71"/>
      <c r="G1284" s="71"/>
      <c r="H1284" s="71"/>
      <c r="I1284" s="72"/>
      <c r="J1284" s="92"/>
      <c r="K1284" s="73"/>
      <c r="L1284" s="74"/>
      <c r="M1284" s="75"/>
      <c r="N1284" s="75"/>
      <c r="O1284" s="74"/>
      <c r="P1284" s="71"/>
      <c r="Q1284" s="71"/>
      <c r="R1284" s="76"/>
      <c r="S1284" s="92"/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/>
      <c r="B1285" s="77"/>
      <c r="C1285" s="71"/>
      <c r="D1285" s="10"/>
      <c r="E1285" s="71"/>
      <c r="F1285" s="71"/>
      <c r="G1285" s="71"/>
      <c r="H1285" s="71"/>
      <c r="I1285" s="72"/>
      <c r="J1285" s="92"/>
      <c r="K1285" s="73"/>
      <c r="L1285" s="74"/>
      <c r="M1285" s="75"/>
      <c r="N1285" s="75"/>
      <c r="O1285" s="74"/>
      <c r="P1285" s="71"/>
      <c r="Q1285" s="71"/>
      <c r="R1285" s="76"/>
      <c r="S1285" s="92"/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/>
      <c r="B1286" s="77"/>
      <c r="C1286" s="71"/>
      <c r="D1286" s="10"/>
      <c r="E1286" s="71"/>
      <c r="F1286" s="71"/>
      <c r="G1286" s="71"/>
      <c r="H1286" s="71"/>
      <c r="I1286" s="72"/>
      <c r="J1286" s="92"/>
      <c r="K1286" s="73"/>
      <c r="L1286" s="74"/>
      <c r="M1286" s="75"/>
      <c r="N1286" s="75"/>
      <c r="O1286" s="74"/>
      <c r="P1286" s="71"/>
      <c r="Q1286" s="71"/>
      <c r="R1286" s="76"/>
      <c r="S1286" s="92"/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/>
      <c r="B1287" s="77"/>
      <c r="C1287" s="71"/>
      <c r="D1287" s="10"/>
      <c r="E1287" s="71"/>
      <c r="F1287" s="71"/>
      <c r="G1287" s="71"/>
      <c r="H1287" s="71"/>
      <c r="I1287" s="72"/>
      <c r="J1287" s="92"/>
      <c r="K1287" s="73"/>
      <c r="L1287" s="74"/>
      <c r="M1287" s="75"/>
      <c r="N1287" s="75"/>
      <c r="O1287" s="74"/>
      <c r="P1287" s="71"/>
      <c r="Q1287" s="71"/>
      <c r="R1287" s="76"/>
      <c r="S1287" s="92"/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/>
      <c r="B1288" s="77"/>
      <c r="C1288" s="71"/>
      <c r="D1288" s="10"/>
      <c r="E1288" s="71"/>
      <c r="F1288" s="71"/>
      <c r="G1288" s="71"/>
      <c r="H1288" s="71"/>
      <c r="I1288" s="72"/>
      <c r="J1288" s="92"/>
      <c r="K1288" s="73"/>
      <c r="L1288" s="74"/>
      <c r="M1288" s="75"/>
      <c r="N1288" s="75"/>
      <c r="O1288" s="74"/>
      <c r="P1288" s="71"/>
      <c r="Q1288" s="71"/>
      <c r="R1288" s="76"/>
      <c r="S1288" s="92"/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/>
      <c r="B1289" s="77"/>
      <c r="C1289" s="71"/>
      <c r="D1289" s="10"/>
      <c r="E1289" s="71"/>
      <c r="F1289" s="71"/>
      <c r="G1289" s="71"/>
      <c r="H1289" s="71"/>
      <c r="I1289" s="72"/>
      <c r="J1289" s="92"/>
      <c r="K1289" s="73"/>
      <c r="L1289" s="74"/>
      <c r="M1289" s="75"/>
      <c r="N1289" s="75"/>
      <c r="O1289" s="74"/>
      <c r="P1289" s="71"/>
      <c r="Q1289" s="71"/>
      <c r="R1289" s="76"/>
      <c r="S1289" s="92"/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/>
      <c r="B1290" s="77"/>
      <c r="C1290" s="71"/>
      <c r="D1290" s="10"/>
      <c r="E1290" s="71"/>
      <c r="F1290" s="71"/>
      <c r="G1290" s="71"/>
      <c r="H1290" s="71"/>
      <c r="I1290" s="72"/>
      <c r="J1290" s="92"/>
      <c r="K1290" s="73"/>
      <c r="L1290" s="74"/>
      <c r="M1290" s="75"/>
      <c r="N1290" s="75"/>
      <c r="O1290" s="74"/>
      <c r="P1290" s="71"/>
      <c r="Q1290" s="71"/>
      <c r="R1290" s="76"/>
      <c r="S1290" s="92"/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/>
      <c r="B1291" s="77"/>
      <c r="C1291" s="71"/>
      <c r="D1291" s="10"/>
      <c r="E1291" s="71"/>
      <c r="F1291" s="71"/>
      <c r="G1291" s="71"/>
      <c r="H1291" s="71"/>
      <c r="I1291" s="72"/>
      <c r="J1291" s="92"/>
      <c r="K1291" s="73"/>
      <c r="L1291" s="74"/>
      <c r="M1291" s="75"/>
      <c r="N1291" s="75"/>
      <c r="O1291" s="74"/>
      <c r="P1291" s="71"/>
      <c r="Q1291" s="71"/>
      <c r="R1291" s="76"/>
      <c r="S1291" s="92"/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/>
      <c r="B1292" s="77"/>
      <c r="C1292" s="71"/>
      <c r="D1292" s="10"/>
      <c r="E1292" s="71"/>
      <c r="F1292" s="71"/>
      <c r="G1292" s="71"/>
      <c r="H1292" s="71"/>
      <c r="I1292" s="72"/>
      <c r="J1292" s="92"/>
      <c r="K1292" s="73"/>
      <c r="L1292" s="74"/>
      <c r="M1292" s="75"/>
      <c r="N1292" s="75"/>
      <c r="O1292" s="74"/>
      <c r="P1292" s="71"/>
      <c r="Q1292" s="71"/>
      <c r="R1292" s="76"/>
      <c r="S1292" s="92"/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/>
      <c r="B1293" s="77"/>
      <c r="C1293" s="71"/>
      <c r="D1293" s="10"/>
      <c r="E1293" s="71"/>
      <c r="F1293" s="71"/>
      <c r="G1293" s="71"/>
      <c r="H1293" s="71"/>
      <c r="I1293" s="72"/>
      <c r="J1293" s="92"/>
      <c r="K1293" s="73"/>
      <c r="L1293" s="74"/>
      <c r="M1293" s="75"/>
      <c r="N1293" s="75"/>
      <c r="O1293" s="74"/>
      <c r="P1293" s="71"/>
      <c r="Q1293" s="71"/>
      <c r="R1293" s="76"/>
      <c r="S1293" s="92"/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/>
      <c r="B1294" s="77"/>
      <c r="C1294" s="71"/>
      <c r="D1294" s="10"/>
      <c r="E1294" s="71"/>
      <c r="F1294" s="71"/>
      <c r="G1294" s="71"/>
      <c r="H1294" s="71"/>
      <c r="I1294" s="72"/>
      <c r="J1294" s="92"/>
      <c r="K1294" s="73"/>
      <c r="L1294" s="74"/>
      <c r="M1294" s="75"/>
      <c r="N1294" s="75"/>
      <c r="O1294" s="74"/>
      <c r="P1294" s="71"/>
      <c r="Q1294" s="71"/>
      <c r="R1294" s="76"/>
      <c r="S1294" s="92"/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/>
      <c r="B1295" s="77"/>
      <c r="C1295" s="71"/>
      <c r="D1295" s="10"/>
      <c r="E1295" s="71"/>
      <c r="F1295" s="71"/>
      <c r="G1295" s="71"/>
      <c r="H1295" s="71"/>
      <c r="I1295" s="72"/>
      <c r="J1295" s="92"/>
      <c r="K1295" s="73"/>
      <c r="L1295" s="74"/>
      <c r="M1295" s="75"/>
      <c r="N1295" s="75"/>
      <c r="O1295" s="74"/>
      <c r="P1295" s="71"/>
      <c r="Q1295" s="71"/>
      <c r="R1295" s="76"/>
      <c r="S1295" s="92"/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/>
      <c r="B1296" s="77"/>
      <c r="C1296" s="71"/>
      <c r="D1296" s="10"/>
      <c r="E1296" s="71"/>
      <c r="F1296" s="71"/>
      <c r="G1296" s="71"/>
      <c r="H1296" s="71"/>
      <c r="I1296" s="72"/>
      <c r="J1296" s="92"/>
      <c r="K1296" s="73"/>
      <c r="L1296" s="74"/>
      <c r="M1296" s="75"/>
      <c r="N1296" s="75"/>
      <c r="O1296" s="74"/>
      <c r="P1296" s="71"/>
      <c r="Q1296" s="71"/>
      <c r="R1296" s="76"/>
      <c r="S1296" s="92"/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/>
      <c r="B1297" s="77"/>
      <c r="C1297" s="71"/>
      <c r="D1297" s="10"/>
      <c r="E1297" s="71"/>
      <c r="F1297" s="71"/>
      <c r="G1297" s="71"/>
      <c r="H1297" s="71"/>
      <c r="I1297" s="72"/>
      <c r="J1297" s="92"/>
      <c r="K1297" s="73"/>
      <c r="L1297" s="74"/>
      <c r="M1297" s="75"/>
      <c r="N1297" s="75"/>
      <c r="O1297" s="74"/>
      <c r="P1297" s="71"/>
      <c r="Q1297" s="71"/>
      <c r="R1297" s="76"/>
      <c r="S1297" s="92"/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/>
      <c r="B1298" s="77"/>
      <c r="C1298" s="71"/>
      <c r="D1298" s="10"/>
      <c r="E1298" s="71"/>
      <c r="F1298" s="71"/>
      <c r="G1298" s="71"/>
      <c r="H1298" s="71"/>
      <c r="I1298" s="72"/>
      <c r="J1298" s="92"/>
      <c r="K1298" s="73"/>
      <c r="L1298" s="74"/>
      <c r="M1298" s="75"/>
      <c r="N1298" s="75"/>
      <c r="O1298" s="74"/>
      <c r="P1298" s="71"/>
      <c r="Q1298" s="71"/>
      <c r="R1298" s="76"/>
      <c r="S1298" s="92"/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/>
      <c r="B1299" s="77"/>
      <c r="C1299" s="71"/>
      <c r="D1299" s="10"/>
      <c r="E1299" s="71"/>
      <c r="F1299" s="71"/>
      <c r="G1299" s="71"/>
      <c r="H1299" s="71"/>
      <c r="I1299" s="72"/>
      <c r="J1299" s="92"/>
      <c r="K1299" s="73"/>
      <c r="L1299" s="74"/>
      <c r="M1299" s="75"/>
      <c r="N1299" s="75"/>
      <c r="O1299" s="74"/>
      <c r="P1299" s="71"/>
      <c r="Q1299" s="71"/>
      <c r="R1299" s="76"/>
      <c r="S1299" s="92"/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/>
      <c r="B1300" s="77"/>
      <c r="C1300" s="71"/>
      <c r="D1300" s="10"/>
      <c r="E1300" s="71"/>
      <c r="F1300" s="71"/>
      <c r="G1300" s="71"/>
      <c r="H1300" s="71"/>
      <c r="I1300" s="72"/>
      <c r="J1300" s="92"/>
      <c r="K1300" s="73"/>
      <c r="L1300" s="74"/>
      <c r="M1300" s="75"/>
      <c r="N1300" s="75"/>
      <c r="O1300" s="74"/>
      <c r="P1300" s="71"/>
      <c r="Q1300" s="71"/>
      <c r="R1300" s="76"/>
      <c r="S1300" s="92"/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/>
      <c r="B1301" s="77"/>
      <c r="C1301" s="71"/>
      <c r="D1301" s="10"/>
      <c r="E1301" s="71"/>
      <c r="F1301" s="71"/>
      <c r="G1301" s="71"/>
      <c r="H1301" s="71"/>
      <c r="I1301" s="72"/>
      <c r="J1301" s="92"/>
      <c r="K1301" s="73"/>
      <c r="L1301" s="74"/>
      <c r="M1301" s="75"/>
      <c r="N1301" s="75"/>
      <c r="O1301" s="74"/>
      <c r="P1301" s="71"/>
      <c r="Q1301" s="71"/>
      <c r="R1301" s="76"/>
      <c r="S1301" s="92"/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/>
      <c r="B1302" s="77"/>
      <c r="C1302" s="71"/>
      <c r="D1302" s="10"/>
      <c r="E1302" s="71"/>
      <c r="F1302" s="71"/>
      <c r="G1302" s="71"/>
      <c r="H1302" s="71"/>
      <c r="I1302" s="72"/>
      <c r="J1302" s="92"/>
      <c r="K1302" s="73"/>
      <c r="L1302" s="74"/>
      <c r="M1302" s="75"/>
      <c r="N1302" s="75"/>
      <c r="O1302" s="74"/>
      <c r="P1302" s="71"/>
      <c r="Q1302" s="71"/>
      <c r="R1302" s="76"/>
      <c r="S1302" s="92"/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/>
      <c r="B1303" s="77"/>
      <c r="C1303" s="71"/>
      <c r="D1303" s="10"/>
      <c r="E1303" s="71"/>
      <c r="F1303" s="71"/>
      <c r="G1303" s="71"/>
      <c r="H1303" s="71"/>
      <c r="I1303" s="72"/>
      <c r="J1303" s="92"/>
      <c r="K1303" s="73"/>
      <c r="L1303" s="74"/>
      <c r="M1303" s="75"/>
      <c r="N1303" s="75"/>
      <c r="O1303" s="74"/>
      <c r="P1303" s="71"/>
      <c r="Q1303" s="71"/>
      <c r="R1303" s="76"/>
      <c r="S1303" s="92"/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/>
      <c r="B1304" s="77"/>
      <c r="C1304" s="71"/>
      <c r="D1304" s="10"/>
      <c r="E1304" s="71"/>
      <c r="F1304" s="71"/>
      <c r="G1304" s="71"/>
      <c r="H1304" s="71"/>
      <c r="I1304" s="72"/>
      <c r="J1304" s="92"/>
      <c r="K1304" s="73"/>
      <c r="L1304" s="74"/>
      <c r="M1304" s="75"/>
      <c r="N1304" s="75"/>
      <c r="O1304" s="74"/>
      <c r="P1304" s="71"/>
      <c r="Q1304" s="71"/>
      <c r="R1304" s="76"/>
      <c r="S1304" s="92"/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/>
      <c r="B1305" s="77"/>
      <c r="C1305" s="71"/>
      <c r="D1305" s="10"/>
      <c r="E1305" s="71"/>
      <c r="F1305" s="71"/>
      <c r="G1305" s="71"/>
      <c r="H1305" s="71"/>
      <c r="I1305" s="72"/>
      <c r="J1305" s="92"/>
      <c r="K1305" s="73"/>
      <c r="L1305" s="74"/>
      <c r="M1305" s="75"/>
      <c r="N1305" s="75"/>
      <c r="O1305" s="74"/>
      <c r="P1305" s="71"/>
      <c r="Q1305" s="71"/>
      <c r="R1305" s="76"/>
      <c r="S1305" s="92"/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/>
      <c r="B1306" s="77"/>
      <c r="C1306" s="71"/>
      <c r="D1306" s="10"/>
      <c r="E1306" s="71"/>
      <c r="F1306" s="71"/>
      <c r="G1306" s="71"/>
      <c r="H1306" s="71"/>
      <c r="I1306" s="72"/>
      <c r="J1306" s="92"/>
      <c r="K1306" s="73"/>
      <c r="L1306" s="74"/>
      <c r="M1306" s="75"/>
      <c r="N1306" s="75"/>
      <c r="O1306" s="74"/>
      <c r="P1306" s="71"/>
      <c r="Q1306" s="71"/>
      <c r="R1306" s="76"/>
      <c r="S1306" s="92"/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/>
      <c r="B1307" s="77"/>
      <c r="C1307" s="71"/>
      <c r="D1307" s="10"/>
      <c r="E1307" s="71"/>
      <c r="F1307" s="71"/>
      <c r="G1307" s="71"/>
      <c r="H1307" s="71"/>
      <c r="I1307" s="72"/>
      <c r="J1307" s="92"/>
      <c r="K1307" s="73"/>
      <c r="L1307" s="74"/>
      <c r="M1307" s="75"/>
      <c r="N1307" s="75"/>
      <c r="O1307" s="74"/>
      <c r="P1307" s="71"/>
      <c r="Q1307" s="71"/>
      <c r="R1307" s="76"/>
      <c r="S1307" s="92"/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/>
      <c r="B1308" s="77"/>
      <c r="C1308" s="71"/>
      <c r="D1308" s="10"/>
      <c r="E1308" s="71"/>
      <c r="F1308" s="71"/>
      <c r="G1308" s="71"/>
      <c r="H1308" s="71"/>
      <c r="I1308" s="72"/>
      <c r="J1308" s="92"/>
      <c r="K1308" s="73"/>
      <c r="L1308" s="74"/>
      <c r="M1308" s="75"/>
      <c r="N1308" s="75"/>
      <c r="O1308" s="74"/>
      <c r="P1308" s="71"/>
      <c r="Q1308" s="71"/>
      <c r="R1308" s="76"/>
      <c r="S1308" s="92"/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/>
      <c r="B1309" s="77"/>
      <c r="C1309" s="71"/>
      <c r="D1309" s="10"/>
      <c r="E1309" s="71"/>
      <c r="F1309" s="71"/>
      <c r="G1309" s="71"/>
      <c r="H1309" s="71"/>
      <c r="I1309" s="72"/>
      <c r="J1309" s="92"/>
      <c r="K1309" s="73"/>
      <c r="L1309" s="74"/>
      <c r="M1309" s="75"/>
      <c r="N1309" s="75"/>
      <c r="O1309" s="74"/>
      <c r="P1309" s="71"/>
      <c r="Q1309" s="71"/>
      <c r="R1309" s="76"/>
      <c r="S1309" s="92"/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/>
      <c r="B1310" s="77"/>
      <c r="C1310" s="71"/>
      <c r="D1310" s="10"/>
      <c r="E1310" s="71"/>
      <c r="F1310" s="71"/>
      <c r="G1310" s="71"/>
      <c r="H1310" s="71"/>
      <c r="I1310" s="72"/>
      <c r="J1310" s="92"/>
      <c r="K1310" s="73"/>
      <c r="L1310" s="74"/>
      <c r="M1310" s="75"/>
      <c r="N1310" s="75"/>
      <c r="O1310" s="74"/>
      <c r="P1310" s="71"/>
      <c r="Q1310" s="71"/>
      <c r="R1310" s="76"/>
      <c r="S1310" s="92"/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/>
      <c r="B1311" s="77"/>
      <c r="C1311" s="71"/>
      <c r="D1311" s="10"/>
      <c r="E1311" s="71"/>
      <c r="F1311" s="71"/>
      <c r="G1311" s="71"/>
      <c r="H1311" s="71"/>
      <c r="I1311" s="72"/>
      <c r="J1311" s="92"/>
      <c r="K1311" s="73"/>
      <c r="L1311" s="74"/>
      <c r="M1311" s="75"/>
      <c r="N1311" s="75"/>
      <c r="O1311" s="74"/>
      <c r="P1311" s="71"/>
      <c r="Q1311" s="71"/>
      <c r="R1311" s="76"/>
      <c r="S1311" s="92"/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/>
      <c r="B1312" s="77"/>
      <c r="C1312" s="71"/>
      <c r="D1312" s="10"/>
      <c r="E1312" s="71"/>
      <c r="F1312" s="71"/>
      <c r="G1312" s="71"/>
      <c r="H1312" s="71"/>
      <c r="I1312" s="72"/>
      <c r="J1312" s="92"/>
      <c r="K1312" s="73"/>
      <c r="L1312" s="74"/>
      <c r="M1312" s="75"/>
      <c r="N1312" s="75"/>
      <c r="O1312" s="74"/>
      <c r="P1312" s="71"/>
      <c r="Q1312" s="71"/>
      <c r="R1312" s="76"/>
      <c r="S1312" s="92"/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/>
      <c r="B1313" s="77"/>
      <c r="C1313" s="71"/>
      <c r="D1313" s="10"/>
      <c r="E1313" s="71"/>
      <c r="F1313" s="71"/>
      <c r="G1313" s="71"/>
      <c r="H1313" s="71"/>
      <c r="I1313" s="72"/>
      <c r="J1313" s="92"/>
      <c r="K1313" s="73"/>
      <c r="L1313" s="74"/>
      <c r="M1313" s="75"/>
      <c r="N1313" s="75"/>
      <c r="O1313" s="74"/>
      <c r="P1313" s="71"/>
      <c r="Q1313" s="71"/>
      <c r="R1313" s="76"/>
      <c r="S1313" s="92"/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/>
      <c r="B1314" s="77"/>
      <c r="C1314" s="71"/>
      <c r="D1314" s="10"/>
      <c r="E1314" s="71"/>
      <c r="F1314" s="71"/>
      <c r="G1314" s="71"/>
      <c r="H1314" s="71"/>
      <c r="I1314" s="72"/>
      <c r="J1314" s="92"/>
      <c r="K1314" s="73"/>
      <c r="L1314" s="74"/>
      <c r="M1314" s="75"/>
      <c r="N1314" s="75"/>
      <c r="O1314" s="74"/>
      <c r="P1314" s="71"/>
      <c r="Q1314" s="71"/>
      <c r="R1314" s="76"/>
      <c r="S1314" s="92"/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/>
      <c r="B1315" s="77"/>
      <c r="C1315" s="71"/>
      <c r="D1315" s="10"/>
      <c r="E1315" s="71"/>
      <c r="F1315" s="71"/>
      <c r="G1315" s="71"/>
      <c r="H1315" s="71"/>
      <c r="I1315" s="72"/>
      <c r="J1315" s="92"/>
      <c r="K1315" s="73"/>
      <c r="L1315" s="74"/>
      <c r="M1315" s="75"/>
      <c r="N1315" s="75"/>
      <c r="O1315" s="74"/>
      <c r="P1315" s="71"/>
      <c r="Q1315" s="71"/>
      <c r="R1315" s="76"/>
      <c r="S1315" s="92"/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/>
      <c r="B1316" s="77"/>
      <c r="C1316" s="71"/>
      <c r="D1316" s="10"/>
      <c r="E1316" s="71"/>
      <c r="F1316" s="71"/>
      <c r="G1316" s="71"/>
      <c r="H1316" s="71"/>
      <c r="I1316" s="72"/>
      <c r="J1316" s="92"/>
      <c r="K1316" s="73"/>
      <c r="L1316" s="74"/>
      <c r="M1316" s="75"/>
      <c r="N1316" s="75"/>
      <c r="O1316" s="74"/>
      <c r="P1316" s="71"/>
      <c r="Q1316" s="71"/>
      <c r="R1316" s="76"/>
      <c r="S1316" s="92"/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/>
      <c r="B1317" s="77"/>
      <c r="C1317" s="71"/>
      <c r="D1317" s="10"/>
      <c r="E1317" s="71"/>
      <c r="F1317" s="71"/>
      <c r="G1317" s="71"/>
      <c r="H1317" s="71"/>
      <c r="I1317" s="72"/>
      <c r="J1317" s="92"/>
      <c r="K1317" s="73"/>
      <c r="L1317" s="74"/>
      <c r="M1317" s="75"/>
      <c r="N1317" s="75"/>
      <c r="O1317" s="74"/>
      <c r="P1317" s="71"/>
      <c r="Q1317" s="71"/>
      <c r="R1317" s="76"/>
      <c r="S1317" s="92"/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/>
      <c r="B1318" s="77"/>
      <c r="C1318" s="71"/>
      <c r="D1318" s="10"/>
      <c r="E1318" s="71"/>
      <c r="F1318" s="71"/>
      <c r="G1318" s="71"/>
      <c r="H1318" s="71"/>
      <c r="I1318" s="72"/>
      <c r="J1318" s="92"/>
      <c r="K1318" s="73"/>
      <c r="L1318" s="74"/>
      <c r="M1318" s="75"/>
      <c r="N1318" s="75"/>
      <c r="O1318" s="74"/>
      <c r="P1318" s="71"/>
      <c r="Q1318" s="71"/>
      <c r="R1318" s="76"/>
      <c r="S1318" s="92"/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/>
      <c r="B1319" s="77"/>
      <c r="C1319" s="71"/>
      <c r="D1319" s="10"/>
      <c r="E1319" s="71"/>
      <c r="F1319" s="71"/>
      <c r="G1319" s="71"/>
      <c r="H1319" s="71"/>
      <c r="I1319" s="72"/>
      <c r="J1319" s="92"/>
      <c r="K1319" s="73"/>
      <c r="L1319" s="74"/>
      <c r="M1319" s="75"/>
      <c r="N1319" s="75"/>
      <c r="O1319" s="74"/>
      <c r="P1319" s="71"/>
      <c r="Q1319" s="71"/>
      <c r="R1319" s="76"/>
      <c r="S1319" s="92"/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/>
      <c r="B1320" s="77"/>
      <c r="C1320" s="71"/>
      <c r="D1320" s="10"/>
      <c r="E1320" s="71"/>
      <c r="F1320" s="71"/>
      <c r="G1320" s="71"/>
      <c r="H1320" s="71"/>
      <c r="I1320" s="72"/>
      <c r="J1320" s="92"/>
      <c r="K1320" s="73"/>
      <c r="L1320" s="74"/>
      <c r="M1320" s="75"/>
      <c r="N1320" s="75"/>
      <c r="O1320" s="74"/>
      <c r="P1320" s="71"/>
      <c r="Q1320" s="71"/>
      <c r="R1320" s="76"/>
      <c r="S1320" s="92"/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/>
      <c r="B1321" s="77"/>
      <c r="C1321" s="71"/>
      <c r="D1321" s="10"/>
      <c r="E1321" s="71"/>
      <c r="F1321" s="71"/>
      <c r="G1321" s="71"/>
      <c r="H1321" s="71"/>
      <c r="I1321" s="72"/>
      <c r="J1321" s="92"/>
      <c r="K1321" s="73"/>
      <c r="L1321" s="74"/>
      <c r="M1321" s="75"/>
      <c r="N1321" s="75"/>
      <c r="O1321" s="74"/>
      <c r="P1321" s="71"/>
      <c r="Q1321" s="71"/>
      <c r="R1321" s="76"/>
      <c r="S1321" s="92"/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/>
      <c r="B1322" s="77"/>
      <c r="C1322" s="71"/>
      <c r="D1322" s="10"/>
      <c r="E1322" s="71"/>
      <c r="F1322" s="71"/>
      <c r="G1322" s="71"/>
      <c r="H1322" s="71"/>
      <c r="I1322" s="72"/>
      <c r="J1322" s="92"/>
      <c r="K1322" s="73"/>
      <c r="L1322" s="74"/>
      <c r="M1322" s="75"/>
      <c r="N1322" s="75"/>
      <c r="O1322" s="74"/>
      <c r="P1322" s="71"/>
      <c r="Q1322" s="71"/>
      <c r="R1322" s="76"/>
      <c r="S1322" s="92"/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/>
      <c r="B1323" s="77"/>
      <c r="C1323" s="71"/>
      <c r="D1323" s="10"/>
      <c r="E1323" s="71"/>
      <c r="F1323" s="71"/>
      <c r="G1323" s="71"/>
      <c r="H1323" s="71"/>
      <c r="I1323" s="72"/>
      <c r="J1323" s="92"/>
      <c r="K1323" s="73"/>
      <c r="L1323" s="74"/>
      <c r="M1323" s="75"/>
      <c r="N1323" s="75"/>
      <c r="O1323" s="74"/>
      <c r="P1323" s="71"/>
      <c r="Q1323" s="71"/>
      <c r="R1323" s="76"/>
      <c r="S1323" s="92"/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/>
      <c r="B1324" s="77"/>
      <c r="C1324" s="71"/>
      <c r="D1324" s="10"/>
      <c r="E1324" s="71"/>
      <c r="F1324" s="71"/>
      <c r="G1324" s="71"/>
      <c r="H1324" s="71"/>
      <c r="I1324" s="72"/>
      <c r="J1324" s="92"/>
      <c r="K1324" s="73"/>
      <c r="L1324" s="74"/>
      <c r="M1324" s="75"/>
      <c r="N1324" s="75"/>
      <c r="O1324" s="74"/>
      <c r="P1324" s="71"/>
      <c r="Q1324" s="71"/>
      <c r="R1324" s="76"/>
      <c r="S1324" s="92"/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/>
      <c r="B1325" s="77"/>
      <c r="C1325" s="71"/>
      <c r="D1325" s="10"/>
      <c r="E1325" s="71"/>
      <c r="F1325" s="71"/>
      <c r="G1325" s="71"/>
      <c r="H1325" s="71"/>
      <c r="I1325" s="72"/>
      <c r="J1325" s="92"/>
      <c r="K1325" s="73"/>
      <c r="L1325" s="74"/>
      <c r="M1325" s="75"/>
      <c r="N1325" s="75"/>
      <c r="O1325" s="74"/>
      <c r="P1325" s="71"/>
      <c r="Q1325" s="71"/>
      <c r="R1325" s="76"/>
      <c r="S1325" s="92"/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/>
      <c r="B1326" s="77"/>
      <c r="C1326" s="71"/>
      <c r="D1326" s="10"/>
      <c r="E1326" s="71"/>
      <c r="F1326" s="71"/>
      <c r="G1326" s="71"/>
      <c r="H1326" s="71"/>
      <c r="I1326" s="72"/>
      <c r="J1326" s="92"/>
      <c r="K1326" s="73"/>
      <c r="L1326" s="74"/>
      <c r="M1326" s="75"/>
      <c r="N1326" s="75"/>
      <c r="O1326" s="74"/>
      <c r="P1326" s="71"/>
      <c r="Q1326" s="71"/>
      <c r="R1326" s="76"/>
      <c r="S1326" s="92"/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/>
      <c r="B1327" s="77"/>
      <c r="C1327" s="71"/>
      <c r="D1327" s="10"/>
      <c r="E1327" s="71"/>
      <c r="F1327" s="71"/>
      <c r="G1327" s="71"/>
      <c r="H1327" s="71"/>
      <c r="I1327" s="72"/>
      <c r="J1327" s="92"/>
      <c r="K1327" s="73"/>
      <c r="L1327" s="74"/>
      <c r="M1327" s="75"/>
      <c r="N1327" s="75"/>
      <c r="O1327" s="74"/>
      <c r="P1327" s="71"/>
      <c r="Q1327" s="71"/>
      <c r="R1327" s="76"/>
      <c r="S1327" s="92"/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/>
      <c r="B1328" s="77"/>
      <c r="C1328" s="71"/>
      <c r="D1328" s="10"/>
      <c r="E1328" s="71"/>
      <c r="F1328" s="71"/>
      <c r="G1328" s="71"/>
      <c r="H1328" s="71"/>
      <c r="I1328" s="72"/>
      <c r="J1328" s="92"/>
      <c r="K1328" s="73"/>
      <c r="L1328" s="74"/>
      <c r="M1328" s="75"/>
      <c r="N1328" s="75"/>
      <c r="O1328" s="74"/>
      <c r="P1328" s="71"/>
      <c r="Q1328" s="71"/>
      <c r="R1328" s="76"/>
      <c r="S1328" s="92"/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/>
      <c r="B1329" s="77"/>
      <c r="C1329" s="71"/>
      <c r="D1329" s="10"/>
      <c r="E1329" s="71"/>
      <c r="F1329" s="71"/>
      <c r="G1329" s="71"/>
      <c r="H1329" s="71"/>
      <c r="I1329" s="72"/>
      <c r="J1329" s="92"/>
      <c r="K1329" s="73"/>
      <c r="L1329" s="74"/>
      <c r="M1329" s="75"/>
      <c r="N1329" s="75"/>
      <c r="O1329" s="74"/>
      <c r="P1329" s="71"/>
      <c r="Q1329" s="71"/>
      <c r="R1329" s="76"/>
      <c r="S1329" s="92"/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/>
      <c r="B1330" s="77"/>
      <c r="C1330" s="71"/>
      <c r="D1330" s="10"/>
      <c r="E1330" s="71"/>
      <c r="F1330" s="71"/>
      <c r="G1330" s="71"/>
      <c r="H1330" s="71"/>
      <c r="I1330" s="72"/>
      <c r="J1330" s="92"/>
      <c r="K1330" s="73"/>
      <c r="L1330" s="74"/>
      <c r="M1330" s="75"/>
      <c r="N1330" s="75"/>
      <c r="O1330" s="74"/>
      <c r="P1330" s="71"/>
      <c r="Q1330" s="71"/>
      <c r="R1330" s="76"/>
      <c r="S1330" s="92"/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/>
      <c r="B1331" s="77"/>
      <c r="C1331" s="71"/>
      <c r="D1331" s="10"/>
      <c r="E1331" s="71"/>
      <c r="F1331" s="71"/>
      <c r="G1331" s="71"/>
      <c r="H1331" s="71"/>
      <c r="I1331" s="72"/>
      <c r="J1331" s="92"/>
      <c r="K1331" s="73"/>
      <c r="L1331" s="74"/>
      <c r="M1331" s="75"/>
      <c r="N1331" s="75"/>
      <c r="O1331" s="74"/>
      <c r="P1331" s="71"/>
      <c r="Q1331" s="71"/>
      <c r="R1331" s="76"/>
      <c r="S1331" s="92"/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/>
      <c r="B1332" s="77"/>
      <c r="C1332" s="71"/>
      <c r="D1332" s="10"/>
      <c r="E1332" s="71"/>
      <c r="F1332" s="71"/>
      <c r="G1332" s="71"/>
      <c r="H1332" s="71"/>
      <c r="I1332" s="72"/>
      <c r="J1332" s="92"/>
      <c r="K1332" s="73"/>
      <c r="L1332" s="74"/>
      <c r="M1332" s="75"/>
      <c r="N1332" s="75"/>
      <c r="O1332" s="74"/>
      <c r="P1332" s="71"/>
      <c r="Q1332" s="71"/>
      <c r="R1332" s="76"/>
      <c r="S1332" s="92"/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/>
      <c r="B1333" s="77"/>
      <c r="C1333" s="71"/>
      <c r="D1333" s="10"/>
      <c r="E1333" s="71"/>
      <c r="F1333" s="71"/>
      <c r="G1333" s="71"/>
      <c r="H1333" s="71"/>
      <c r="I1333" s="72"/>
      <c r="J1333" s="92"/>
      <c r="K1333" s="73"/>
      <c r="L1333" s="74"/>
      <c r="M1333" s="75"/>
      <c r="N1333" s="75"/>
      <c r="O1333" s="74"/>
      <c r="P1333" s="71"/>
      <c r="Q1333" s="71"/>
      <c r="R1333" s="76"/>
      <c r="S1333" s="92"/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/>
      <c r="B1334" s="77"/>
      <c r="C1334" s="71"/>
      <c r="D1334" s="10"/>
      <c r="E1334" s="71"/>
      <c r="F1334" s="71"/>
      <c r="G1334" s="71"/>
      <c r="H1334" s="71"/>
      <c r="I1334" s="72"/>
      <c r="J1334" s="92"/>
      <c r="K1334" s="73"/>
      <c r="L1334" s="74"/>
      <c r="M1334" s="75"/>
      <c r="N1334" s="75"/>
      <c r="O1334" s="74"/>
      <c r="P1334" s="71"/>
      <c r="Q1334" s="71"/>
      <c r="R1334" s="76"/>
      <c r="S1334" s="92"/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/>
      <c r="B1335" s="77"/>
      <c r="C1335" s="71"/>
      <c r="D1335" s="10"/>
      <c r="E1335" s="71"/>
      <c r="F1335" s="71"/>
      <c r="G1335" s="71"/>
      <c r="H1335" s="71"/>
      <c r="I1335" s="72"/>
      <c r="J1335" s="92"/>
      <c r="K1335" s="73"/>
      <c r="L1335" s="74"/>
      <c r="M1335" s="75"/>
      <c r="N1335" s="75"/>
      <c r="O1335" s="74"/>
      <c r="P1335" s="71"/>
      <c r="Q1335" s="71"/>
      <c r="R1335" s="76"/>
      <c r="S1335" s="92"/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/>
      <c r="B1336" s="77"/>
      <c r="C1336" s="71"/>
      <c r="D1336" s="10"/>
      <c r="E1336" s="71"/>
      <c r="F1336" s="71"/>
      <c r="G1336" s="71"/>
      <c r="H1336" s="71"/>
      <c r="I1336" s="72"/>
      <c r="J1336" s="92"/>
      <c r="K1336" s="73"/>
      <c r="L1336" s="74"/>
      <c r="M1336" s="75"/>
      <c r="N1336" s="75"/>
      <c r="O1336" s="74"/>
      <c r="P1336" s="71"/>
      <c r="Q1336" s="71"/>
      <c r="R1336" s="76"/>
      <c r="S1336" s="92"/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/>
      <c r="B1337" s="77"/>
      <c r="C1337" s="71"/>
      <c r="D1337" s="10"/>
      <c r="E1337" s="71"/>
      <c r="F1337" s="71"/>
      <c r="G1337" s="71"/>
      <c r="H1337" s="71"/>
      <c r="I1337" s="72"/>
      <c r="J1337" s="92"/>
      <c r="K1337" s="73"/>
      <c r="L1337" s="74"/>
      <c r="M1337" s="75"/>
      <c r="N1337" s="75"/>
      <c r="O1337" s="74"/>
      <c r="P1337" s="71"/>
      <c r="Q1337" s="71"/>
      <c r="R1337" s="76"/>
      <c r="S1337" s="92"/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/>
      <c r="B1338" s="77"/>
      <c r="C1338" s="71"/>
      <c r="D1338" s="10"/>
      <c r="E1338" s="71"/>
      <c r="F1338" s="71"/>
      <c r="G1338" s="71"/>
      <c r="H1338" s="71"/>
      <c r="I1338" s="72"/>
      <c r="J1338" s="92"/>
      <c r="K1338" s="73"/>
      <c r="L1338" s="74"/>
      <c r="M1338" s="75"/>
      <c r="N1338" s="75"/>
      <c r="O1338" s="74"/>
      <c r="P1338" s="71"/>
      <c r="Q1338" s="71"/>
      <c r="R1338" s="76"/>
      <c r="S1338" s="92"/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/>
      <c r="B1339" s="77"/>
      <c r="C1339" s="71"/>
      <c r="D1339" s="10"/>
      <c r="E1339" s="71"/>
      <c r="F1339" s="71"/>
      <c r="G1339" s="71"/>
      <c r="H1339" s="71"/>
      <c r="I1339" s="72"/>
      <c r="J1339" s="92"/>
      <c r="K1339" s="73"/>
      <c r="L1339" s="74"/>
      <c r="M1339" s="75"/>
      <c r="N1339" s="75"/>
      <c r="O1339" s="74"/>
      <c r="P1339" s="71"/>
      <c r="Q1339" s="71"/>
      <c r="R1339" s="76"/>
      <c r="S1339" s="92"/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/>
      <c r="B1340" s="77"/>
      <c r="C1340" s="71"/>
      <c r="D1340" s="10"/>
      <c r="E1340" s="71"/>
      <c r="F1340" s="71"/>
      <c r="G1340" s="71"/>
      <c r="H1340" s="71"/>
      <c r="I1340" s="72"/>
      <c r="J1340" s="92"/>
      <c r="K1340" s="73"/>
      <c r="L1340" s="74"/>
      <c r="M1340" s="75"/>
      <c r="N1340" s="75"/>
      <c r="O1340" s="74"/>
      <c r="P1340" s="71"/>
      <c r="Q1340" s="71"/>
      <c r="R1340" s="76"/>
      <c r="S1340" s="92"/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/>
      <c r="B1341" s="77"/>
      <c r="C1341" s="71"/>
      <c r="D1341" s="10"/>
      <c r="E1341" s="71"/>
      <c r="F1341" s="71"/>
      <c r="G1341" s="71"/>
      <c r="H1341" s="71"/>
      <c r="I1341" s="72"/>
      <c r="J1341" s="92"/>
      <c r="K1341" s="73"/>
      <c r="L1341" s="74"/>
      <c r="M1341" s="75"/>
      <c r="N1341" s="75"/>
      <c r="O1341" s="74"/>
      <c r="P1341" s="71"/>
      <c r="Q1341" s="71"/>
      <c r="R1341" s="76"/>
      <c r="S1341" s="92"/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/>
      <c r="B1342" s="77"/>
      <c r="C1342" s="71"/>
      <c r="D1342" s="10"/>
      <c r="E1342" s="71"/>
      <c r="F1342" s="71"/>
      <c r="G1342" s="71"/>
      <c r="H1342" s="71"/>
      <c r="I1342" s="72"/>
      <c r="J1342" s="92"/>
      <c r="K1342" s="73"/>
      <c r="L1342" s="74"/>
      <c r="M1342" s="75"/>
      <c r="N1342" s="75"/>
      <c r="O1342" s="74"/>
      <c r="P1342" s="71"/>
      <c r="Q1342" s="71"/>
      <c r="R1342" s="76"/>
      <c r="S1342" s="92"/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/>
      <c r="B1343" s="77"/>
      <c r="C1343" s="71"/>
      <c r="D1343" s="10"/>
      <c r="E1343" s="71"/>
      <c r="F1343" s="71"/>
      <c r="G1343" s="71"/>
      <c r="H1343" s="71"/>
      <c r="I1343" s="72"/>
      <c r="J1343" s="92"/>
      <c r="K1343" s="73"/>
      <c r="L1343" s="74"/>
      <c r="M1343" s="75"/>
      <c r="N1343" s="75"/>
      <c r="O1343" s="74"/>
      <c r="P1343" s="71"/>
      <c r="Q1343" s="71"/>
      <c r="R1343" s="76"/>
      <c r="S1343" s="92"/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/>
      <c r="B1344" s="77"/>
      <c r="C1344" s="71"/>
      <c r="D1344" s="10"/>
      <c r="E1344" s="71"/>
      <c r="F1344" s="71"/>
      <c r="G1344" s="71"/>
      <c r="H1344" s="71"/>
      <c r="I1344" s="72"/>
      <c r="J1344" s="92"/>
      <c r="K1344" s="73"/>
      <c r="L1344" s="74"/>
      <c r="M1344" s="75"/>
      <c r="N1344" s="75"/>
      <c r="O1344" s="74"/>
      <c r="P1344" s="71"/>
      <c r="Q1344" s="71"/>
      <c r="R1344" s="76"/>
      <c r="S1344" s="92"/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/>
      <c r="B1345" s="77"/>
      <c r="C1345" s="71"/>
      <c r="D1345" s="10"/>
      <c r="E1345" s="71"/>
      <c r="F1345" s="71"/>
      <c r="G1345" s="71"/>
      <c r="H1345" s="71"/>
      <c r="I1345" s="72"/>
      <c r="J1345" s="92"/>
      <c r="K1345" s="73"/>
      <c r="L1345" s="74"/>
      <c r="M1345" s="75"/>
      <c r="N1345" s="75"/>
      <c r="O1345" s="74"/>
      <c r="P1345" s="71"/>
      <c r="Q1345" s="71"/>
      <c r="R1345" s="76"/>
      <c r="S1345" s="92"/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/>
      <c r="B1346" s="77"/>
      <c r="C1346" s="71"/>
      <c r="D1346" s="10"/>
      <c r="E1346" s="71"/>
      <c r="F1346" s="71"/>
      <c r="G1346" s="71"/>
      <c r="H1346" s="71"/>
      <c r="I1346" s="72"/>
      <c r="J1346" s="92"/>
      <c r="K1346" s="73"/>
      <c r="L1346" s="74"/>
      <c r="M1346" s="75"/>
      <c r="N1346" s="75"/>
      <c r="O1346" s="74"/>
      <c r="P1346" s="71"/>
      <c r="Q1346" s="71"/>
      <c r="R1346" s="76"/>
      <c r="S1346" s="92"/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/>
      <c r="B1347" s="77"/>
      <c r="C1347" s="71"/>
      <c r="D1347" s="10"/>
      <c r="E1347" s="71"/>
      <c r="F1347" s="71"/>
      <c r="G1347" s="71"/>
      <c r="H1347" s="71"/>
      <c r="I1347" s="72"/>
      <c r="J1347" s="92"/>
      <c r="K1347" s="73"/>
      <c r="L1347" s="74"/>
      <c r="M1347" s="75"/>
      <c r="N1347" s="75"/>
      <c r="O1347" s="74"/>
      <c r="P1347" s="71"/>
      <c r="Q1347" s="71"/>
      <c r="R1347" s="76"/>
      <c r="S1347" s="92"/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/>
      <c r="B1348" s="77"/>
      <c r="C1348" s="71"/>
      <c r="D1348" s="10"/>
      <c r="E1348" s="71"/>
      <c r="F1348" s="71"/>
      <c r="G1348" s="71"/>
      <c r="H1348" s="71"/>
      <c r="I1348" s="72"/>
      <c r="J1348" s="92"/>
      <c r="K1348" s="73"/>
      <c r="L1348" s="74"/>
      <c r="M1348" s="75"/>
      <c r="N1348" s="75"/>
      <c r="O1348" s="74"/>
      <c r="P1348" s="71"/>
      <c r="Q1348" s="71"/>
      <c r="R1348" s="76"/>
      <c r="S1348" s="92"/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/>
      <c r="B1349" s="77"/>
      <c r="C1349" s="71"/>
      <c r="D1349" s="10"/>
      <c r="E1349" s="71"/>
      <c r="F1349" s="71"/>
      <c r="G1349" s="71"/>
      <c r="H1349" s="71"/>
      <c r="I1349" s="72"/>
      <c r="J1349" s="92"/>
      <c r="K1349" s="73"/>
      <c r="L1349" s="74"/>
      <c r="M1349" s="75"/>
      <c r="N1349" s="75"/>
      <c r="O1349" s="74"/>
      <c r="P1349" s="71"/>
      <c r="Q1349" s="71"/>
      <c r="R1349" s="76"/>
      <c r="S1349" s="92"/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/>
      <c r="B1350" s="77"/>
      <c r="C1350" s="71"/>
      <c r="D1350" s="10"/>
      <c r="E1350" s="71"/>
      <c r="F1350" s="71"/>
      <c r="G1350" s="71"/>
      <c r="H1350" s="71"/>
      <c r="I1350" s="72"/>
      <c r="J1350" s="92"/>
      <c r="K1350" s="73"/>
      <c r="L1350" s="74"/>
      <c r="M1350" s="75"/>
      <c r="N1350" s="75"/>
      <c r="O1350" s="74"/>
      <c r="P1350" s="71"/>
      <c r="Q1350" s="71"/>
      <c r="R1350" s="76"/>
      <c r="S1350" s="92"/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/>
      <c r="B1351" s="77"/>
      <c r="C1351" s="71"/>
      <c r="D1351" s="10"/>
      <c r="E1351" s="71"/>
      <c r="F1351" s="71"/>
      <c r="G1351" s="71"/>
      <c r="H1351" s="71"/>
      <c r="I1351" s="72"/>
      <c r="J1351" s="92"/>
      <c r="K1351" s="73"/>
      <c r="L1351" s="74"/>
      <c r="M1351" s="75"/>
      <c r="N1351" s="75"/>
      <c r="O1351" s="74"/>
      <c r="P1351" s="71"/>
      <c r="Q1351" s="71"/>
      <c r="R1351" s="76"/>
      <c r="S1351" s="92"/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/>
      <c r="B1352" s="77"/>
      <c r="C1352" s="71"/>
      <c r="D1352" s="10"/>
      <c r="E1352" s="71"/>
      <c r="F1352" s="71"/>
      <c r="G1352" s="71"/>
      <c r="H1352" s="71"/>
      <c r="I1352" s="72"/>
      <c r="J1352" s="92"/>
      <c r="K1352" s="73"/>
      <c r="L1352" s="74"/>
      <c r="M1352" s="75"/>
      <c r="N1352" s="75"/>
      <c r="O1352" s="74"/>
      <c r="P1352" s="71"/>
      <c r="Q1352" s="71"/>
      <c r="R1352" s="76"/>
      <c r="S1352" s="92"/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/>
      <c r="B1353" s="77"/>
      <c r="C1353" s="71"/>
      <c r="D1353" s="10"/>
      <c r="E1353" s="71"/>
      <c r="F1353" s="71"/>
      <c r="G1353" s="71"/>
      <c r="H1353" s="71"/>
      <c r="I1353" s="72"/>
      <c r="J1353" s="92"/>
      <c r="K1353" s="73"/>
      <c r="L1353" s="74"/>
      <c r="M1353" s="75"/>
      <c r="N1353" s="75"/>
      <c r="O1353" s="74"/>
      <c r="P1353" s="71"/>
      <c r="Q1353" s="71"/>
      <c r="R1353" s="76"/>
      <c r="S1353" s="92"/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/>
      <c r="B1354" s="77"/>
      <c r="C1354" s="71"/>
      <c r="D1354" s="10"/>
      <c r="E1354" s="71"/>
      <c r="F1354" s="71"/>
      <c r="G1354" s="71"/>
      <c r="H1354" s="71"/>
      <c r="I1354" s="72"/>
      <c r="J1354" s="92"/>
      <c r="K1354" s="73"/>
      <c r="L1354" s="74"/>
      <c r="M1354" s="75"/>
      <c r="N1354" s="75"/>
      <c r="O1354" s="74"/>
      <c r="P1354" s="71"/>
      <c r="Q1354" s="71"/>
      <c r="R1354" s="76"/>
      <c r="S1354" s="92"/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/>
      <c r="B1355" s="77"/>
      <c r="C1355" s="71"/>
      <c r="D1355" s="10"/>
      <c r="E1355" s="71"/>
      <c r="F1355" s="71"/>
      <c r="G1355" s="71"/>
      <c r="H1355" s="71"/>
      <c r="I1355" s="72"/>
      <c r="J1355" s="92"/>
      <c r="K1355" s="73"/>
      <c r="L1355" s="74"/>
      <c r="M1355" s="75"/>
      <c r="N1355" s="75"/>
      <c r="O1355" s="74"/>
      <c r="P1355" s="71"/>
      <c r="Q1355" s="71"/>
      <c r="R1355" s="76"/>
      <c r="S1355" s="92"/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/>
      <c r="B1356" s="77"/>
      <c r="C1356" s="71"/>
      <c r="D1356" s="10"/>
      <c r="E1356" s="71"/>
      <c r="F1356" s="71"/>
      <c r="G1356" s="71"/>
      <c r="H1356" s="71"/>
      <c r="I1356" s="72"/>
      <c r="J1356" s="92"/>
      <c r="K1356" s="73"/>
      <c r="L1356" s="74"/>
      <c r="M1356" s="75"/>
      <c r="N1356" s="75"/>
      <c r="O1356" s="74"/>
      <c r="P1356" s="71"/>
      <c r="Q1356" s="71"/>
      <c r="R1356" s="76"/>
      <c r="S1356" s="92"/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/>
      <c r="B1357" s="77"/>
      <c r="C1357" s="71"/>
      <c r="D1357" s="10"/>
      <c r="E1357" s="71"/>
      <c r="F1357" s="71"/>
      <c r="G1357" s="71"/>
      <c r="H1357" s="71"/>
      <c r="I1357" s="72"/>
      <c r="J1357" s="92"/>
      <c r="K1357" s="73"/>
      <c r="L1357" s="74"/>
      <c r="M1357" s="75"/>
      <c r="N1357" s="75"/>
      <c r="O1357" s="74"/>
      <c r="P1357" s="71"/>
      <c r="Q1357" s="71"/>
      <c r="R1357" s="76"/>
      <c r="S1357" s="92"/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/>
      <c r="B1358" s="77"/>
      <c r="C1358" s="71"/>
      <c r="D1358" s="10"/>
      <c r="E1358" s="71"/>
      <c r="F1358" s="71"/>
      <c r="G1358" s="71"/>
      <c r="H1358" s="71"/>
      <c r="I1358" s="72"/>
      <c r="J1358" s="92"/>
      <c r="K1358" s="73"/>
      <c r="L1358" s="74"/>
      <c r="M1358" s="75"/>
      <c r="N1358" s="75"/>
      <c r="O1358" s="74"/>
      <c r="P1358" s="71"/>
      <c r="Q1358" s="71"/>
      <c r="R1358" s="76"/>
      <c r="S1358" s="92"/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/>
      <c r="B1359" s="77"/>
      <c r="C1359" s="71"/>
      <c r="D1359" s="10"/>
      <c r="E1359" s="71"/>
      <c r="F1359" s="71"/>
      <c r="G1359" s="71"/>
      <c r="H1359" s="71"/>
      <c r="I1359" s="72"/>
      <c r="J1359" s="92"/>
      <c r="K1359" s="73"/>
      <c r="L1359" s="74"/>
      <c r="M1359" s="75"/>
      <c r="N1359" s="75"/>
      <c r="O1359" s="74"/>
      <c r="P1359" s="71"/>
      <c r="Q1359" s="71"/>
      <c r="R1359" s="76"/>
      <c r="S1359" s="92"/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/>
      <c r="B1360" s="77"/>
      <c r="C1360" s="71"/>
      <c r="D1360" s="10"/>
      <c r="E1360" s="71"/>
      <c r="F1360" s="71"/>
      <c r="G1360" s="71"/>
      <c r="H1360" s="71"/>
      <c r="I1360" s="72"/>
      <c r="J1360" s="92"/>
      <c r="K1360" s="73"/>
      <c r="L1360" s="74"/>
      <c r="M1360" s="75"/>
      <c r="N1360" s="75"/>
      <c r="O1360" s="74"/>
      <c r="P1360" s="71"/>
      <c r="Q1360" s="71"/>
      <c r="R1360" s="76"/>
      <c r="S1360" s="92"/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/>
      <c r="B1361" s="77"/>
      <c r="C1361" s="71"/>
      <c r="D1361" s="10"/>
      <c r="E1361" s="71"/>
      <c r="F1361" s="71"/>
      <c r="G1361" s="71"/>
      <c r="H1361" s="71"/>
      <c r="I1361" s="72"/>
      <c r="J1361" s="92"/>
      <c r="K1361" s="73"/>
      <c r="L1361" s="74"/>
      <c r="M1361" s="75"/>
      <c r="N1361" s="75"/>
      <c r="O1361" s="74"/>
      <c r="P1361" s="71"/>
      <c r="Q1361" s="71"/>
      <c r="R1361" s="76"/>
      <c r="S1361" s="92"/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/>
      <c r="B1362" s="77"/>
      <c r="C1362" s="71"/>
      <c r="D1362" s="10"/>
      <c r="E1362" s="71"/>
      <c r="F1362" s="71"/>
      <c r="G1362" s="71"/>
      <c r="H1362" s="71"/>
      <c r="I1362" s="72"/>
      <c r="J1362" s="92"/>
      <c r="K1362" s="73"/>
      <c r="L1362" s="74"/>
      <c r="M1362" s="75"/>
      <c r="N1362" s="75"/>
      <c r="O1362" s="74"/>
      <c r="P1362" s="71"/>
      <c r="Q1362" s="71"/>
      <c r="R1362" s="76"/>
      <c r="S1362" s="92"/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/>
      <c r="B1363" s="77"/>
      <c r="C1363" s="71"/>
      <c r="D1363" s="10"/>
      <c r="E1363" s="71"/>
      <c r="F1363" s="71"/>
      <c r="G1363" s="71"/>
      <c r="H1363" s="71"/>
      <c r="I1363" s="72"/>
      <c r="J1363" s="92"/>
      <c r="K1363" s="73"/>
      <c r="L1363" s="74"/>
      <c r="M1363" s="75"/>
      <c r="N1363" s="75"/>
      <c r="O1363" s="74"/>
      <c r="P1363" s="71"/>
      <c r="Q1363" s="71"/>
      <c r="R1363" s="76"/>
      <c r="S1363" s="92"/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/>
      <c r="B1364" s="77"/>
      <c r="C1364" s="71"/>
      <c r="D1364" s="10"/>
      <c r="E1364" s="71"/>
      <c r="F1364" s="71"/>
      <c r="G1364" s="71"/>
      <c r="H1364" s="71"/>
      <c r="I1364" s="72"/>
      <c r="J1364" s="92"/>
      <c r="K1364" s="73"/>
      <c r="L1364" s="74"/>
      <c r="M1364" s="75"/>
      <c r="N1364" s="75"/>
      <c r="O1364" s="74"/>
      <c r="P1364" s="71"/>
      <c r="Q1364" s="71"/>
      <c r="R1364" s="76"/>
      <c r="S1364" s="92"/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/>
      <c r="B1365" s="77"/>
      <c r="C1365" s="71"/>
      <c r="D1365" s="10"/>
      <c r="E1365" s="71"/>
      <c r="F1365" s="71"/>
      <c r="G1365" s="71"/>
      <c r="H1365" s="71"/>
      <c r="I1365" s="72"/>
      <c r="J1365" s="92"/>
      <c r="K1365" s="73"/>
      <c r="L1365" s="74"/>
      <c r="M1365" s="75"/>
      <c r="N1365" s="75"/>
      <c r="O1365" s="74"/>
      <c r="P1365" s="71"/>
      <c r="Q1365" s="71"/>
      <c r="R1365" s="76"/>
      <c r="S1365" s="92"/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/>
      <c r="B1366" s="77"/>
      <c r="C1366" s="71"/>
      <c r="D1366" s="10"/>
      <c r="E1366" s="71"/>
      <c r="F1366" s="71"/>
      <c r="G1366" s="71"/>
      <c r="H1366" s="71"/>
      <c r="I1366" s="72"/>
      <c r="J1366" s="92"/>
      <c r="K1366" s="73"/>
      <c r="L1366" s="74"/>
      <c r="M1366" s="75"/>
      <c r="N1366" s="75"/>
      <c r="O1366" s="74"/>
      <c r="P1366" s="71"/>
      <c r="Q1366" s="71"/>
      <c r="R1366" s="76"/>
      <c r="S1366" s="92"/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/>
      <c r="B1367" s="77"/>
      <c r="C1367" s="71"/>
      <c r="D1367" s="10"/>
      <c r="E1367" s="71"/>
      <c r="F1367" s="71"/>
      <c r="G1367" s="71"/>
      <c r="H1367" s="71"/>
      <c r="I1367" s="72"/>
      <c r="J1367" s="92"/>
      <c r="K1367" s="73"/>
      <c r="L1367" s="74"/>
      <c r="M1367" s="75"/>
      <c r="N1367" s="75"/>
      <c r="O1367" s="74"/>
      <c r="P1367" s="71"/>
      <c r="Q1367" s="71"/>
      <c r="R1367" s="76"/>
      <c r="S1367" s="92"/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/>
      <c r="B1368" s="77"/>
      <c r="C1368" s="71"/>
      <c r="D1368" s="10"/>
      <c r="E1368" s="71"/>
      <c r="F1368" s="71"/>
      <c r="G1368" s="71"/>
      <c r="H1368" s="71"/>
      <c r="I1368" s="72"/>
      <c r="J1368" s="92"/>
      <c r="K1368" s="73"/>
      <c r="L1368" s="74"/>
      <c r="M1368" s="75"/>
      <c r="N1368" s="75"/>
      <c r="O1368" s="74"/>
      <c r="P1368" s="71"/>
      <c r="Q1368" s="71"/>
      <c r="R1368" s="76"/>
      <c r="S1368" s="92"/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/>
      <c r="B1369" s="77"/>
      <c r="C1369" s="71"/>
      <c r="D1369" s="10"/>
      <c r="E1369" s="71"/>
      <c r="F1369" s="71"/>
      <c r="G1369" s="71"/>
      <c r="H1369" s="71"/>
      <c r="I1369" s="72"/>
      <c r="J1369" s="92"/>
      <c r="K1369" s="73"/>
      <c r="L1369" s="74"/>
      <c r="M1369" s="75"/>
      <c r="N1369" s="75"/>
      <c r="O1369" s="74"/>
      <c r="P1369" s="71"/>
      <c r="Q1369" s="71"/>
      <c r="R1369" s="76"/>
      <c r="S1369" s="92"/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/>
      <c r="B1370" s="77"/>
      <c r="C1370" s="71"/>
      <c r="D1370" s="10"/>
      <c r="E1370" s="71"/>
      <c r="F1370" s="71"/>
      <c r="G1370" s="71"/>
      <c r="H1370" s="71"/>
      <c r="I1370" s="72"/>
      <c r="J1370" s="92"/>
      <c r="K1370" s="73"/>
      <c r="L1370" s="74"/>
      <c r="M1370" s="75"/>
      <c r="N1370" s="75"/>
      <c r="O1370" s="74"/>
      <c r="P1370" s="71"/>
      <c r="Q1370" s="71"/>
      <c r="R1370" s="76"/>
      <c r="S1370" s="92"/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/>
      <c r="B1371" s="77"/>
      <c r="C1371" s="71"/>
      <c r="D1371" s="10"/>
      <c r="E1371" s="71"/>
      <c r="F1371" s="71"/>
      <c r="G1371" s="71"/>
      <c r="H1371" s="71"/>
      <c r="I1371" s="72"/>
      <c r="J1371" s="92"/>
      <c r="K1371" s="73"/>
      <c r="L1371" s="74"/>
      <c r="M1371" s="75"/>
      <c r="N1371" s="75"/>
      <c r="O1371" s="74"/>
      <c r="P1371" s="71"/>
      <c r="Q1371" s="71"/>
      <c r="R1371" s="76"/>
      <c r="S1371" s="92"/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/>
      <c r="B1372" s="77"/>
      <c r="C1372" s="71"/>
      <c r="D1372" s="10"/>
      <c r="E1372" s="71"/>
      <c r="F1372" s="71"/>
      <c r="G1372" s="71"/>
      <c r="H1372" s="71"/>
      <c r="I1372" s="72"/>
      <c r="J1372" s="92"/>
      <c r="K1372" s="73"/>
      <c r="L1372" s="74"/>
      <c r="M1372" s="75"/>
      <c r="N1372" s="75"/>
      <c r="O1372" s="74"/>
      <c r="P1372" s="71"/>
      <c r="Q1372" s="71"/>
      <c r="R1372" s="76"/>
      <c r="S1372" s="92"/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/>
      <c r="B1373" s="77"/>
      <c r="C1373" s="71"/>
      <c r="D1373" s="10"/>
      <c r="E1373" s="71"/>
      <c r="F1373" s="71"/>
      <c r="G1373" s="71"/>
      <c r="H1373" s="71"/>
      <c r="I1373" s="72"/>
      <c r="J1373" s="92"/>
      <c r="K1373" s="73"/>
      <c r="L1373" s="74"/>
      <c r="M1373" s="75"/>
      <c r="N1373" s="75"/>
      <c r="O1373" s="74"/>
      <c r="P1373" s="71"/>
      <c r="Q1373" s="71"/>
      <c r="R1373" s="76"/>
      <c r="S1373" s="92"/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/>
      <c r="B1374" s="77"/>
      <c r="C1374" s="71"/>
      <c r="D1374" s="10"/>
      <c r="E1374" s="71"/>
      <c r="F1374" s="71"/>
      <c r="G1374" s="71"/>
      <c r="H1374" s="71"/>
      <c r="I1374" s="72"/>
      <c r="J1374" s="92"/>
      <c r="K1374" s="73"/>
      <c r="L1374" s="74"/>
      <c r="M1374" s="75"/>
      <c r="N1374" s="75"/>
      <c r="O1374" s="74"/>
      <c r="P1374" s="71"/>
      <c r="Q1374" s="71"/>
      <c r="R1374" s="76"/>
      <c r="S1374" s="92"/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/>
      <c r="B1375" s="77"/>
      <c r="C1375" s="71"/>
      <c r="D1375" s="10"/>
      <c r="E1375" s="71"/>
      <c r="F1375" s="71"/>
      <c r="G1375" s="71"/>
      <c r="H1375" s="71"/>
      <c r="I1375" s="72"/>
      <c r="J1375" s="92"/>
      <c r="K1375" s="73"/>
      <c r="L1375" s="74"/>
      <c r="M1375" s="75"/>
      <c r="N1375" s="75"/>
      <c r="O1375" s="74"/>
      <c r="P1375" s="71"/>
      <c r="Q1375" s="71"/>
      <c r="R1375" s="76"/>
      <c r="S1375" s="92"/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/>
      <c r="B1376" s="77"/>
      <c r="C1376" s="71"/>
      <c r="D1376" s="10"/>
      <c r="E1376" s="71"/>
      <c r="F1376" s="71"/>
      <c r="G1376" s="71"/>
      <c r="H1376" s="71"/>
      <c r="I1376" s="72"/>
      <c r="J1376" s="92"/>
      <c r="K1376" s="73"/>
      <c r="L1376" s="74"/>
      <c r="M1376" s="75"/>
      <c r="N1376" s="75"/>
      <c r="O1376" s="74"/>
      <c r="P1376" s="71"/>
      <c r="Q1376" s="71"/>
      <c r="R1376" s="76"/>
      <c r="S1376" s="92"/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/>
      <c r="B1377" s="77"/>
      <c r="C1377" s="71"/>
      <c r="D1377" s="10"/>
      <c r="E1377" s="71"/>
      <c r="F1377" s="71"/>
      <c r="G1377" s="71"/>
      <c r="H1377" s="71"/>
      <c r="I1377" s="72"/>
      <c r="J1377" s="92"/>
      <c r="K1377" s="73"/>
      <c r="L1377" s="74"/>
      <c r="M1377" s="75"/>
      <c r="N1377" s="75"/>
      <c r="O1377" s="74"/>
      <c r="P1377" s="71"/>
      <c r="Q1377" s="71"/>
      <c r="R1377" s="76"/>
      <c r="S1377" s="92"/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/>
      <c r="B1378" s="77"/>
      <c r="C1378" s="71"/>
      <c r="D1378" s="10"/>
      <c r="E1378" s="71"/>
      <c r="F1378" s="71"/>
      <c r="G1378" s="71"/>
      <c r="H1378" s="71"/>
      <c r="I1378" s="72"/>
      <c r="J1378" s="92"/>
      <c r="K1378" s="73"/>
      <c r="L1378" s="74"/>
      <c r="M1378" s="75"/>
      <c r="N1378" s="75"/>
      <c r="O1378" s="74"/>
      <c r="P1378" s="71"/>
      <c r="Q1378" s="71"/>
      <c r="R1378" s="76"/>
      <c r="S1378" s="92"/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/>
      <c r="B1379" s="77"/>
      <c r="C1379" s="71"/>
      <c r="D1379" s="10"/>
      <c r="E1379" s="71"/>
      <c r="F1379" s="71"/>
      <c r="G1379" s="71"/>
      <c r="H1379" s="71"/>
      <c r="I1379" s="72"/>
      <c r="J1379" s="92"/>
      <c r="K1379" s="73"/>
      <c r="L1379" s="74"/>
      <c r="M1379" s="75"/>
      <c r="N1379" s="75"/>
      <c r="O1379" s="74"/>
      <c r="P1379" s="71"/>
      <c r="Q1379" s="71"/>
      <c r="R1379" s="76"/>
      <c r="S1379" s="92"/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/>
      <c r="B1380" s="77"/>
      <c r="C1380" s="71"/>
      <c r="D1380" s="10"/>
      <c r="E1380" s="71"/>
      <c r="F1380" s="71"/>
      <c r="G1380" s="71"/>
      <c r="H1380" s="71"/>
      <c r="I1380" s="72"/>
      <c r="J1380" s="92"/>
      <c r="K1380" s="73"/>
      <c r="L1380" s="74"/>
      <c r="M1380" s="75"/>
      <c r="N1380" s="75"/>
      <c r="O1380" s="74"/>
      <c r="P1380" s="71"/>
      <c r="Q1380" s="71"/>
      <c r="R1380" s="76"/>
      <c r="S1380" s="92"/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/>
      <c r="B1381" s="77"/>
      <c r="C1381" s="71"/>
      <c r="D1381" s="10"/>
      <c r="E1381" s="71"/>
      <c r="F1381" s="71"/>
      <c r="G1381" s="71"/>
      <c r="H1381" s="71"/>
      <c r="I1381" s="72"/>
      <c r="J1381" s="92"/>
      <c r="K1381" s="73"/>
      <c r="L1381" s="74"/>
      <c r="M1381" s="75"/>
      <c r="N1381" s="75"/>
      <c r="O1381" s="74"/>
      <c r="P1381" s="71"/>
      <c r="Q1381" s="71"/>
      <c r="R1381" s="76"/>
      <c r="S1381" s="92"/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/>
      <c r="B1382" s="77"/>
      <c r="C1382" s="71"/>
      <c r="D1382" s="10"/>
      <c r="E1382" s="71"/>
      <c r="F1382" s="71"/>
      <c r="G1382" s="71"/>
      <c r="H1382" s="71"/>
      <c r="I1382" s="72"/>
      <c r="J1382" s="92"/>
      <c r="K1382" s="73"/>
      <c r="L1382" s="74"/>
      <c r="M1382" s="75"/>
      <c r="N1382" s="75"/>
      <c r="O1382" s="74"/>
      <c r="P1382" s="71"/>
      <c r="Q1382" s="71"/>
      <c r="R1382" s="76"/>
      <c r="S1382" s="92"/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/>
      <c r="B1383" s="77"/>
      <c r="C1383" s="71"/>
      <c r="D1383" s="10"/>
      <c r="E1383" s="71"/>
      <c r="F1383" s="71"/>
      <c r="G1383" s="71"/>
      <c r="H1383" s="71"/>
      <c r="I1383" s="72"/>
      <c r="J1383" s="92"/>
      <c r="K1383" s="73"/>
      <c r="L1383" s="74"/>
      <c r="M1383" s="75"/>
      <c r="N1383" s="75"/>
      <c r="O1383" s="74"/>
      <c r="P1383" s="71"/>
      <c r="Q1383" s="71"/>
      <c r="R1383" s="76"/>
      <c r="S1383" s="92"/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/>
      <c r="B1384" s="77"/>
      <c r="C1384" s="71"/>
      <c r="D1384" s="10"/>
      <c r="E1384" s="71"/>
      <c r="F1384" s="71"/>
      <c r="G1384" s="71"/>
      <c r="H1384" s="71"/>
      <c r="I1384" s="72"/>
      <c r="J1384" s="92"/>
      <c r="K1384" s="73"/>
      <c r="L1384" s="74"/>
      <c r="M1384" s="75"/>
      <c r="N1384" s="75"/>
      <c r="O1384" s="74"/>
      <c r="P1384" s="71"/>
      <c r="Q1384" s="71"/>
      <c r="R1384" s="76"/>
      <c r="S1384" s="92"/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/>
      <c r="B1385" s="77"/>
      <c r="C1385" s="71"/>
      <c r="D1385" s="10"/>
      <c r="E1385" s="71"/>
      <c r="F1385" s="71"/>
      <c r="G1385" s="71"/>
      <c r="H1385" s="71"/>
      <c r="I1385" s="72"/>
      <c r="J1385" s="92"/>
      <c r="K1385" s="73"/>
      <c r="L1385" s="74"/>
      <c r="M1385" s="75"/>
      <c r="N1385" s="75"/>
      <c r="O1385" s="74"/>
      <c r="P1385" s="71"/>
      <c r="Q1385" s="71"/>
      <c r="R1385" s="76"/>
      <c r="S1385" s="92"/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/>
      <c r="B1386" s="77"/>
      <c r="C1386" s="71"/>
      <c r="D1386" s="10"/>
      <c r="E1386" s="71"/>
      <c r="F1386" s="71"/>
      <c r="G1386" s="71"/>
      <c r="H1386" s="71"/>
      <c r="I1386" s="72"/>
      <c r="J1386" s="92"/>
      <c r="K1386" s="73"/>
      <c r="L1386" s="74"/>
      <c r="M1386" s="75"/>
      <c r="N1386" s="75"/>
      <c r="O1386" s="74"/>
      <c r="P1386" s="71"/>
      <c r="Q1386" s="71"/>
      <c r="R1386" s="76"/>
      <c r="S1386" s="92"/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/>
      <c r="B1387" s="77"/>
      <c r="C1387" s="71"/>
      <c r="D1387" s="10"/>
      <c r="E1387" s="71"/>
      <c r="F1387" s="71"/>
      <c r="G1387" s="71"/>
      <c r="H1387" s="71"/>
      <c r="I1387" s="72"/>
      <c r="J1387" s="92"/>
      <c r="K1387" s="73"/>
      <c r="L1387" s="74"/>
      <c r="M1387" s="75"/>
      <c r="N1387" s="75"/>
      <c r="O1387" s="74"/>
      <c r="P1387" s="71"/>
      <c r="Q1387" s="71"/>
      <c r="R1387" s="76"/>
      <c r="S1387" s="92"/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/>
      <c r="B1388" s="77"/>
      <c r="C1388" s="71"/>
      <c r="D1388" s="10"/>
      <c r="E1388" s="71"/>
      <c r="F1388" s="71"/>
      <c r="G1388" s="71"/>
      <c r="H1388" s="71"/>
      <c r="I1388" s="72"/>
      <c r="J1388" s="92"/>
      <c r="K1388" s="73"/>
      <c r="L1388" s="74"/>
      <c r="M1388" s="75"/>
      <c r="N1388" s="75"/>
      <c r="O1388" s="74"/>
      <c r="P1388" s="71"/>
      <c r="Q1388" s="71"/>
      <c r="R1388" s="76"/>
      <c r="S1388" s="92"/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/>
      <c r="B1389" s="77"/>
      <c r="C1389" s="71"/>
      <c r="D1389" s="10"/>
      <c r="E1389" s="71"/>
      <c r="F1389" s="71"/>
      <c r="G1389" s="71"/>
      <c r="H1389" s="71"/>
      <c r="I1389" s="72"/>
      <c r="J1389" s="92"/>
      <c r="K1389" s="73"/>
      <c r="L1389" s="74"/>
      <c r="M1389" s="75"/>
      <c r="N1389" s="75"/>
      <c r="O1389" s="74"/>
      <c r="P1389" s="71"/>
      <c r="Q1389" s="71"/>
      <c r="R1389" s="76"/>
      <c r="S1389" s="92"/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/>
      <c r="B1390" s="77"/>
      <c r="C1390" s="71"/>
      <c r="D1390" s="10"/>
      <c r="E1390" s="71"/>
      <c r="F1390" s="71"/>
      <c r="G1390" s="71"/>
      <c r="H1390" s="71"/>
      <c r="I1390" s="72"/>
      <c r="J1390" s="92"/>
      <c r="K1390" s="73"/>
      <c r="L1390" s="74"/>
      <c r="M1390" s="75"/>
      <c r="N1390" s="75"/>
      <c r="O1390" s="74"/>
      <c r="P1390" s="71"/>
      <c r="Q1390" s="71"/>
      <c r="R1390" s="76"/>
      <c r="S1390" s="92"/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/>
      <c r="B1391" s="77"/>
      <c r="C1391" s="71"/>
      <c r="D1391" s="10"/>
      <c r="E1391" s="71"/>
      <c r="F1391" s="71"/>
      <c r="G1391" s="71"/>
      <c r="H1391" s="71"/>
      <c r="I1391" s="72"/>
      <c r="J1391" s="92"/>
      <c r="K1391" s="73"/>
      <c r="L1391" s="74"/>
      <c r="M1391" s="75"/>
      <c r="N1391" s="75"/>
      <c r="O1391" s="74"/>
      <c r="P1391" s="71"/>
      <c r="Q1391" s="71"/>
      <c r="R1391" s="76"/>
      <c r="S1391" s="92"/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/>
      <c r="B1392" s="77"/>
      <c r="C1392" s="71"/>
      <c r="D1392" s="10"/>
      <c r="E1392" s="71"/>
      <c r="F1392" s="71"/>
      <c r="G1392" s="71"/>
      <c r="H1392" s="71"/>
      <c r="I1392" s="72"/>
      <c r="J1392" s="92"/>
      <c r="K1392" s="73"/>
      <c r="L1392" s="74"/>
      <c r="M1392" s="75"/>
      <c r="N1392" s="75"/>
      <c r="O1392" s="74"/>
      <c r="P1392" s="71"/>
      <c r="Q1392" s="71"/>
      <c r="R1392" s="76"/>
      <c r="S1392" s="92"/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/>
      <c r="B1393" s="77"/>
      <c r="C1393" s="71"/>
      <c r="D1393" s="10"/>
      <c r="E1393" s="71"/>
      <c r="F1393" s="71"/>
      <c r="G1393" s="71"/>
      <c r="H1393" s="71"/>
      <c r="I1393" s="72"/>
      <c r="J1393" s="92"/>
      <c r="K1393" s="73"/>
      <c r="L1393" s="74"/>
      <c r="M1393" s="75"/>
      <c r="N1393" s="75"/>
      <c r="O1393" s="74"/>
      <c r="P1393" s="71"/>
      <c r="Q1393" s="71"/>
      <c r="R1393" s="76"/>
      <c r="S1393" s="92"/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/>
      <c r="B1394" s="77"/>
      <c r="C1394" s="71"/>
      <c r="D1394" s="10"/>
      <c r="E1394" s="71"/>
      <c r="F1394" s="71"/>
      <c r="G1394" s="71"/>
      <c r="H1394" s="71"/>
      <c r="I1394" s="72"/>
      <c r="J1394" s="92"/>
      <c r="K1394" s="73"/>
      <c r="L1394" s="74"/>
      <c r="M1394" s="75"/>
      <c r="N1394" s="75"/>
      <c r="O1394" s="74"/>
      <c r="P1394" s="71"/>
      <c r="Q1394" s="71"/>
      <c r="R1394" s="76"/>
      <c r="S1394" s="92"/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/>
      <c r="B1395" s="77"/>
      <c r="C1395" s="71"/>
      <c r="D1395" s="10"/>
      <c r="E1395" s="71"/>
      <c r="F1395" s="71"/>
      <c r="G1395" s="71"/>
      <c r="H1395" s="71"/>
      <c r="I1395" s="72"/>
      <c r="J1395" s="92"/>
      <c r="K1395" s="73"/>
      <c r="L1395" s="74"/>
      <c r="M1395" s="75"/>
      <c r="N1395" s="75"/>
      <c r="O1395" s="74"/>
      <c r="P1395" s="71"/>
      <c r="Q1395" s="71"/>
      <c r="R1395" s="76"/>
      <c r="S1395" s="92"/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/>
      <c r="B1396" s="77"/>
      <c r="C1396" s="71"/>
      <c r="D1396" s="10"/>
      <c r="E1396" s="71"/>
      <c r="F1396" s="71"/>
      <c r="G1396" s="71"/>
      <c r="H1396" s="71"/>
      <c r="I1396" s="72"/>
      <c r="J1396" s="92"/>
      <c r="K1396" s="73"/>
      <c r="L1396" s="74"/>
      <c r="M1396" s="75"/>
      <c r="N1396" s="75"/>
      <c r="O1396" s="74"/>
      <c r="P1396" s="71"/>
      <c r="Q1396" s="71"/>
      <c r="R1396" s="76"/>
      <c r="S1396" s="92"/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/>
      <c r="B1397" s="77"/>
      <c r="C1397" s="71"/>
      <c r="D1397" s="10"/>
      <c r="E1397" s="71"/>
      <c r="F1397" s="71"/>
      <c r="G1397" s="71"/>
      <c r="H1397" s="71"/>
      <c r="I1397" s="72"/>
      <c r="J1397" s="92"/>
      <c r="K1397" s="73"/>
      <c r="L1397" s="74"/>
      <c r="M1397" s="75"/>
      <c r="N1397" s="75"/>
      <c r="O1397" s="74"/>
      <c r="P1397" s="71"/>
      <c r="Q1397" s="71"/>
      <c r="R1397" s="76"/>
      <c r="S1397" s="92"/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/>
      <c r="B1398" s="77"/>
      <c r="C1398" s="71"/>
      <c r="D1398" s="10"/>
      <c r="E1398" s="71"/>
      <c r="F1398" s="71"/>
      <c r="G1398" s="71"/>
      <c r="H1398" s="71"/>
      <c r="I1398" s="72"/>
      <c r="J1398" s="92"/>
      <c r="K1398" s="73"/>
      <c r="L1398" s="74"/>
      <c r="M1398" s="75"/>
      <c r="N1398" s="75"/>
      <c r="O1398" s="74"/>
      <c r="P1398" s="71"/>
      <c r="Q1398" s="71"/>
      <c r="R1398" s="76"/>
      <c r="S1398" s="92"/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/>
      <c r="B1399" s="77"/>
      <c r="C1399" s="71"/>
      <c r="D1399" s="10"/>
      <c r="E1399" s="71"/>
      <c r="F1399" s="71"/>
      <c r="G1399" s="71"/>
      <c r="H1399" s="71"/>
      <c r="I1399" s="72"/>
      <c r="J1399" s="92"/>
      <c r="K1399" s="73"/>
      <c r="L1399" s="74"/>
      <c r="M1399" s="75"/>
      <c r="N1399" s="75"/>
      <c r="O1399" s="74"/>
      <c r="P1399" s="71"/>
      <c r="Q1399" s="71"/>
      <c r="R1399" s="76"/>
      <c r="S1399" s="92"/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/>
      <c r="B1400" s="77"/>
      <c r="C1400" s="71"/>
      <c r="D1400" s="10"/>
      <c r="E1400" s="71"/>
      <c r="F1400" s="71"/>
      <c r="G1400" s="71"/>
      <c r="H1400" s="71"/>
      <c r="I1400" s="72"/>
      <c r="J1400" s="92"/>
      <c r="K1400" s="73"/>
      <c r="L1400" s="74"/>
      <c r="M1400" s="75"/>
      <c r="N1400" s="75"/>
      <c r="O1400" s="74"/>
      <c r="P1400" s="71"/>
      <c r="Q1400" s="71"/>
      <c r="R1400" s="76"/>
      <c r="S1400" s="92"/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/>
      <c r="B1401" s="77"/>
      <c r="C1401" s="71"/>
      <c r="D1401" s="10"/>
      <c r="E1401" s="71"/>
      <c r="F1401" s="71"/>
      <c r="G1401" s="71"/>
      <c r="H1401" s="71"/>
      <c r="I1401" s="72"/>
      <c r="J1401" s="92"/>
      <c r="K1401" s="73"/>
      <c r="L1401" s="74"/>
      <c r="M1401" s="75"/>
      <c r="N1401" s="75"/>
      <c r="O1401" s="74"/>
      <c r="P1401" s="71"/>
      <c r="Q1401" s="71"/>
      <c r="R1401" s="76"/>
      <c r="S1401" s="92"/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/>
      <c r="B1402" s="77"/>
      <c r="C1402" s="71"/>
      <c r="D1402" s="10"/>
      <c r="E1402" s="71"/>
      <c r="F1402" s="71"/>
      <c r="G1402" s="71"/>
      <c r="H1402" s="71"/>
      <c r="I1402" s="72"/>
      <c r="J1402" s="92"/>
      <c r="K1402" s="73"/>
      <c r="L1402" s="74"/>
      <c r="M1402" s="75"/>
      <c r="N1402" s="75"/>
      <c r="O1402" s="74"/>
      <c r="P1402" s="71"/>
      <c r="Q1402" s="71"/>
      <c r="R1402" s="76"/>
      <c r="S1402" s="92"/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/>
      <c r="B1403" s="77"/>
      <c r="C1403" s="71"/>
      <c r="D1403" s="10"/>
      <c r="E1403" s="71"/>
      <c r="F1403" s="71"/>
      <c r="G1403" s="71"/>
      <c r="H1403" s="71"/>
      <c r="I1403" s="72"/>
      <c r="J1403" s="92"/>
      <c r="K1403" s="73"/>
      <c r="L1403" s="74"/>
      <c r="M1403" s="75"/>
      <c r="N1403" s="75"/>
      <c r="O1403" s="74"/>
      <c r="P1403" s="71"/>
      <c r="Q1403" s="71"/>
      <c r="R1403" s="76"/>
      <c r="S1403" s="92"/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/>
      <c r="B1404" s="77"/>
      <c r="C1404" s="71"/>
      <c r="D1404" s="10"/>
      <c r="E1404" s="71"/>
      <c r="F1404" s="71"/>
      <c r="G1404" s="71"/>
      <c r="H1404" s="71"/>
      <c r="I1404" s="72"/>
      <c r="J1404" s="92"/>
      <c r="K1404" s="73"/>
      <c r="L1404" s="74"/>
      <c r="M1404" s="75"/>
      <c r="N1404" s="75"/>
      <c r="O1404" s="74"/>
      <c r="P1404" s="71"/>
      <c r="Q1404" s="71"/>
      <c r="R1404" s="76"/>
      <c r="S1404" s="92"/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/>
      <c r="B1405" s="77"/>
      <c r="C1405" s="71"/>
      <c r="D1405" s="10"/>
      <c r="E1405" s="71"/>
      <c r="F1405" s="71"/>
      <c r="G1405" s="71"/>
      <c r="H1405" s="71"/>
      <c r="I1405" s="72"/>
      <c r="J1405" s="92"/>
      <c r="K1405" s="73"/>
      <c r="L1405" s="74"/>
      <c r="M1405" s="75"/>
      <c r="N1405" s="75"/>
      <c r="O1405" s="74"/>
      <c r="P1405" s="71"/>
      <c r="Q1405" s="71"/>
      <c r="R1405" s="76"/>
      <c r="S1405" s="92"/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/>
      <c r="B1406" s="77"/>
      <c r="C1406" s="71"/>
      <c r="D1406" s="10"/>
      <c r="E1406" s="71"/>
      <c r="F1406" s="71"/>
      <c r="G1406" s="71"/>
      <c r="H1406" s="71"/>
      <c r="I1406" s="72"/>
      <c r="J1406" s="92"/>
      <c r="K1406" s="73"/>
      <c r="L1406" s="74"/>
      <c r="M1406" s="75"/>
      <c r="N1406" s="75"/>
      <c r="O1406" s="74"/>
      <c r="P1406" s="71"/>
      <c r="Q1406" s="71"/>
      <c r="R1406" s="76"/>
      <c r="S1406" s="92"/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/>
      <c r="B1407" s="77"/>
      <c r="C1407" s="71"/>
      <c r="D1407" s="10"/>
      <c r="E1407" s="71"/>
      <c r="F1407" s="71"/>
      <c r="G1407" s="71"/>
      <c r="H1407" s="71"/>
      <c r="I1407" s="72"/>
      <c r="J1407" s="92"/>
      <c r="K1407" s="73"/>
      <c r="L1407" s="74"/>
      <c r="M1407" s="75"/>
      <c r="N1407" s="75"/>
      <c r="O1407" s="74"/>
      <c r="P1407" s="71"/>
      <c r="Q1407" s="71"/>
      <c r="R1407" s="76"/>
      <c r="S1407" s="92"/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/>
      <c r="B1408" s="77"/>
      <c r="C1408" s="71"/>
      <c r="D1408" s="10"/>
      <c r="E1408" s="71"/>
      <c r="F1408" s="71"/>
      <c r="G1408" s="71"/>
      <c r="H1408" s="71"/>
      <c r="I1408" s="72"/>
      <c r="J1408" s="92"/>
      <c r="K1408" s="73"/>
      <c r="L1408" s="74"/>
      <c r="M1408" s="75"/>
      <c r="N1408" s="75"/>
      <c r="O1408" s="74"/>
      <c r="P1408" s="71"/>
      <c r="Q1408" s="71"/>
      <c r="R1408" s="76"/>
      <c r="S1408" s="92"/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/>
      <c r="B1409" s="77"/>
      <c r="C1409" s="71"/>
      <c r="D1409" s="10"/>
      <c r="E1409" s="71"/>
      <c r="F1409" s="71"/>
      <c r="G1409" s="71"/>
      <c r="H1409" s="71"/>
      <c r="I1409" s="72"/>
      <c r="J1409" s="92"/>
      <c r="K1409" s="73"/>
      <c r="L1409" s="74"/>
      <c r="M1409" s="75"/>
      <c r="N1409" s="75"/>
      <c r="O1409" s="74"/>
      <c r="P1409" s="71"/>
      <c r="Q1409" s="71"/>
      <c r="R1409" s="76"/>
      <c r="S1409" s="92"/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/>
      <c r="B1410" s="77"/>
      <c r="C1410" s="71"/>
      <c r="D1410" s="10"/>
      <c r="E1410" s="71"/>
      <c r="F1410" s="71"/>
      <c r="G1410" s="71"/>
      <c r="H1410" s="71"/>
      <c r="I1410" s="72"/>
      <c r="J1410" s="92"/>
      <c r="K1410" s="73"/>
      <c r="L1410" s="74"/>
      <c r="M1410" s="75"/>
      <c r="N1410" s="75"/>
      <c r="O1410" s="74"/>
      <c r="P1410" s="71"/>
      <c r="Q1410" s="71"/>
      <c r="R1410" s="76"/>
      <c r="S1410" s="92"/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/>
      <c r="B1411" s="77"/>
      <c r="C1411" s="71"/>
      <c r="D1411" s="10"/>
      <c r="E1411" s="71"/>
      <c r="F1411" s="71"/>
      <c r="G1411" s="71"/>
      <c r="H1411" s="71"/>
      <c r="I1411" s="72"/>
      <c r="J1411" s="92"/>
      <c r="K1411" s="73"/>
      <c r="L1411" s="74"/>
      <c r="M1411" s="75"/>
      <c r="N1411" s="75"/>
      <c r="O1411" s="74"/>
      <c r="P1411" s="71"/>
      <c r="Q1411" s="71"/>
      <c r="R1411" s="76"/>
      <c r="S1411" s="92"/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/>
      <c r="B1412" s="77"/>
      <c r="C1412" s="71"/>
      <c r="D1412" s="10"/>
      <c r="E1412" s="71"/>
      <c r="F1412" s="71"/>
      <c r="G1412" s="71"/>
      <c r="H1412" s="71"/>
      <c r="I1412" s="72"/>
      <c r="J1412" s="92"/>
      <c r="K1412" s="73"/>
      <c r="L1412" s="74"/>
      <c r="M1412" s="75"/>
      <c r="N1412" s="75"/>
      <c r="O1412" s="74"/>
      <c r="P1412" s="71"/>
      <c r="Q1412" s="71"/>
      <c r="R1412" s="76"/>
      <c r="S1412" s="92"/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/>
      <c r="B1413" s="77"/>
      <c r="C1413" s="71"/>
      <c r="D1413" s="10"/>
      <c r="E1413" s="71"/>
      <c r="F1413" s="71"/>
      <c r="G1413" s="71"/>
      <c r="H1413" s="71"/>
      <c r="I1413" s="72"/>
      <c r="J1413" s="92"/>
      <c r="K1413" s="73"/>
      <c r="L1413" s="74"/>
      <c r="M1413" s="75"/>
      <c r="N1413" s="75"/>
      <c r="O1413" s="74"/>
      <c r="P1413" s="71"/>
      <c r="Q1413" s="71"/>
      <c r="R1413" s="76"/>
      <c r="S1413" s="92"/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/>
      <c r="B1414" s="77"/>
      <c r="C1414" s="71"/>
      <c r="D1414" s="10"/>
      <c r="E1414" s="71"/>
      <c r="F1414" s="71"/>
      <c r="G1414" s="71"/>
      <c r="H1414" s="71"/>
      <c r="I1414" s="72"/>
      <c r="J1414" s="92"/>
      <c r="K1414" s="73"/>
      <c r="L1414" s="74"/>
      <c r="M1414" s="75"/>
      <c r="N1414" s="75"/>
      <c r="O1414" s="74"/>
      <c r="P1414" s="71"/>
      <c r="Q1414" s="71"/>
      <c r="R1414" s="76"/>
      <c r="S1414" s="92"/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/>
      <c r="B1415" s="77"/>
      <c r="C1415" s="71"/>
      <c r="D1415" s="10"/>
      <c r="E1415" s="71"/>
      <c r="F1415" s="71"/>
      <c r="G1415" s="71"/>
      <c r="H1415" s="71"/>
      <c r="I1415" s="72"/>
      <c r="J1415" s="92"/>
      <c r="K1415" s="73"/>
      <c r="L1415" s="74"/>
      <c r="M1415" s="75"/>
      <c r="N1415" s="75"/>
      <c r="O1415" s="74"/>
      <c r="P1415" s="71"/>
      <c r="Q1415" s="71"/>
      <c r="R1415" s="76"/>
      <c r="S1415" s="92"/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/>
      <c r="B1416" s="77"/>
      <c r="C1416" s="71"/>
      <c r="D1416" s="10"/>
      <c r="E1416" s="71"/>
      <c r="F1416" s="71"/>
      <c r="G1416" s="71"/>
      <c r="H1416" s="71"/>
      <c r="I1416" s="72"/>
      <c r="J1416" s="92"/>
      <c r="K1416" s="73"/>
      <c r="L1416" s="74"/>
      <c r="M1416" s="75"/>
      <c r="N1416" s="75"/>
      <c r="O1416" s="74"/>
      <c r="P1416" s="71"/>
      <c r="Q1416" s="71"/>
      <c r="R1416" s="76"/>
      <c r="S1416" s="92"/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/>
      <c r="B1417" s="77"/>
      <c r="C1417" s="71"/>
      <c r="D1417" s="10"/>
      <c r="E1417" s="71"/>
      <c r="F1417" s="71"/>
      <c r="G1417" s="71"/>
      <c r="H1417" s="71"/>
      <c r="I1417" s="72"/>
      <c r="J1417" s="92"/>
      <c r="K1417" s="73"/>
      <c r="L1417" s="74"/>
      <c r="M1417" s="75"/>
      <c r="N1417" s="75"/>
      <c r="O1417" s="74"/>
      <c r="P1417" s="71"/>
      <c r="Q1417" s="71"/>
      <c r="R1417" s="76"/>
      <c r="S1417" s="92"/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/>
      <c r="B1418" s="77"/>
      <c r="C1418" s="71"/>
      <c r="D1418" s="10"/>
      <c r="E1418" s="71"/>
      <c r="F1418" s="71"/>
      <c r="G1418" s="71"/>
      <c r="H1418" s="71"/>
      <c r="I1418" s="72"/>
      <c r="J1418" s="92"/>
      <c r="K1418" s="73"/>
      <c r="L1418" s="74"/>
      <c r="M1418" s="75"/>
      <c r="N1418" s="75"/>
      <c r="O1418" s="74"/>
      <c r="P1418" s="71"/>
      <c r="Q1418" s="71"/>
      <c r="R1418" s="76"/>
      <c r="S1418" s="92"/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/>
      <c r="B1419" s="77"/>
      <c r="C1419" s="71"/>
      <c r="D1419" s="10"/>
      <c r="E1419" s="71"/>
      <c r="F1419" s="71"/>
      <c r="G1419" s="71"/>
      <c r="H1419" s="71"/>
      <c r="I1419" s="72"/>
      <c r="J1419" s="92"/>
      <c r="K1419" s="73"/>
      <c r="L1419" s="74"/>
      <c r="M1419" s="75"/>
      <c r="N1419" s="75"/>
      <c r="O1419" s="74"/>
      <c r="P1419" s="71"/>
      <c r="Q1419" s="71"/>
      <c r="R1419" s="76"/>
      <c r="S1419" s="92"/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/>
      <c r="B1420" s="77"/>
      <c r="C1420" s="71"/>
      <c r="D1420" s="10"/>
      <c r="E1420" s="71"/>
      <c r="F1420" s="71"/>
      <c r="G1420" s="71"/>
      <c r="H1420" s="71"/>
      <c r="I1420" s="72"/>
      <c r="J1420" s="92"/>
      <c r="K1420" s="73"/>
      <c r="L1420" s="74"/>
      <c r="M1420" s="75"/>
      <c r="N1420" s="75"/>
      <c r="O1420" s="74"/>
      <c r="P1420" s="71"/>
      <c r="Q1420" s="71"/>
      <c r="R1420" s="76"/>
      <c r="S1420" s="92"/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/>
      <c r="B1421" s="77"/>
      <c r="C1421" s="71"/>
      <c r="D1421" s="10"/>
      <c r="E1421" s="71"/>
      <c r="F1421" s="71"/>
      <c r="G1421" s="71"/>
      <c r="H1421" s="71"/>
      <c r="I1421" s="72"/>
      <c r="J1421" s="92"/>
      <c r="K1421" s="73"/>
      <c r="L1421" s="74"/>
      <c r="M1421" s="75"/>
      <c r="N1421" s="75"/>
      <c r="O1421" s="74"/>
      <c r="P1421" s="71"/>
      <c r="Q1421" s="71"/>
      <c r="R1421" s="76"/>
      <c r="S1421" s="92"/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/>
      <c r="B1422" s="77"/>
      <c r="C1422" s="71"/>
      <c r="D1422" s="10"/>
      <c r="E1422" s="71"/>
      <c r="F1422" s="71"/>
      <c r="G1422" s="71"/>
      <c r="H1422" s="71"/>
      <c r="I1422" s="72"/>
      <c r="J1422" s="92"/>
      <c r="K1422" s="73"/>
      <c r="L1422" s="74"/>
      <c r="M1422" s="75"/>
      <c r="N1422" s="75"/>
      <c r="O1422" s="74"/>
      <c r="P1422" s="71"/>
      <c r="Q1422" s="71"/>
      <c r="R1422" s="76"/>
      <c r="S1422" s="92"/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/>
      <c r="B1423" s="77"/>
      <c r="C1423" s="71"/>
      <c r="D1423" s="10"/>
      <c r="E1423" s="71"/>
      <c r="F1423" s="71"/>
      <c r="G1423" s="71"/>
      <c r="H1423" s="71"/>
      <c r="I1423" s="72"/>
      <c r="J1423" s="92"/>
      <c r="K1423" s="73"/>
      <c r="L1423" s="74"/>
      <c r="M1423" s="75"/>
      <c r="N1423" s="75"/>
      <c r="O1423" s="74"/>
      <c r="P1423" s="71"/>
      <c r="Q1423" s="71"/>
      <c r="R1423" s="76"/>
      <c r="S1423" s="92"/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/>
      <c r="B1424" s="77"/>
      <c r="C1424" s="71"/>
      <c r="D1424" s="10"/>
      <c r="E1424" s="71"/>
      <c r="F1424" s="71"/>
      <c r="G1424" s="71"/>
      <c r="H1424" s="71"/>
      <c r="I1424" s="72"/>
      <c r="J1424" s="92"/>
      <c r="K1424" s="73"/>
      <c r="L1424" s="74"/>
      <c r="M1424" s="75"/>
      <c r="N1424" s="75"/>
      <c r="O1424" s="74"/>
      <c r="P1424" s="71"/>
      <c r="Q1424" s="71"/>
      <c r="R1424" s="76"/>
      <c r="S1424" s="92"/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/>
      <c r="B1425" s="77"/>
      <c r="C1425" s="71"/>
      <c r="D1425" s="10"/>
      <c r="E1425" s="71"/>
      <c r="F1425" s="71"/>
      <c r="G1425" s="71"/>
      <c r="H1425" s="71"/>
      <c r="I1425" s="72"/>
      <c r="J1425" s="92"/>
      <c r="K1425" s="73"/>
      <c r="L1425" s="74"/>
      <c r="M1425" s="75"/>
      <c r="N1425" s="75"/>
      <c r="O1425" s="74"/>
      <c r="P1425" s="71"/>
      <c r="Q1425" s="71"/>
      <c r="R1425" s="76"/>
      <c r="S1425" s="92"/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/>
      <c r="B1426" s="77"/>
      <c r="C1426" s="71"/>
      <c r="D1426" s="10"/>
      <c r="E1426" s="71"/>
      <c r="F1426" s="71"/>
      <c r="G1426" s="71"/>
      <c r="H1426" s="71"/>
      <c r="I1426" s="72"/>
      <c r="J1426" s="92"/>
      <c r="K1426" s="73"/>
      <c r="L1426" s="74"/>
      <c r="M1426" s="75"/>
      <c r="N1426" s="75"/>
      <c r="O1426" s="74"/>
      <c r="P1426" s="71"/>
      <c r="Q1426" s="71"/>
      <c r="R1426" s="76"/>
      <c r="S1426" s="92"/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/>
      <c r="B1427" s="77"/>
      <c r="C1427" s="71"/>
      <c r="D1427" s="10"/>
      <c r="E1427" s="71"/>
      <c r="F1427" s="71"/>
      <c r="G1427" s="71"/>
      <c r="H1427" s="71"/>
      <c r="I1427" s="72"/>
      <c r="J1427" s="92"/>
      <c r="K1427" s="73"/>
      <c r="L1427" s="74"/>
      <c r="M1427" s="75"/>
      <c r="N1427" s="75"/>
      <c r="O1427" s="74"/>
      <c r="P1427" s="71"/>
      <c r="Q1427" s="71"/>
      <c r="R1427" s="76"/>
      <c r="S1427" s="92"/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/>
      <c r="B1428" s="77"/>
      <c r="C1428" s="71"/>
      <c r="D1428" s="10"/>
      <c r="E1428" s="71"/>
      <c r="F1428" s="71"/>
      <c r="G1428" s="71"/>
      <c r="H1428" s="71"/>
      <c r="I1428" s="72"/>
      <c r="J1428" s="92"/>
      <c r="K1428" s="73"/>
      <c r="L1428" s="74"/>
      <c r="M1428" s="75"/>
      <c r="N1428" s="75"/>
      <c r="O1428" s="74"/>
      <c r="P1428" s="71"/>
      <c r="Q1428" s="71"/>
      <c r="R1428" s="76"/>
      <c r="S1428" s="92"/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/>
      <c r="B1429" s="77"/>
      <c r="C1429" s="71"/>
      <c r="D1429" s="10"/>
      <c r="E1429" s="71"/>
      <c r="F1429" s="71"/>
      <c r="G1429" s="71"/>
      <c r="H1429" s="71"/>
      <c r="I1429" s="72"/>
      <c r="J1429" s="92"/>
      <c r="K1429" s="73"/>
      <c r="L1429" s="74"/>
      <c r="M1429" s="75"/>
      <c r="N1429" s="75"/>
      <c r="O1429" s="74"/>
      <c r="P1429" s="71"/>
      <c r="Q1429" s="71"/>
      <c r="R1429" s="76"/>
      <c r="S1429" s="92"/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/>
      <c r="B1430" s="77"/>
      <c r="C1430" s="71"/>
      <c r="D1430" s="10"/>
      <c r="E1430" s="71"/>
      <c r="F1430" s="71"/>
      <c r="G1430" s="71"/>
      <c r="H1430" s="71"/>
      <c r="I1430" s="72"/>
      <c r="J1430" s="92"/>
      <c r="K1430" s="73"/>
      <c r="L1430" s="74"/>
      <c r="M1430" s="75"/>
      <c r="N1430" s="75"/>
      <c r="O1430" s="74"/>
      <c r="P1430" s="71"/>
      <c r="Q1430" s="71"/>
      <c r="R1430" s="76"/>
      <c r="S1430" s="92"/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/>
      <c r="B1431" s="77"/>
      <c r="C1431" s="71"/>
      <c r="D1431" s="10"/>
      <c r="E1431" s="71"/>
      <c r="F1431" s="71"/>
      <c r="G1431" s="71"/>
      <c r="H1431" s="71"/>
      <c r="I1431" s="72"/>
      <c r="J1431" s="92"/>
      <c r="K1431" s="73"/>
      <c r="L1431" s="74"/>
      <c r="M1431" s="75"/>
      <c r="N1431" s="75"/>
      <c r="O1431" s="74"/>
      <c r="P1431" s="71"/>
      <c r="Q1431" s="71"/>
      <c r="R1431" s="76"/>
      <c r="S1431" s="92"/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/>
      <c r="B1432" s="77"/>
      <c r="C1432" s="71"/>
      <c r="D1432" s="10"/>
      <c r="E1432" s="71"/>
      <c r="F1432" s="71"/>
      <c r="G1432" s="71"/>
      <c r="H1432" s="71"/>
      <c r="I1432" s="72"/>
      <c r="J1432" s="92"/>
      <c r="K1432" s="73"/>
      <c r="L1432" s="74"/>
      <c r="M1432" s="75"/>
      <c r="N1432" s="75"/>
      <c r="O1432" s="74"/>
      <c r="P1432" s="71"/>
      <c r="Q1432" s="71"/>
      <c r="R1432" s="76"/>
      <c r="S1432" s="92"/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/>
      <c r="B1433" s="77"/>
      <c r="C1433" s="71"/>
      <c r="D1433" s="10"/>
      <c r="E1433" s="71"/>
      <c r="F1433" s="71"/>
      <c r="G1433" s="71"/>
      <c r="H1433" s="71"/>
      <c r="I1433" s="72"/>
      <c r="J1433" s="92"/>
      <c r="K1433" s="73"/>
      <c r="L1433" s="74"/>
      <c r="M1433" s="75"/>
      <c r="N1433" s="75"/>
      <c r="O1433" s="74"/>
      <c r="P1433" s="71"/>
      <c r="Q1433" s="71"/>
      <c r="R1433" s="76"/>
      <c r="S1433" s="92"/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/>
      <c r="B1434" s="77"/>
      <c r="C1434" s="71"/>
      <c r="D1434" s="10"/>
      <c r="E1434" s="71"/>
      <c r="F1434" s="71"/>
      <c r="G1434" s="71"/>
      <c r="H1434" s="71"/>
      <c r="I1434" s="72"/>
      <c r="J1434" s="92"/>
      <c r="K1434" s="73"/>
      <c r="L1434" s="74"/>
      <c r="M1434" s="75"/>
      <c r="N1434" s="75"/>
      <c r="O1434" s="74"/>
      <c r="P1434" s="71"/>
      <c r="Q1434" s="71"/>
      <c r="R1434" s="76"/>
      <c r="S1434" s="92"/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/>
      <c r="B1435" s="77"/>
      <c r="C1435" s="71"/>
      <c r="D1435" s="10"/>
      <c r="E1435" s="71"/>
      <c r="F1435" s="71"/>
      <c r="G1435" s="71"/>
      <c r="H1435" s="71"/>
      <c r="I1435" s="72"/>
      <c r="J1435" s="92"/>
      <c r="K1435" s="73"/>
      <c r="L1435" s="74"/>
      <c r="M1435" s="75"/>
      <c r="N1435" s="75"/>
      <c r="O1435" s="74"/>
      <c r="P1435" s="71"/>
      <c r="Q1435" s="71"/>
      <c r="R1435" s="76"/>
      <c r="S1435" s="92"/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/>
      <c r="B1436" s="77"/>
      <c r="C1436" s="71"/>
      <c r="D1436" s="10"/>
      <c r="E1436" s="71"/>
      <c r="F1436" s="71"/>
      <c r="G1436" s="71"/>
      <c r="H1436" s="71"/>
      <c r="I1436" s="72"/>
      <c r="J1436" s="92"/>
      <c r="K1436" s="73"/>
      <c r="L1436" s="74"/>
      <c r="M1436" s="75"/>
      <c r="N1436" s="75"/>
      <c r="O1436" s="74"/>
      <c r="P1436" s="71"/>
      <c r="Q1436" s="71"/>
      <c r="R1436" s="76"/>
      <c r="S1436" s="92"/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/>
      <c r="B1437" s="77"/>
      <c r="C1437" s="71"/>
      <c r="D1437" s="10"/>
      <c r="E1437" s="71"/>
      <c r="F1437" s="71"/>
      <c r="G1437" s="71"/>
      <c r="H1437" s="71"/>
      <c r="I1437" s="72"/>
      <c r="J1437" s="92"/>
      <c r="K1437" s="73"/>
      <c r="L1437" s="74"/>
      <c r="M1437" s="75"/>
      <c r="N1437" s="75"/>
      <c r="O1437" s="74"/>
      <c r="P1437" s="71"/>
      <c r="Q1437" s="71"/>
      <c r="R1437" s="76"/>
      <c r="S1437" s="92"/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/>
      <c r="B1438" s="77"/>
      <c r="C1438" s="71"/>
      <c r="D1438" s="10"/>
      <c r="E1438" s="71"/>
      <c r="F1438" s="71"/>
      <c r="G1438" s="71"/>
      <c r="H1438" s="71"/>
      <c r="I1438" s="72"/>
      <c r="J1438" s="92"/>
      <c r="K1438" s="73"/>
      <c r="L1438" s="74"/>
      <c r="M1438" s="75"/>
      <c r="N1438" s="75"/>
      <c r="O1438" s="74"/>
      <c r="P1438" s="71"/>
      <c r="Q1438" s="71"/>
      <c r="R1438" s="76"/>
      <c r="S1438" s="92"/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/>
      <c r="B1439" s="77"/>
      <c r="C1439" s="71"/>
      <c r="D1439" s="10"/>
      <c r="E1439" s="71"/>
      <c r="F1439" s="71"/>
      <c r="G1439" s="71"/>
      <c r="H1439" s="71"/>
      <c r="I1439" s="72"/>
      <c r="J1439" s="92"/>
      <c r="K1439" s="73"/>
      <c r="L1439" s="74"/>
      <c r="M1439" s="75"/>
      <c r="N1439" s="75"/>
      <c r="O1439" s="74"/>
      <c r="P1439" s="71"/>
      <c r="Q1439" s="71"/>
      <c r="R1439" s="76"/>
      <c r="S1439" s="92"/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/>
      <c r="B1440" s="77"/>
      <c r="C1440" s="71"/>
      <c r="D1440" s="10"/>
      <c r="E1440" s="71"/>
      <c r="F1440" s="71"/>
      <c r="G1440" s="71"/>
      <c r="H1440" s="71"/>
      <c r="I1440" s="72"/>
      <c r="J1440" s="92"/>
      <c r="K1440" s="73"/>
      <c r="L1440" s="74"/>
      <c r="M1440" s="75"/>
      <c r="N1440" s="75"/>
      <c r="O1440" s="74"/>
      <c r="P1440" s="71"/>
      <c r="Q1440" s="71"/>
      <c r="R1440" s="76"/>
      <c r="S1440" s="92"/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/>
      <c r="B1441" s="77"/>
      <c r="C1441" s="71"/>
      <c r="D1441" s="10"/>
      <c r="E1441" s="71"/>
      <c r="F1441" s="71"/>
      <c r="G1441" s="71"/>
      <c r="H1441" s="71"/>
      <c r="I1441" s="72"/>
      <c r="J1441" s="92"/>
      <c r="K1441" s="73"/>
      <c r="L1441" s="74"/>
      <c r="M1441" s="75"/>
      <c r="N1441" s="75"/>
      <c r="O1441" s="74"/>
      <c r="P1441" s="71"/>
      <c r="Q1441" s="71"/>
      <c r="R1441" s="76"/>
      <c r="S1441" s="92"/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/>
      <c r="B1442" s="77"/>
      <c r="C1442" s="71"/>
      <c r="D1442" s="10"/>
      <c r="E1442" s="71"/>
      <c r="F1442" s="71"/>
      <c r="G1442" s="71"/>
      <c r="H1442" s="71"/>
      <c r="I1442" s="72"/>
      <c r="J1442" s="92"/>
      <c r="K1442" s="73"/>
      <c r="L1442" s="74"/>
      <c r="M1442" s="75"/>
      <c r="N1442" s="75"/>
      <c r="O1442" s="74"/>
      <c r="P1442" s="71"/>
      <c r="Q1442" s="71"/>
      <c r="R1442" s="76"/>
      <c r="S1442" s="92"/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/>
      <c r="B1443" s="77"/>
      <c r="C1443" s="71"/>
      <c r="D1443" s="10"/>
      <c r="E1443" s="71"/>
      <c r="F1443" s="71"/>
      <c r="G1443" s="71"/>
      <c r="H1443" s="71"/>
      <c r="I1443" s="72"/>
      <c r="J1443" s="92"/>
      <c r="K1443" s="73"/>
      <c r="L1443" s="74"/>
      <c r="M1443" s="75"/>
      <c r="N1443" s="75"/>
      <c r="O1443" s="74"/>
      <c r="P1443" s="71"/>
      <c r="Q1443" s="71"/>
      <c r="R1443" s="76"/>
      <c r="S1443" s="92"/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/>
      <c r="B1444" s="77"/>
      <c r="C1444" s="71"/>
      <c r="D1444" s="10"/>
      <c r="E1444" s="71"/>
      <c r="F1444" s="71"/>
      <c r="G1444" s="71"/>
      <c r="H1444" s="71"/>
      <c r="I1444" s="72"/>
      <c r="J1444" s="92"/>
      <c r="K1444" s="73"/>
      <c r="L1444" s="74"/>
      <c r="M1444" s="75"/>
      <c r="N1444" s="75"/>
      <c r="O1444" s="74"/>
      <c r="P1444" s="71"/>
      <c r="Q1444" s="71"/>
      <c r="R1444" s="76"/>
      <c r="S1444" s="92"/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/>
      <c r="B1445" s="77"/>
      <c r="C1445" s="71"/>
      <c r="D1445" s="10"/>
      <c r="E1445" s="71"/>
      <c r="F1445" s="71"/>
      <c r="G1445" s="71"/>
      <c r="H1445" s="71"/>
      <c r="I1445" s="72"/>
      <c r="J1445" s="92"/>
      <c r="K1445" s="73"/>
      <c r="L1445" s="74"/>
      <c r="M1445" s="75"/>
      <c r="N1445" s="75"/>
      <c r="O1445" s="74"/>
      <c r="P1445" s="71"/>
      <c r="Q1445" s="71"/>
      <c r="R1445" s="76"/>
      <c r="S1445" s="92"/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/>
      <c r="B1446" s="77"/>
      <c r="C1446" s="71"/>
      <c r="D1446" s="10"/>
      <c r="E1446" s="71"/>
      <c r="F1446" s="71"/>
      <c r="G1446" s="71"/>
      <c r="H1446" s="71"/>
      <c r="I1446" s="72"/>
      <c r="J1446" s="92"/>
      <c r="K1446" s="73"/>
      <c r="L1446" s="74"/>
      <c r="M1446" s="75"/>
      <c r="N1446" s="75"/>
      <c r="O1446" s="74"/>
      <c r="P1446" s="71"/>
      <c r="Q1446" s="71"/>
      <c r="R1446" s="76"/>
      <c r="S1446" s="92"/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/>
      <c r="B1447" s="77"/>
      <c r="C1447" s="71"/>
      <c r="D1447" s="10"/>
      <c r="E1447" s="71"/>
      <c r="F1447" s="71"/>
      <c r="G1447" s="71"/>
      <c r="H1447" s="71"/>
      <c r="I1447" s="72"/>
      <c r="J1447" s="92"/>
      <c r="K1447" s="73"/>
      <c r="L1447" s="74"/>
      <c r="M1447" s="75"/>
      <c r="N1447" s="75"/>
      <c r="O1447" s="74"/>
      <c r="P1447" s="71"/>
      <c r="Q1447" s="71"/>
      <c r="R1447" s="76"/>
      <c r="S1447" s="92"/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/>
      <c r="B1448" s="77"/>
      <c r="C1448" s="71"/>
      <c r="D1448" s="10"/>
      <c r="E1448" s="71"/>
      <c r="F1448" s="71"/>
      <c r="G1448" s="71"/>
      <c r="H1448" s="71"/>
      <c r="I1448" s="72"/>
      <c r="J1448" s="92"/>
      <c r="K1448" s="73"/>
      <c r="L1448" s="74"/>
      <c r="M1448" s="75"/>
      <c r="N1448" s="75"/>
      <c r="O1448" s="74"/>
      <c r="P1448" s="71"/>
      <c r="Q1448" s="71"/>
      <c r="R1448" s="76"/>
      <c r="S1448" s="92"/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/>
      <c r="B1449" s="77"/>
      <c r="C1449" s="71"/>
      <c r="D1449" s="10"/>
      <c r="E1449" s="71"/>
      <c r="F1449" s="71"/>
      <c r="G1449" s="71"/>
      <c r="H1449" s="71"/>
      <c r="I1449" s="72"/>
      <c r="J1449" s="92"/>
      <c r="K1449" s="73"/>
      <c r="L1449" s="74"/>
      <c r="M1449" s="75"/>
      <c r="N1449" s="75"/>
      <c r="O1449" s="74"/>
      <c r="P1449" s="71"/>
      <c r="Q1449" s="71"/>
      <c r="R1449" s="76"/>
      <c r="S1449" s="92"/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/>
      <c r="B1450" s="77"/>
      <c r="C1450" s="71"/>
      <c r="D1450" s="10"/>
      <c r="E1450" s="71"/>
      <c r="F1450" s="71"/>
      <c r="G1450" s="71"/>
      <c r="H1450" s="71"/>
      <c r="I1450" s="72"/>
      <c r="J1450" s="92"/>
      <c r="K1450" s="73"/>
      <c r="L1450" s="74"/>
      <c r="M1450" s="75"/>
      <c r="N1450" s="75"/>
      <c r="O1450" s="74"/>
      <c r="P1450" s="71"/>
      <c r="Q1450" s="71"/>
      <c r="R1450" s="76"/>
      <c r="S1450" s="92"/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/>
      <c r="B1451" s="77"/>
      <c r="C1451" s="71"/>
      <c r="D1451" s="10"/>
      <c r="E1451" s="71"/>
      <c r="F1451" s="71"/>
      <c r="G1451" s="71"/>
      <c r="H1451" s="71"/>
      <c r="I1451" s="72"/>
      <c r="J1451" s="92"/>
      <c r="K1451" s="73"/>
      <c r="L1451" s="74"/>
      <c r="M1451" s="75"/>
      <c r="N1451" s="75"/>
      <c r="O1451" s="74"/>
      <c r="P1451" s="71"/>
      <c r="Q1451" s="71"/>
      <c r="R1451" s="76"/>
      <c r="S1451" s="92"/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/>
      <c r="B1452" s="77"/>
      <c r="C1452" s="71"/>
      <c r="D1452" s="10"/>
      <c r="E1452" s="71"/>
      <c r="F1452" s="71"/>
      <c r="G1452" s="71"/>
      <c r="H1452" s="71"/>
      <c r="I1452" s="72"/>
      <c r="J1452" s="92"/>
      <c r="K1452" s="73"/>
      <c r="L1452" s="74"/>
      <c r="M1452" s="75"/>
      <c r="N1452" s="75"/>
      <c r="O1452" s="74"/>
      <c r="P1452" s="71"/>
      <c r="Q1452" s="71"/>
      <c r="R1452" s="76"/>
      <c r="S1452" s="92"/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/>
      <c r="B1453" s="77"/>
      <c r="C1453" s="71"/>
      <c r="D1453" s="10"/>
      <c r="E1453" s="71"/>
      <c r="F1453" s="71"/>
      <c r="G1453" s="71"/>
      <c r="H1453" s="71"/>
      <c r="I1453" s="72"/>
      <c r="J1453" s="92"/>
      <c r="K1453" s="73"/>
      <c r="L1453" s="74"/>
      <c r="M1453" s="75"/>
      <c r="N1453" s="75"/>
      <c r="O1453" s="74"/>
      <c r="P1453" s="71"/>
      <c r="Q1453" s="71"/>
      <c r="R1453" s="76"/>
      <c r="S1453" s="92"/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/>
      <c r="B1454" s="77"/>
      <c r="C1454" s="71"/>
      <c r="D1454" s="10"/>
      <c r="E1454" s="71"/>
      <c r="F1454" s="71"/>
      <c r="G1454" s="71"/>
      <c r="H1454" s="71"/>
      <c r="I1454" s="72"/>
      <c r="J1454" s="92"/>
      <c r="K1454" s="73"/>
      <c r="L1454" s="74"/>
      <c r="M1454" s="75"/>
      <c r="N1454" s="75"/>
      <c r="O1454" s="74"/>
      <c r="P1454" s="71"/>
      <c r="Q1454" s="71"/>
      <c r="R1454" s="76"/>
      <c r="S1454" s="92"/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/>
      <c r="B1455" s="77"/>
      <c r="C1455" s="71"/>
      <c r="D1455" s="10"/>
      <c r="E1455" s="71"/>
      <c r="F1455" s="71"/>
      <c r="G1455" s="71"/>
      <c r="H1455" s="71"/>
      <c r="I1455" s="72"/>
      <c r="J1455" s="92"/>
      <c r="K1455" s="73"/>
      <c r="L1455" s="74"/>
      <c r="M1455" s="75"/>
      <c r="N1455" s="75"/>
      <c r="O1455" s="74"/>
      <c r="P1455" s="71"/>
      <c r="Q1455" s="71"/>
      <c r="R1455" s="76"/>
      <c r="S1455" s="92"/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/>
      <c r="B1456" s="77"/>
      <c r="C1456" s="71"/>
      <c r="D1456" s="10"/>
      <c r="E1456" s="71"/>
      <c r="F1456" s="71"/>
      <c r="G1456" s="71"/>
      <c r="H1456" s="71"/>
      <c r="I1456" s="72"/>
      <c r="J1456" s="92"/>
      <c r="K1456" s="73"/>
      <c r="L1456" s="74"/>
      <c r="M1456" s="75"/>
      <c r="N1456" s="75"/>
      <c r="O1456" s="74"/>
      <c r="P1456" s="71"/>
      <c r="Q1456" s="71"/>
      <c r="R1456" s="76"/>
      <c r="S1456" s="92"/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/>
      <c r="B1457" s="77"/>
      <c r="C1457" s="71"/>
      <c r="D1457" s="10"/>
      <c r="E1457" s="71"/>
      <c r="F1457" s="71"/>
      <c r="G1457" s="71"/>
      <c r="H1457" s="71"/>
      <c r="I1457" s="72"/>
      <c r="J1457" s="92"/>
      <c r="K1457" s="73"/>
      <c r="L1457" s="74"/>
      <c r="M1457" s="75"/>
      <c r="N1457" s="75"/>
      <c r="O1457" s="74"/>
      <c r="P1457" s="71"/>
      <c r="Q1457" s="71"/>
      <c r="R1457" s="76"/>
      <c r="S1457" s="92"/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/>
      <c r="B1458" s="77"/>
      <c r="C1458" s="71"/>
      <c r="D1458" s="10"/>
      <c r="E1458" s="71"/>
      <c r="F1458" s="71"/>
      <c r="G1458" s="71"/>
      <c r="H1458" s="71"/>
      <c r="I1458" s="72"/>
      <c r="J1458" s="92"/>
      <c r="K1458" s="73"/>
      <c r="L1458" s="74"/>
      <c r="M1458" s="75"/>
      <c r="N1458" s="75"/>
      <c r="O1458" s="74"/>
      <c r="P1458" s="71"/>
      <c r="Q1458" s="71"/>
      <c r="R1458" s="76"/>
      <c r="S1458" s="92"/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/>
      <c r="B1459" s="77"/>
      <c r="C1459" s="71"/>
      <c r="D1459" s="10"/>
      <c r="E1459" s="71"/>
      <c r="F1459" s="71"/>
      <c r="G1459" s="71"/>
      <c r="H1459" s="71"/>
      <c r="I1459" s="72"/>
      <c r="J1459" s="92"/>
      <c r="K1459" s="73"/>
      <c r="L1459" s="74"/>
      <c r="M1459" s="75"/>
      <c r="N1459" s="75"/>
      <c r="O1459" s="74"/>
      <c r="P1459" s="71"/>
      <c r="Q1459" s="71"/>
      <c r="R1459" s="76"/>
      <c r="S1459" s="92"/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/>
      <c r="B1460" s="77"/>
      <c r="C1460" s="71"/>
      <c r="D1460" s="10"/>
      <c r="E1460" s="71"/>
      <c r="F1460" s="71"/>
      <c r="G1460" s="71"/>
      <c r="H1460" s="71"/>
      <c r="I1460" s="72"/>
      <c r="J1460" s="92"/>
      <c r="K1460" s="73"/>
      <c r="L1460" s="74"/>
      <c r="M1460" s="75"/>
      <c r="N1460" s="75"/>
      <c r="O1460" s="74"/>
      <c r="P1460" s="71"/>
      <c r="Q1460" s="71"/>
      <c r="R1460" s="76"/>
      <c r="S1460" s="92"/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/>
      <c r="B1461" s="77"/>
      <c r="C1461" s="71"/>
      <c r="D1461" s="10"/>
      <c r="E1461" s="71"/>
      <c r="F1461" s="71"/>
      <c r="G1461" s="71"/>
      <c r="H1461" s="71"/>
      <c r="I1461" s="72"/>
      <c r="J1461" s="92"/>
      <c r="K1461" s="73"/>
      <c r="L1461" s="74"/>
      <c r="M1461" s="75"/>
      <c r="N1461" s="75"/>
      <c r="O1461" s="74"/>
      <c r="P1461" s="71"/>
      <c r="Q1461" s="71"/>
      <c r="R1461" s="76"/>
      <c r="S1461" s="92"/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/>
      <c r="B1462" s="77"/>
      <c r="C1462" s="71"/>
      <c r="D1462" s="10"/>
      <c r="E1462" s="71"/>
      <c r="F1462" s="71"/>
      <c r="G1462" s="71"/>
      <c r="H1462" s="71"/>
      <c r="I1462" s="72"/>
      <c r="J1462" s="92"/>
      <c r="K1462" s="73"/>
      <c r="L1462" s="74"/>
      <c r="M1462" s="75"/>
      <c r="N1462" s="75"/>
      <c r="O1462" s="74"/>
      <c r="P1462" s="71"/>
      <c r="Q1462" s="71"/>
      <c r="R1462" s="76"/>
      <c r="S1462" s="92"/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/>
      <c r="B1463" s="77"/>
      <c r="C1463" s="71"/>
      <c r="D1463" s="10"/>
      <c r="E1463" s="71"/>
      <c r="F1463" s="71"/>
      <c r="G1463" s="71"/>
      <c r="H1463" s="71"/>
      <c r="I1463" s="72"/>
      <c r="J1463" s="92"/>
      <c r="K1463" s="73"/>
      <c r="L1463" s="74"/>
      <c r="M1463" s="75"/>
      <c r="N1463" s="75"/>
      <c r="O1463" s="74"/>
      <c r="P1463" s="71"/>
      <c r="Q1463" s="71"/>
      <c r="R1463" s="76"/>
      <c r="S1463" s="92"/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/>
      <c r="B1464" s="77"/>
      <c r="C1464" s="71"/>
      <c r="D1464" s="10"/>
      <c r="E1464" s="71"/>
      <c r="F1464" s="71"/>
      <c r="G1464" s="71"/>
      <c r="H1464" s="71"/>
      <c r="I1464" s="72"/>
      <c r="J1464" s="92"/>
      <c r="K1464" s="73"/>
      <c r="L1464" s="74"/>
      <c r="M1464" s="75"/>
      <c r="N1464" s="75"/>
      <c r="O1464" s="74"/>
      <c r="P1464" s="71"/>
      <c r="Q1464" s="71"/>
      <c r="R1464" s="76"/>
      <c r="S1464" s="92"/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/>
      <c r="B1465" s="77"/>
      <c r="C1465" s="71"/>
      <c r="D1465" s="10"/>
      <c r="E1465" s="71"/>
      <c r="F1465" s="71"/>
      <c r="G1465" s="71"/>
      <c r="H1465" s="71"/>
      <c r="I1465" s="72"/>
      <c r="J1465" s="92"/>
      <c r="K1465" s="73"/>
      <c r="L1465" s="74"/>
      <c r="M1465" s="75"/>
      <c r="N1465" s="75"/>
      <c r="O1465" s="74"/>
      <c r="P1465" s="71"/>
      <c r="Q1465" s="71"/>
      <c r="R1465" s="76"/>
      <c r="S1465" s="92"/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/>
      <c r="B1466" s="77"/>
      <c r="C1466" s="71"/>
      <c r="D1466" s="10"/>
      <c r="E1466" s="71"/>
      <c r="F1466" s="71"/>
      <c r="G1466" s="71"/>
      <c r="H1466" s="71"/>
      <c r="I1466" s="72"/>
      <c r="J1466" s="92"/>
      <c r="K1466" s="73"/>
      <c r="L1466" s="74"/>
      <c r="M1466" s="75"/>
      <c r="N1466" s="75"/>
      <c r="O1466" s="74"/>
      <c r="P1466" s="71"/>
      <c r="Q1466" s="71"/>
      <c r="R1466" s="76"/>
      <c r="S1466" s="92"/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/>
      <c r="B1467" s="77"/>
      <c r="C1467" s="71"/>
      <c r="D1467" s="10"/>
      <c r="E1467" s="71"/>
      <c r="F1467" s="71"/>
      <c r="G1467" s="71"/>
      <c r="H1467" s="71"/>
      <c r="I1467" s="72"/>
      <c r="J1467" s="92"/>
      <c r="K1467" s="73"/>
      <c r="L1467" s="74"/>
      <c r="M1467" s="75"/>
      <c r="N1467" s="75"/>
      <c r="O1467" s="74"/>
      <c r="P1467" s="71"/>
      <c r="Q1467" s="71"/>
      <c r="R1467" s="76"/>
      <c r="S1467" s="92"/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/>
      <c r="B1468" s="77"/>
      <c r="C1468" s="71"/>
      <c r="D1468" s="10"/>
      <c r="E1468" s="71"/>
      <c r="F1468" s="71"/>
      <c r="G1468" s="71"/>
      <c r="H1468" s="71"/>
      <c r="I1468" s="72"/>
      <c r="J1468" s="92"/>
      <c r="K1468" s="73"/>
      <c r="L1468" s="74"/>
      <c r="M1468" s="75"/>
      <c r="N1468" s="75"/>
      <c r="O1468" s="74"/>
      <c r="P1468" s="71"/>
      <c r="Q1468" s="71"/>
      <c r="R1468" s="76"/>
      <c r="S1468" s="92"/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/>
      <c r="B1469" s="77"/>
      <c r="C1469" s="71"/>
      <c r="D1469" s="10"/>
      <c r="E1469" s="71"/>
      <c r="F1469" s="71"/>
      <c r="G1469" s="71"/>
      <c r="H1469" s="71"/>
      <c r="I1469" s="72"/>
      <c r="J1469" s="92"/>
      <c r="K1469" s="73"/>
      <c r="L1469" s="74"/>
      <c r="M1469" s="75"/>
      <c r="N1469" s="75"/>
      <c r="O1469" s="74"/>
      <c r="P1469" s="71"/>
      <c r="Q1469" s="71"/>
      <c r="R1469" s="76"/>
      <c r="S1469" s="92"/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/>
      <c r="B1470" s="77"/>
      <c r="C1470" s="71"/>
      <c r="D1470" s="10"/>
      <c r="E1470" s="71"/>
      <c r="F1470" s="71"/>
      <c r="G1470" s="71"/>
      <c r="H1470" s="71"/>
      <c r="I1470" s="72"/>
      <c r="J1470" s="92"/>
      <c r="K1470" s="73"/>
      <c r="L1470" s="74"/>
      <c r="M1470" s="75"/>
      <c r="N1470" s="75"/>
      <c r="O1470" s="74"/>
      <c r="P1470" s="71"/>
      <c r="Q1470" s="71"/>
      <c r="R1470" s="76"/>
      <c r="S1470" s="92"/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/>
      <c r="B1471" s="77"/>
      <c r="C1471" s="71"/>
      <c r="D1471" s="10"/>
      <c r="E1471" s="71"/>
      <c r="F1471" s="71"/>
      <c r="G1471" s="71"/>
      <c r="H1471" s="71"/>
      <c r="I1471" s="72"/>
      <c r="J1471" s="92"/>
      <c r="K1471" s="73"/>
      <c r="L1471" s="74"/>
      <c r="M1471" s="75"/>
      <c r="N1471" s="75"/>
      <c r="O1471" s="74"/>
      <c r="P1471" s="71"/>
      <c r="Q1471" s="71"/>
      <c r="R1471" s="76"/>
      <c r="S1471" s="92"/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/>
      <c r="B1472" s="77"/>
      <c r="C1472" s="71"/>
      <c r="D1472" s="10"/>
      <c r="E1472" s="71"/>
      <c r="F1472" s="71"/>
      <c r="G1472" s="71"/>
      <c r="H1472" s="71"/>
      <c r="I1472" s="72"/>
      <c r="J1472" s="92"/>
      <c r="K1472" s="73"/>
      <c r="L1472" s="74"/>
      <c r="M1472" s="75"/>
      <c r="N1472" s="75"/>
      <c r="O1472" s="74"/>
      <c r="P1472" s="71"/>
      <c r="Q1472" s="71"/>
      <c r="R1472" s="76"/>
      <c r="S1472" s="92"/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/>
      <c r="B1473" s="77"/>
      <c r="C1473" s="71"/>
      <c r="D1473" s="10"/>
      <c r="E1473" s="71"/>
      <c r="F1473" s="71"/>
      <c r="G1473" s="71"/>
      <c r="H1473" s="71"/>
      <c r="I1473" s="72"/>
      <c r="J1473" s="92"/>
      <c r="K1473" s="73"/>
      <c r="L1473" s="74"/>
      <c r="M1473" s="75"/>
      <c r="N1473" s="75"/>
      <c r="O1473" s="74"/>
      <c r="P1473" s="71"/>
      <c r="Q1473" s="71"/>
      <c r="R1473" s="76"/>
      <c r="S1473" s="92"/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/>
      <c r="B1474" s="77"/>
      <c r="C1474" s="71"/>
      <c r="D1474" s="10"/>
      <c r="E1474" s="71"/>
      <c r="F1474" s="71"/>
      <c r="G1474" s="71"/>
      <c r="H1474" s="71"/>
      <c r="I1474" s="72"/>
      <c r="J1474" s="92"/>
      <c r="K1474" s="73"/>
      <c r="L1474" s="74"/>
      <c r="M1474" s="75"/>
      <c r="N1474" s="75"/>
      <c r="O1474" s="74"/>
      <c r="P1474" s="71"/>
      <c r="Q1474" s="71"/>
      <c r="R1474" s="76"/>
      <c r="S1474" s="92"/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/>
      <c r="B1475" s="77"/>
      <c r="C1475" s="71"/>
      <c r="D1475" s="10"/>
      <c r="E1475" s="71"/>
      <c r="F1475" s="71"/>
      <c r="G1475" s="71"/>
      <c r="H1475" s="71"/>
      <c r="I1475" s="72"/>
      <c r="J1475" s="92"/>
      <c r="K1475" s="73"/>
      <c r="L1475" s="74"/>
      <c r="M1475" s="75"/>
      <c r="N1475" s="75"/>
      <c r="O1475" s="74"/>
      <c r="P1475" s="71"/>
      <c r="Q1475" s="71"/>
      <c r="R1475" s="76"/>
      <c r="S1475" s="92"/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/>
      <c r="B1476" s="77"/>
      <c r="C1476" s="71"/>
      <c r="D1476" s="10"/>
      <c r="E1476" s="71"/>
      <c r="F1476" s="71"/>
      <c r="G1476" s="71"/>
      <c r="H1476" s="71"/>
      <c r="I1476" s="72"/>
      <c r="J1476" s="92"/>
      <c r="K1476" s="73"/>
      <c r="L1476" s="74"/>
      <c r="M1476" s="75"/>
      <c r="N1476" s="75"/>
      <c r="O1476" s="74"/>
      <c r="P1476" s="71"/>
      <c r="Q1476" s="71"/>
      <c r="R1476" s="76"/>
      <c r="S1476" s="92"/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/>
      <c r="B1477" s="77"/>
      <c r="C1477" s="71"/>
      <c r="D1477" s="10"/>
      <c r="E1477" s="71"/>
      <c r="F1477" s="71"/>
      <c r="G1477" s="71"/>
      <c r="H1477" s="71"/>
      <c r="I1477" s="72"/>
      <c r="J1477" s="92"/>
      <c r="K1477" s="73"/>
      <c r="L1477" s="74"/>
      <c r="M1477" s="75"/>
      <c r="N1477" s="75"/>
      <c r="O1477" s="74"/>
      <c r="P1477" s="71"/>
      <c r="Q1477" s="71"/>
      <c r="R1477" s="76"/>
      <c r="S1477" s="92"/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/>
      <c r="B1478" s="77"/>
      <c r="C1478" s="71"/>
      <c r="D1478" s="10"/>
      <c r="E1478" s="71"/>
      <c r="F1478" s="71"/>
      <c r="G1478" s="71"/>
      <c r="H1478" s="71"/>
      <c r="I1478" s="72"/>
      <c r="J1478" s="92"/>
      <c r="K1478" s="73"/>
      <c r="L1478" s="74"/>
      <c r="M1478" s="75"/>
      <c r="N1478" s="75"/>
      <c r="O1478" s="74"/>
      <c r="P1478" s="71"/>
      <c r="Q1478" s="71"/>
      <c r="R1478" s="76"/>
      <c r="S1478" s="92"/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/>
      <c r="B1479" s="77"/>
      <c r="C1479" s="71"/>
      <c r="D1479" s="10"/>
      <c r="E1479" s="71"/>
      <c r="F1479" s="71"/>
      <c r="G1479" s="71"/>
      <c r="H1479" s="71"/>
      <c r="I1479" s="72"/>
      <c r="J1479" s="92"/>
      <c r="K1479" s="73"/>
      <c r="L1479" s="74"/>
      <c r="M1479" s="75"/>
      <c r="N1479" s="75"/>
      <c r="O1479" s="74"/>
      <c r="P1479" s="71"/>
      <c r="Q1479" s="71"/>
      <c r="R1479" s="76"/>
      <c r="S1479" s="92"/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/>
      <c r="B1480" s="77"/>
      <c r="C1480" s="71"/>
      <c r="D1480" s="10"/>
      <c r="E1480" s="71"/>
      <c r="F1480" s="71"/>
      <c r="G1480" s="71"/>
      <c r="H1480" s="71"/>
      <c r="I1480" s="72"/>
      <c r="J1480" s="92"/>
      <c r="K1480" s="73"/>
      <c r="L1480" s="74"/>
      <c r="M1480" s="75"/>
      <c r="N1480" s="75"/>
      <c r="O1480" s="74"/>
      <c r="P1480" s="71"/>
      <c r="Q1480" s="71"/>
      <c r="R1480" s="76"/>
      <c r="S1480" s="92"/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/>
      <c r="B1481" s="77"/>
      <c r="C1481" s="71"/>
      <c r="D1481" s="10"/>
      <c r="E1481" s="71"/>
      <c r="F1481" s="71"/>
      <c r="G1481" s="71"/>
      <c r="H1481" s="71"/>
      <c r="I1481" s="72"/>
      <c r="J1481" s="92"/>
      <c r="K1481" s="73"/>
      <c r="L1481" s="74"/>
      <c r="M1481" s="75"/>
      <c r="N1481" s="75"/>
      <c r="O1481" s="74"/>
      <c r="P1481" s="71"/>
      <c r="Q1481" s="71"/>
      <c r="R1481" s="76"/>
      <c r="S1481" s="92"/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/>
      <c r="B1482" s="77"/>
      <c r="C1482" s="71"/>
      <c r="D1482" s="10"/>
      <c r="E1482" s="71"/>
      <c r="F1482" s="71"/>
      <c r="G1482" s="71"/>
      <c r="H1482" s="71"/>
      <c r="I1482" s="72"/>
      <c r="J1482" s="92"/>
      <c r="K1482" s="73"/>
      <c r="L1482" s="74"/>
      <c r="M1482" s="75"/>
      <c r="N1482" s="75"/>
      <c r="O1482" s="74"/>
      <c r="P1482" s="71"/>
      <c r="Q1482" s="71"/>
      <c r="R1482" s="76"/>
      <c r="S1482" s="92"/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/>
      <c r="B1483" s="77"/>
      <c r="C1483" s="71"/>
      <c r="D1483" s="10"/>
      <c r="E1483" s="71"/>
      <c r="F1483" s="71"/>
      <c r="G1483" s="71"/>
      <c r="H1483" s="71"/>
      <c r="I1483" s="72"/>
      <c r="J1483" s="92"/>
      <c r="K1483" s="73"/>
      <c r="L1483" s="74"/>
      <c r="M1483" s="75"/>
      <c r="N1483" s="75"/>
      <c r="O1483" s="74"/>
      <c r="P1483" s="71"/>
      <c r="Q1483" s="71"/>
      <c r="R1483" s="76"/>
      <c r="S1483" s="92"/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/>
      <c r="B1484" s="77"/>
      <c r="C1484" s="71"/>
      <c r="D1484" s="10"/>
      <c r="E1484" s="71"/>
      <c r="F1484" s="71"/>
      <c r="G1484" s="71"/>
      <c r="H1484" s="71"/>
      <c r="I1484" s="72"/>
      <c r="J1484" s="92"/>
      <c r="K1484" s="73"/>
      <c r="L1484" s="74"/>
      <c r="M1484" s="75"/>
      <c r="N1484" s="75"/>
      <c r="O1484" s="74"/>
      <c r="P1484" s="71"/>
      <c r="Q1484" s="71"/>
      <c r="R1484" s="76"/>
      <c r="S1484" s="92"/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/>
      <c r="B1485" s="77"/>
      <c r="C1485" s="71"/>
      <c r="D1485" s="10"/>
      <c r="E1485" s="71"/>
      <c r="F1485" s="71"/>
      <c r="G1485" s="71"/>
      <c r="H1485" s="71"/>
      <c r="I1485" s="72"/>
      <c r="J1485" s="92"/>
      <c r="K1485" s="73"/>
      <c r="L1485" s="74"/>
      <c r="M1485" s="75"/>
      <c r="N1485" s="75"/>
      <c r="O1485" s="74"/>
      <c r="P1485" s="71"/>
      <c r="Q1485" s="71"/>
      <c r="R1485" s="76"/>
      <c r="S1485" s="92"/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/>
      <c r="B1486" s="77"/>
      <c r="C1486" s="71"/>
      <c r="D1486" s="10"/>
      <c r="E1486" s="71"/>
      <c r="F1486" s="71"/>
      <c r="G1486" s="71"/>
      <c r="H1486" s="71"/>
      <c r="I1486" s="72"/>
      <c r="J1486" s="92"/>
      <c r="K1486" s="73"/>
      <c r="L1486" s="74"/>
      <c r="M1486" s="75"/>
      <c r="N1486" s="75"/>
      <c r="O1486" s="74"/>
      <c r="P1486" s="71"/>
      <c r="Q1486" s="71"/>
      <c r="R1486" s="76"/>
      <c r="S1486" s="92"/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/>
      <c r="B1487" s="77"/>
      <c r="C1487" s="71"/>
      <c r="D1487" s="10"/>
      <c r="E1487" s="71"/>
      <c r="F1487" s="71"/>
      <c r="G1487" s="71"/>
      <c r="H1487" s="71"/>
      <c r="I1487" s="72"/>
      <c r="J1487" s="92"/>
      <c r="K1487" s="73"/>
      <c r="L1487" s="74"/>
      <c r="M1487" s="75"/>
      <c r="N1487" s="75"/>
      <c r="O1487" s="74"/>
      <c r="P1487" s="71"/>
      <c r="Q1487" s="71"/>
      <c r="R1487" s="76"/>
      <c r="S1487" s="92"/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/>
      <c r="B1488" s="77"/>
      <c r="C1488" s="71"/>
      <c r="D1488" s="10"/>
      <c r="E1488" s="71"/>
      <c r="F1488" s="71"/>
      <c r="G1488" s="71"/>
      <c r="H1488" s="71"/>
      <c r="I1488" s="72"/>
      <c r="J1488" s="92"/>
      <c r="K1488" s="73"/>
      <c r="L1488" s="74"/>
      <c r="M1488" s="75"/>
      <c r="N1488" s="75"/>
      <c r="O1488" s="74"/>
      <c r="P1488" s="71"/>
      <c r="Q1488" s="71"/>
      <c r="R1488" s="76"/>
      <c r="S1488" s="92"/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/>
      <c r="B1489" s="77"/>
      <c r="C1489" s="71"/>
      <c r="D1489" s="10"/>
      <c r="E1489" s="71"/>
      <c r="F1489" s="71"/>
      <c r="G1489" s="71"/>
      <c r="H1489" s="71"/>
      <c r="I1489" s="72"/>
      <c r="J1489" s="92"/>
      <c r="K1489" s="73"/>
      <c r="L1489" s="74"/>
      <c r="M1489" s="75"/>
      <c r="N1489" s="75"/>
      <c r="O1489" s="74"/>
      <c r="P1489" s="71"/>
      <c r="Q1489" s="71"/>
      <c r="R1489" s="76"/>
      <c r="S1489" s="92"/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/>
      <c r="B1490" s="77"/>
      <c r="C1490" s="71"/>
      <c r="D1490" s="10"/>
      <c r="E1490" s="71"/>
      <c r="F1490" s="71"/>
      <c r="G1490" s="71"/>
      <c r="H1490" s="71"/>
      <c r="I1490" s="72"/>
      <c r="J1490" s="92"/>
      <c r="K1490" s="73"/>
      <c r="L1490" s="74"/>
      <c r="M1490" s="75"/>
      <c r="N1490" s="75"/>
      <c r="O1490" s="74"/>
      <c r="P1490" s="71"/>
      <c r="Q1490" s="71"/>
      <c r="R1490" s="76"/>
      <c r="S1490" s="92"/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/>
      <c r="B1491" s="77"/>
      <c r="C1491" s="71"/>
      <c r="D1491" s="10"/>
      <c r="E1491" s="71"/>
      <c r="F1491" s="71"/>
      <c r="G1491" s="71"/>
      <c r="H1491" s="71"/>
      <c r="I1491" s="72"/>
      <c r="J1491" s="92"/>
      <c r="K1491" s="73"/>
      <c r="L1491" s="74"/>
      <c r="M1491" s="75"/>
      <c r="N1491" s="75"/>
      <c r="O1491" s="74"/>
      <c r="P1491" s="71"/>
      <c r="Q1491" s="71"/>
      <c r="R1491" s="76"/>
      <c r="S1491" s="92"/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/>
      <c r="B1492" s="77"/>
      <c r="C1492" s="71"/>
      <c r="D1492" s="10"/>
      <c r="E1492" s="71"/>
      <c r="F1492" s="71"/>
      <c r="G1492" s="71"/>
      <c r="H1492" s="71"/>
      <c r="I1492" s="72"/>
      <c r="J1492" s="92"/>
      <c r="K1492" s="73"/>
      <c r="L1492" s="74"/>
      <c r="M1492" s="75"/>
      <c r="N1492" s="75"/>
      <c r="O1492" s="74"/>
      <c r="P1492" s="71"/>
      <c r="Q1492" s="71"/>
      <c r="R1492" s="76"/>
      <c r="S1492" s="92"/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/>
      <c r="B1493" s="77"/>
      <c r="C1493" s="71"/>
      <c r="D1493" s="10"/>
      <c r="E1493" s="71"/>
      <c r="F1493" s="71"/>
      <c r="G1493" s="71"/>
      <c r="H1493" s="71"/>
      <c r="I1493" s="72"/>
      <c r="J1493" s="92"/>
      <c r="K1493" s="73"/>
      <c r="L1493" s="74"/>
      <c r="M1493" s="75"/>
      <c r="N1493" s="75"/>
      <c r="O1493" s="74"/>
      <c r="P1493" s="71"/>
      <c r="Q1493" s="71"/>
      <c r="R1493" s="76"/>
      <c r="S1493" s="92"/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/>
      <c r="B1494" s="77"/>
      <c r="C1494" s="71"/>
      <c r="D1494" s="10"/>
      <c r="E1494" s="71"/>
      <c r="F1494" s="71"/>
      <c r="G1494" s="71"/>
      <c r="H1494" s="71"/>
      <c r="I1494" s="72"/>
      <c r="J1494" s="92"/>
      <c r="K1494" s="73"/>
      <c r="L1494" s="74"/>
      <c r="M1494" s="75"/>
      <c r="N1494" s="75"/>
      <c r="O1494" s="74"/>
      <c r="P1494" s="71"/>
      <c r="Q1494" s="71"/>
      <c r="R1494" s="76"/>
      <c r="S1494" s="92"/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/>
      <c r="B1495" s="77"/>
      <c r="C1495" s="71"/>
      <c r="D1495" s="10"/>
      <c r="E1495" s="71"/>
      <c r="F1495" s="71"/>
      <c r="G1495" s="71"/>
      <c r="H1495" s="71"/>
      <c r="I1495" s="72"/>
      <c r="J1495" s="92"/>
      <c r="K1495" s="73"/>
      <c r="L1495" s="74"/>
      <c r="M1495" s="75"/>
      <c r="N1495" s="75"/>
      <c r="O1495" s="74"/>
      <c r="P1495" s="71"/>
      <c r="Q1495" s="71"/>
      <c r="R1495" s="76"/>
      <c r="S1495" s="92"/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/>
      <c r="B1496" s="77"/>
      <c r="C1496" s="71"/>
      <c r="D1496" s="10"/>
      <c r="E1496" s="71"/>
      <c r="F1496" s="71"/>
      <c r="G1496" s="71"/>
      <c r="H1496" s="71"/>
      <c r="I1496" s="72"/>
      <c r="J1496" s="92"/>
      <c r="K1496" s="73"/>
      <c r="L1496" s="74"/>
      <c r="M1496" s="75"/>
      <c r="N1496" s="75"/>
      <c r="O1496" s="74"/>
      <c r="P1496" s="71"/>
      <c r="Q1496" s="71"/>
      <c r="R1496" s="76"/>
      <c r="S1496" s="92"/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/>
      <c r="B1497" s="77"/>
      <c r="C1497" s="71"/>
      <c r="D1497" s="10"/>
      <c r="E1497" s="71"/>
      <c r="F1497" s="71"/>
      <c r="G1497" s="71"/>
      <c r="H1497" s="71"/>
      <c r="I1497" s="72"/>
      <c r="J1497" s="92"/>
      <c r="K1497" s="73"/>
      <c r="L1497" s="74"/>
      <c r="M1497" s="75"/>
      <c r="N1497" s="75"/>
      <c r="O1497" s="74"/>
      <c r="P1497" s="71"/>
      <c r="Q1497" s="71"/>
      <c r="R1497" s="76"/>
      <c r="S1497" s="92"/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/>
      <c r="B1498" s="77"/>
      <c r="C1498" s="71"/>
      <c r="D1498" s="10"/>
      <c r="E1498" s="71"/>
      <c r="F1498" s="71"/>
      <c r="G1498" s="71"/>
      <c r="H1498" s="71"/>
      <c r="I1498" s="72"/>
      <c r="J1498" s="92"/>
      <c r="K1498" s="73"/>
      <c r="L1498" s="74"/>
      <c r="M1498" s="75"/>
      <c r="N1498" s="75"/>
      <c r="O1498" s="74"/>
      <c r="P1498" s="71"/>
      <c r="Q1498" s="71"/>
      <c r="R1498" s="76"/>
      <c r="S1498" s="92"/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/>
      <c r="B1499" s="77"/>
      <c r="C1499" s="71"/>
      <c r="D1499" s="10"/>
      <c r="E1499" s="71"/>
      <c r="F1499" s="71"/>
      <c r="G1499" s="71"/>
      <c r="H1499" s="71"/>
      <c r="I1499" s="72"/>
      <c r="J1499" s="92"/>
      <c r="K1499" s="73"/>
      <c r="L1499" s="74"/>
      <c r="M1499" s="75"/>
      <c r="N1499" s="75"/>
      <c r="O1499" s="74"/>
      <c r="P1499" s="71"/>
      <c r="Q1499" s="71"/>
      <c r="R1499" s="76"/>
      <c r="S1499" s="92"/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/>
      <c r="B1500" s="77"/>
      <c r="C1500" s="71"/>
      <c r="D1500" s="10"/>
      <c r="E1500" s="71"/>
      <c r="F1500" s="71"/>
      <c r="G1500" s="71"/>
      <c r="H1500" s="71"/>
      <c r="I1500" s="72"/>
      <c r="J1500" s="92"/>
      <c r="K1500" s="73"/>
      <c r="L1500" s="74"/>
      <c r="M1500" s="75"/>
      <c r="N1500" s="75"/>
      <c r="O1500" s="74"/>
      <c r="P1500" s="71"/>
      <c r="Q1500" s="71"/>
      <c r="R1500" s="76"/>
      <c r="S1500" s="92"/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/>
      <c r="B1501" s="77"/>
      <c r="C1501" s="71"/>
      <c r="D1501" s="10"/>
      <c r="E1501" s="71"/>
      <c r="F1501" s="71"/>
      <c r="G1501" s="71"/>
      <c r="H1501" s="71"/>
      <c r="I1501" s="72"/>
      <c r="J1501" s="92"/>
      <c r="K1501" s="73"/>
      <c r="L1501" s="74"/>
      <c r="M1501" s="75"/>
      <c r="N1501" s="75"/>
      <c r="O1501" s="74"/>
      <c r="P1501" s="71"/>
      <c r="Q1501" s="71"/>
      <c r="R1501" s="76"/>
      <c r="S1501" s="92"/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/>
      <c r="B1502" s="77"/>
      <c r="C1502" s="71"/>
      <c r="D1502" s="10"/>
      <c r="E1502" s="71"/>
      <c r="F1502" s="71"/>
      <c r="G1502" s="71"/>
      <c r="H1502" s="71"/>
      <c r="I1502" s="72"/>
      <c r="J1502" s="92"/>
      <c r="K1502" s="73"/>
      <c r="L1502" s="74"/>
      <c r="M1502" s="75"/>
      <c r="N1502" s="75"/>
      <c r="O1502" s="74"/>
      <c r="P1502" s="71"/>
      <c r="Q1502" s="71"/>
      <c r="R1502" s="76"/>
      <c r="S1502" s="92"/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/>
      <c r="B1503" s="77"/>
      <c r="C1503" s="71"/>
      <c r="D1503" s="10"/>
      <c r="E1503" s="71"/>
      <c r="F1503" s="71"/>
      <c r="G1503" s="71"/>
      <c r="H1503" s="71"/>
      <c r="I1503" s="72"/>
      <c r="J1503" s="92"/>
      <c r="K1503" s="73"/>
      <c r="L1503" s="74"/>
      <c r="M1503" s="75"/>
      <c r="N1503" s="75"/>
      <c r="O1503" s="74"/>
      <c r="P1503" s="71"/>
      <c r="Q1503" s="71"/>
      <c r="R1503" s="76"/>
      <c r="S1503" s="92"/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/>
      <c r="B1504" s="77"/>
      <c r="C1504" s="71"/>
      <c r="D1504" s="10"/>
      <c r="E1504" s="71"/>
      <c r="F1504" s="71"/>
      <c r="G1504" s="71"/>
      <c r="H1504" s="71"/>
      <c r="I1504" s="72"/>
      <c r="J1504" s="92"/>
      <c r="K1504" s="73"/>
      <c r="L1504" s="74"/>
      <c r="M1504" s="75"/>
      <c r="N1504" s="75"/>
      <c r="O1504" s="74"/>
      <c r="P1504" s="71"/>
      <c r="Q1504" s="71"/>
      <c r="R1504" s="76"/>
      <c r="S1504" s="92"/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/>
      <c r="B1505" s="77"/>
      <c r="C1505" s="71"/>
      <c r="D1505" s="10"/>
      <c r="E1505" s="71"/>
      <c r="F1505" s="71"/>
      <c r="G1505" s="71"/>
      <c r="H1505" s="71"/>
      <c r="I1505" s="72"/>
      <c r="J1505" s="92"/>
      <c r="K1505" s="73"/>
      <c r="L1505" s="74"/>
      <c r="M1505" s="75"/>
      <c r="N1505" s="75"/>
      <c r="O1505" s="74"/>
      <c r="P1505" s="71"/>
      <c r="Q1505" s="71"/>
      <c r="R1505" s="76"/>
      <c r="S1505" s="92"/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/>
      <c r="B1506" s="77"/>
      <c r="C1506" s="71"/>
      <c r="D1506" s="10"/>
      <c r="E1506" s="71"/>
      <c r="F1506" s="71"/>
      <c r="G1506" s="71"/>
      <c r="H1506" s="71"/>
      <c r="I1506" s="72"/>
      <c r="J1506" s="92"/>
      <c r="K1506" s="73"/>
      <c r="L1506" s="74"/>
      <c r="M1506" s="75"/>
      <c r="N1506" s="75"/>
      <c r="O1506" s="74"/>
      <c r="P1506" s="71"/>
      <c r="Q1506" s="71"/>
      <c r="R1506" s="76"/>
      <c r="S1506" s="92"/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/>
      <c r="B1507" s="77"/>
      <c r="C1507" s="71"/>
      <c r="D1507" s="10"/>
      <c r="E1507" s="71"/>
      <c r="F1507" s="71"/>
      <c r="G1507" s="71"/>
      <c r="H1507" s="71"/>
      <c r="I1507" s="72"/>
      <c r="J1507" s="92"/>
      <c r="K1507" s="73"/>
      <c r="L1507" s="74"/>
      <c r="M1507" s="75"/>
      <c r="N1507" s="75"/>
      <c r="O1507" s="74"/>
      <c r="P1507" s="71"/>
      <c r="Q1507" s="71"/>
      <c r="R1507" s="76"/>
      <c r="S1507" s="92"/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/>
      <c r="B1508" s="77"/>
      <c r="C1508" s="71"/>
      <c r="D1508" s="10"/>
      <c r="E1508" s="71"/>
      <c r="F1508" s="71"/>
      <c r="G1508" s="71"/>
      <c r="H1508" s="71"/>
      <c r="I1508" s="72"/>
      <c r="J1508" s="92"/>
      <c r="K1508" s="73"/>
      <c r="L1508" s="74"/>
      <c r="M1508" s="75"/>
      <c r="N1508" s="75"/>
      <c r="O1508" s="74"/>
      <c r="P1508" s="71"/>
      <c r="Q1508" s="71"/>
      <c r="R1508" s="76"/>
      <c r="S1508" s="92"/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/>
      <c r="B1509" s="77"/>
      <c r="C1509" s="71"/>
      <c r="D1509" s="10"/>
      <c r="E1509" s="71"/>
      <c r="F1509" s="71"/>
      <c r="G1509" s="71"/>
      <c r="H1509" s="71"/>
      <c r="I1509" s="72"/>
      <c r="J1509" s="92"/>
      <c r="K1509" s="73"/>
      <c r="L1509" s="74"/>
      <c r="M1509" s="75"/>
      <c r="N1509" s="75"/>
      <c r="O1509" s="74"/>
      <c r="P1509" s="71"/>
      <c r="Q1509" s="71"/>
      <c r="R1509" s="76"/>
      <c r="S1509" s="92"/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/>
      <c r="B1510" s="77"/>
      <c r="C1510" s="71"/>
      <c r="D1510" s="10"/>
      <c r="E1510" s="71"/>
      <c r="F1510" s="71"/>
      <c r="G1510" s="71"/>
      <c r="H1510" s="71"/>
      <c r="I1510" s="72"/>
      <c r="J1510" s="92"/>
      <c r="K1510" s="73"/>
      <c r="L1510" s="74"/>
      <c r="M1510" s="75"/>
      <c r="N1510" s="75"/>
      <c r="O1510" s="74"/>
      <c r="P1510" s="71"/>
      <c r="Q1510" s="71"/>
      <c r="R1510" s="76"/>
      <c r="S1510" s="92"/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/>
      <c r="B1511" s="77"/>
      <c r="C1511" s="71"/>
      <c r="D1511" s="10"/>
      <c r="E1511" s="71"/>
      <c r="F1511" s="71"/>
      <c r="G1511" s="71"/>
      <c r="H1511" s="71"/>
      <c r="I1511" s="72"/>
      <c r="J1511" s="92"/>
      <c r="K1511" s="73"/>
      <c r="L1511" s="74"/>
      <c r="M1511" s="75"/>
      <c r="N1511" s="75"/>
      <c r="O1511" s="74"/>
      <c r="P1511" s="71"/>
      <c r="Q1511" s="71"/>
      <c r="R1511" s="76"/>
      <c r="S1511" s="92"/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/>
      <c r="B1512" s="77"/>
      <c r="C1512" s="71"/>
      <c r="D1512" s="10"/>
      <c r="E1512" s="71"/>
      <c r="F1512" s="71"/>
      <c r="G1512" s="71"/>
      <c r="H1512" s="71"/>
      <c r="I1512" s="72"/>
      <c r="J1512" s="92"/>
      <c r="K1512" s="73"/>
      <c r="L1512" s="74"/>
      <c r="M1512" s="75"/>
      <c r="N1512" s="75"/>
      <c r="O1512" s="74"/>
      <c r="P1512" s="71"/>
      <c r="Q1512" s="71"/>
      <c r="R1512" s="76"/>
      <c r="S1512" s="92"/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/>
      <c r="B1513" s="77"/>
      <c r="C1513" s="71"/>
      <c r="D1513" s="10"/>
      <c r="E1513" s="71"/>
      <c r="F1513" s="71"/>
      <c r="G1513" s="71"/>
      <c r="H1513" s="71"/>
      <c r="I1513" s="72"/>
      <c r="J1513" s="92"/>
      <c r="K1513" s="73"/>
      <c r="L1513" s="74"/>
      <c r="M1513" s="75"/>
      <c r="N1513" s="75"/>
      <c r="O1513" s="74"/>
      <c r="P1513" s="71"/>
      <c r="Q1513" s="71"/>
      <c r="R1513" s="76"/>
      <c r="S1513" s="92"/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/>
      <c r="B1514" s="77"/>
      <c r="C1514" s="71"/>
      <c r="D1514" s="10"/>
      <c r="E1514" s="71"/>
      <c r="F1514" s="71"/>
      <c r="G1514" s="71"/>
      <c r="H1514" s="71"/>
      <c r="I1514" s="72"/>
      <c r="J1514" s="92"/>
      <c r="K1514" s="73"/>
      <c r="L1514" s="74"/>
      <c r="M1514" s="75"/>
      <c r="N1514" s="75"/>
      <c r="O1514" s="74"/>
      <c r="P1514" s="71"/>
      <c r="Q1514" s="71"/>
      <c r="R1514" s="76"/>
      <c r="S1514" s="92"/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/>
      <c r="B1515" s="77"/>
      <c r="C1515" s="71"/>
      <c r="D1515" s="10"/>
      <c r="E1515" s="71"/>
      <c r="F1515" s="71"/>
      <c r="G1515" s="71"/>
      <c r="H1515" s="71"/>
      <c r="I1515" s="72"/>
      <c r="J1515" s="92"/>
      <c r="K1515" s="73"/>
      <c r="L1515" s="74"/>
      <c r="M1515" s="75"/>
      <c r="N1515" s="75"/>
      <c r="O1515" s="74"/>
      <c r="P1515" s="71"/>
      <c r="Q1515" s="71"/>
      <c r="R1515" s="76"/>
      <c r="S1515" s="92"/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/>
      <c r="B1516" s="77"/>
      <c r="C1516" s="71"/>
      <c r="D1516" s="10"/>
      <c r="E1516" s="71"/>
      <c r="F1516" s="71"/>
      <c r="G1516" s="71"/>
      <c r="H1516" s="71"/>
      <c r="I1516" s="72"/>
      <c r="J1516" s="92"/>
      <c r="K1516" s="73"/>
      <c r="L1516" s="74"/>
      <c r="M1516" s="75"/>
      <c r="N1516" s="75"/>
      <c r="O1516" s="74"/>
      <c r="P1516" s="71"/>
      <c r="Q1516" s="71"/>
      <c r="R1516" s="76"/>
      <c r="S1516" s="92"/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/>
      <c r="B1517" s="77"/>
      <c r="C1517" s="71"/>
      <c r="D1517" s="10"/>
      <c r="E1517" s="71"/>
      <c r="F1517" s="71"/>
      <c r="G1517" s="71"/>
      <c r="H1517" s="71"/>
      <c r="I1517" s="72"/>
      <c r="J1517" s="92"/>
      <c r="K1517" s="73"/>
      <c r="L1517" s="74"/>
      <c r="M1517" s="75"/>
      <c r="N1517" s="75"/>
      <c r="O1517" s="74"/>
      <c r="P1517" s="71"/>
      <c r="Q1517" s="71"/>
      <c r="R1517" s="76"/>
      <c r="S1517" s="92"/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/>
      <c r="B1518" s="77"/>
      <c r="C1518" s="71"/>
      <c r="D1518" s="10"/>
      <c r="E1518" s="71"/>
      <c r="F1518" s="71"/>
      <c r="G1518" s="71"/>
      <c r="H1518" s="71"/>
      <c r="I1518" s="72"/>
      <c r="J1518" s="92"/>
      <c r="K1518" s="73"/>
      <c r="L1518" s="74"/>
      <c r="M1518" s="75"/>
      <c r="N1518" s="75"/>
      <c r="O1518" s="74"/>
      <c r="P1518" s="71"/>
      <c r="Q1518" s="71"/>
      <c r="R1518" s="76"/>
      <c r="S1518" s="92"/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/>
      <c r="B1519" s="77"/>
      <c r="C1519" s="71"/>
      <c r="D1519" s="10"/>
      <c r="E1519" s="71"/>
      <c r="F1519" s="71"/>
      <c r="G1519" s="71"/>
      <c r="H1519" s="71"/>
      <c r="I1519" s="72"/>
      <c r="J1519" s="92"/>
      <c r="K1519" s="73"/>
      <c r="L1519" s="74"/>
      <c r="M1519" s="75"/>
      <c r="N1519" s="75"/>
      <c r="O1519" s="74"/>
      <c r="P1519" s="71"/>
      <c r="Q1519" s="71"/>
      <c r="R1519" s="76"/>
      <c r="S1519" s="92"/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/>
      <c r="B1520" s="77"/>
      <c r="C1520" s="71"/>
      <c r="D1520" s="10"/>
      <c r="E1520" s="71"/>
      <c r="F1520" s="71"/>
      <c r="G1520" s="71"/>
      <c r="H1520" s="71"/>
      <c r="I1520" s="72"/>
      <c r="J1520" s="92"/>
      <c r="K1520" s="73"/>
      <c r="L1520" s="74"/>
      <c r="M1520" s="75"/>
      <c r="N1520" s="75"/>
      <c r="O1520" s="74"/>
      <c r="P1520" s="71"/>
      <c r="Q1520" s="71"/>
      <c r="R1520" s="76"/>
      <c r="S1520" s="92"/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/>
      <c r="B1521" s="77"/>
      <c r="C1521" s="71"/>
      <c r="D1521" s="10"/>
      <c r="E1521" s="71"/>
      <c r="F1521" s="71"/>
      <c r="G1521" s="71"/>
      <c r="H1521" s="71"/>
      <c r="I1521" s="72"/>
      <c r="J1521" s="92"/>
      <c r="K1521" s="73"/>
      <c r="L1521" s="74"/>
      <c r="M1521" s="75"/>
      <c r="N1521" s="75"/>
      <c r="O1521" s="74"/>
      <c r="P1521" s="71"/>
      <c r="Q1521" s="71"/>
      <c r="R1521" s="76"/>
      <c r="S1521" s="92"/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/>
      <c r="B1522" s="77"/>
      <c r="C1522" s="71"/>
      <c r="D1522" s="10"/>
      <c r="E1522" s="71"/>
      <c r="F1522" s="71"/>
      <c r="G1522" s="71"/>
      <c r="H1522" s="71"/>
      <c r="I1522" s="72"/>
      <c r="J1522" s="92"/>
      <c r="K1522" s="73"/>
      <c r="L1522" s="74"/>
      <c r="M1522" s="75"/>
      <c r="N1522" s="75"/>
      <c r="O1522" s="74"/>
      <c r="P1522" s="71"/>
      <c r="Q1522" s="71"/>
      <c r="R1522" s="76"/>
      <c r="S1522" s="92"/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/>
      <c r="B1523" s="77"/>
      <c r="C1523" s="71"/>
      <c r="D1523" s="10"/>
      <c r="E1523" s="71"/>
      <c r="F1523" s="71"/>
      <c r="G1523" s="71"/>
      <c r="H1523" s="71"/>
      <c r="I1523" s="72"/>
      <c r="J1523" s="92"/>
      <c r="K1523" s="73"/>
      <c r="L1523" s="74"/>
      <c r="M1523" s="75"/>
      <c r="N1523" s="75"/>
      <c r="O1523" s="74"/>
      <c r="P1523" s="71"/>
      <c r="Q1523" s="71"/>
      <c r="R1523" s="76"/>
      <c r="S1523" s="92"/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/>
      <c r="B1524" s="77"/>
      <c r="C1524" s="71"/>
      <c r="D1524" s="10"/>
      <c r="E1524" s="71"/>
      <c r="F1524" s="71"/>
      <c r="G1524" s="71"/>
      <c r="H1524" s="71"/>
      <c r="I1524" s="72"/>
      <c r="J1524" s="92"/>
      <c r="K1524" s="73"/>
      <c r="L1524" s="74"/>
      <c r="M1524" s="75"/>
      <c r="N1524" s="75"/>
      <c r="O1524" s="74"/>
      <c r="P1524" s="71"/>
      <c r="Q1524" s="71"/>
      <c r="R1524" s="76"/>
      <c r="S1524" s="92"/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/>
      <c r="B1525" s="77"/>
      <c r="C1525" s="71"/>
      <c r="D1525" s="10"/>
      <c r="E1525" s="71"/>
      <c r="F1525" s="71"/>
      <c r="G1525" s="71"/>
      <c r="H1525" s="71"/>
      <c r="I1525" s="72"/>
      <c r="J1525" s="92"/>
      <c r="K1525" s="73"/>
      <c r="L1525" s="74"/>
      <c r="M1525" s="75"/>
      <c r="N1525" s="75"/>
      <c r="O1525" s="74"/>
      <c r="P1525" s="71"/>
      <c r="Q1525" s="71"/>
      <c r="R1525" s="76"/>
      <c r="S1525" s="92"/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/>
      <c r="B1526" s="77"/>
      <c r="C1526" s="71"/>
      <c r="D1526" s="10"/>
      <c r="E1526" s="71"/>
      <c r="F1526" s="71"/>
      <c r="G1526" s="71"/>
      <c r="H1526" s="71"/>
      <c r="I1526" s="72"/>
      <c r="J1526" s="92"/>
      <c r="K1526" s="73"/>
      <c r="L1526" s="74"/>
      <c r="M1526" s="75"/>
      <c r="N1526" s="75"/>
      <c r="O1526" s="74"/>
      <c r="P1526" s="71"/>
      <c r="Q1526" s="71"/>
      <c r="R1526" s="76"/>
      <c r="S1526" s="92"/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/>
      <c r="B1527" s="77"/>
      <c r="C1527" s="71"/>
      <c r="D1527" s="10"/>
      <c r="E1527" s="71"/>
      <c r="F1527" s="71"/>
      <c r="G1527" s="71"/>
      <c r="H1527" s="71"/>
      <c r="I1527" s="72"/>
      <c r="J1527" s="92"/>
      <c r="K1527" s="73"/>
      <c r="L1527" s="74"/>
      <c r="M1527" s="75"/>
      <c r="N1527" s="75"/>
      <c r="O1527" s="74"/>
      <c r="P1527" s="71"/>
      <c r="Q1527" s="71"/>
      <c r="R1527" s="76"/>
      <c r="S1527" s="92"/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/>
      <c r="B1528" s="77"/>
      <c r="C1528" s="71"/>
      <c r="D1528" s="10"/>
      <c r="E1528" s="71"/>
      <c r="F1528" s="71"/>
      <c r="G1528" s="71"/>
      <c r="H1528" s="71"/>
      <c r="I1528" s="72"/>
      <c r="J1528" s="92"/>
      <c r="K1528" s="73"/>
      <c r="L1528" s="74"/>
      <c r="M1528" s="75"/>
      <c r="N1528" s="75"/>
      <c r="O1528" s="74"/>
      <c r="P1528" s="71"/>
      <c r="Q1528" s="71"/>
      <c r="R1528" s="76"/>
      <c r="S1528" s="92"/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/>
      <c r="B1529" s="77"/>
      <c r="C1529" s="71"/>
      <c r="D1529" s="10"/>
      <c r="E1529" s="71"/>
      <c r="F1529" s="71"/>
      <c r="G1529" s="71"/>
      <c r="H1529" s="71"/>
      <c r="I1529" s="72"/>
      <c r="J1529" s="92"/>
      <c r="K1529" s="73"/>
      <c r="L1529" s="74"/>
      <c r="M1529" s="75"/>
      <c r="N1529" s="75"/>
      <c r="O1529" s="74"/>
      <c r="P1529" s="71"/>
      <c r="Q1529" s="71"/>
      <c r="R1529" s="76"/>
      <c r="S1529" s="92"/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/>
      <c r="B1530" s="77"/>
      <c r="C1530" s="71"/>
      <c r="D1530" s="10"/>
      <c r="E1530" s="71"/>
      <c r="F1530" s="71"/>
      <c r="G1530" s="71"/>
      <c r="H1530" s="71"/>
      <c r="I1530" s="72"/>
      <c r="J1530" s="92"/>
      <c r="K1530" s="73"/>
      <c r="L1530" s="74"/>
      <c r="M1530" s="75"/>
      <c r="N1530" s="75"/>
      <c r="O1530" s="74"/>
      <c r="P1530" s="71"/>
      <c r="Q1530" s="71"/>
      <c r="R1530" s="76"/>
      <c r="S1530" s="92"/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/>
      <c r="B1531" s="77"/>
      <c r="C1531" s="71"/>
      <c r="D1531" s="10"/>
      <c r="E1531" s="71"/>
      <c r="F1531" s="71"/>
      <c r="G1531" s="71"/>
      <c r="H1531" s="71"/>
      <c r="I1531" s="72"/>
      <c r="J1531" s="92"/>
      <c r="K1531" s="73"/>
      <c r="L1531" s="74"/>
      <c r="M1531" s="75"/>
      <c r="N1531" s="75"/>
      <c r="O1531" s="74"/>
      <c r="P1531" s="71"/>
      <c r="Q1531" s="71"/>
      <c r="R1531" s="76"/>
      <c r="S1531" s="92"/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/>
      <c r="B1532" s="77"/>
      <c r="C1532" s="71"/>
      <c r="D1532" s="10"/>
      <c r="E1532" s="71"/>
      <c r="F1532" s="71"/>
      <c r="G1532" s="71"/>
      <c r="H1532" s="71"/>
      <c r="I1532" s="72"/>
      <c r="J1532" s="92"/>
      <c r="K1532" s="73"/>
      <c r="L1532" s="74"/>
      <c r="M1532" s="75"/>
      <c r="N1532" s="75"/>
      <c r="O1532" s="74"/>
      <c r="P1532" s="71"/>
      <c r="Q1532" s="71"/>
      <c r="R1532" s="76"/>
      <c r="S1532" s="92"/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/>
      <c r="B1533" s="77"/>
      <c r="C1533" s="71"/>
      <c r="D1533" s="10"/>
      <c r="E1533" s="71"/>
      <c r="F1533" s="71"/>
      <c r="G1533" s="71"/>
      <c r="H1533" s="71"/>
      <c r="I1533" s="72"/>
      <c r="J1533" s="92"/>
      <c r="K1533" s="73"/>
      <c r="L1533" s="74"/>
      <c r="M1533" s="75"/>
      <c r="N1533" s="75"/>
      <c r="O1533" s="74"/>
      <c r="P1533" s="71"/>
      <c r="Q1533" s="71"/>
      <c r="R1533" s="76"/>
      <c r="S1533" s="92"/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/>
      <c r="B1534" s="77"/>
      <c r="C1534" s="71"/>
      <c r="D1534" s="10"/>
      <c r="E1534" s="71"/>
      <c r="F1534" s="71"/>
      <c r="G1534" s="71"/>
      <c r="H1534" s="71"/>
      <c r="I1534" s="72"/>
      <c r="J1534" s="92"/>
      <c r="K1534" s="73"/>
      <c r="L1534" s="74"/>
      <c r="M1534" s="75"/>
      <c r="N1534" s="75"/>
      <c r="O1534" s="74"/>
      <c r="P1534" s="71"/>
      <c r="Q1534" s="71"/>
      <c r="R1534" s="76"/>
      <c r="S1534" s="92"/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/>
      <c r="B1535" s="77"/>
      <c r="C1535" s="71"/>
      <c r="D1535" s="10"/>
      <c r="E1535" s="71"/>
      <c r="F1535" s="71"/>
      <c r="G1535" s="71"/>
      <c r="H1535" s="71"/>
      <c r="I1535" s="72"/>
      <c r="J1535" s="92"/>
      <c r="K1535" s="73"/>
      <c r="L1535" s="74"/>
      <c r="M1535" s="75"/>
      <c r="N1535" s="75"/>
      <c r="O1535" s="74"/>
      <c r="P1535" s="71"/>
      <c r="Q1535" s="71"/>
      <c r="R1535" s="76"/>
      <c r="S1535" s="92"/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/>
      <c r="B1536" s="77"/>
      <c r="C1536" s="71"/>
      <c r="D1536" s="10"/>
      <c r="E1536" s="71"/>
      <c r="F1536" s="71"/>
      <c r="G1536" s="71"/>
      <c r="H1536" s="71"/>
      <c r="I1536" s="72"/>
      <c r="J1536" s="92"/>
      <c r="K1536" s="73"/>
      <c r="L1536" s="74"/>
      <c r="M1536" s="75"/>
      <c r="N1536" s="75"/>
      <c r="O1536" s="74"/>
      <c r="P1536" s="71"/>
      <c r="Q1536" s="71"/>
      <c r="R1536" s="76"/>
      <c r="S1536" s="92"/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/>
      <c r="B1537" s="77"/>
      <c r="C1537" s="71"/>
      <c r="D1537" s="10"/>
      <c r="E1537" s="71"/>
      <c r="F1537" s="71"/>
      <c r="G1537" s="71"/>
      <c r="H1537" s="71"/>
      <c r="I1537" s="72"/>
      <c r="J1537" s="92"/>
      <c r="K1537" s="73"/>
      <c r="L1537" s="74"/>
      <c r="M1537" s="75"/>
      <c r="N1537" s="75"/>
      <c r="O1537" s="74"/>
      <c r="P1537" s="71"/>
      <c r="Q1537" s="71"/>
      <c r="R1537" s="76"/>
      <c r="S1537" s="92"/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/>
      <c r="B1538" s="77"/>
      <c r="C1538" s="71"/>
      <c r="D1538" s="10"/>
      <c r="E1538" s="71"/>
      <c r="F1538" s="71"/>
      <c r="G1538" s="71"/>
      <c r="H1538" s="71"/>
      <c r="I1538" s="72"/>
      <c r="J1538" s="92"/>
      <c r="K1538" s="73"/>
      <c r="L1538" s="74"/>
      <c r="M1538" s="75"/>
      <c r="N1538" s="75"/>
      <c r="O1538" s="74"/>
      <c r="P1538" s="71"/>
      <c r="Q1538" s="71"/>
      <c r="R1538" s="76"/>
      <c r="S1538" s="92"/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/>
      <c r="B1539" s="77"/>
      <c r="C1539" s="71"/>
      <c r="D1539" s="10"/>
      <c r="E1539" s="71"/>
      <c r="F1539" s="71"/>
      <c r="G1539" s="71"/>
      <c r="H1539" s="71"/>
      <c r="I1539" s="72"/>
      <c r="J1539" s="92"/>
      <c r="K1539" s="73"/>
      <c r="L1539" s="74"/>
      <c r="M1539" s="75"/>
      <c r="N1539" s="75"/>
      <c r="O1539" s="74"/>
      <c r="P1539" s="71"/>
      <c r="Q1539" s="71"/>
      <c r="R1539" s="76"/>
      <c r="S1539" s="92"/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/>
      <c r="B1540" s="77"/>
      <c r="C1540" s="71"/>
      <c r="D1540" s="10"/>
      <c r="E1540" s="71"/>
      <c r="F1540" s="71"/>
      <c r="G1540" s="71"/>
      <c r="H1540" s="71"/>
      <c r="I1540" s="72"/>
      <c r="J1540" s="92"/>
      <c r="K1540" s="73"/>
      <c r="L1540" s="74"/>
      <c r="M1540" s="75"/>
      <c r="N1540" s="75"/>
      <c r="O1540" s="74"/>
      <c r="P1540" s="71"/>
      <c r="Q1540" s="71"/>
      <c r="R1540" s="76"/>
      <c r="S1540" s="92"/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/>
      <c r="B1541" s="77"/>
      <c r="C1541" s="71"/>
      <c r="D1541" s="10"/>
      <c r="E1541" s="71"/>
      <c r="F1541" s="71"/>
      <c r="G1541" s="71"/>
      <c r="H1541" s="71"/>
      <c r="I1541" s="72"/>
      <c r="J1541" s="92"/>
      <c r="K1541" s="73"/>
      <c r="L1541" s="74"/>
      <c r="M1541" s="75"/>
      <c r="N1541" s="75"/>
      <c r="O1541" s="74"/>
      <c r="P1541" s="71"/>
      <c r="Q1541" s="71"/>
      <c r="R1541" s="76"/>
      <c r="S1541" s="92"/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/>
      <c r="B1542" s="77"/>
      <c r="C1542" s="71"/>
      <c r="D1542" s="10"/>
      <c r="E1542" s="71"/>
      <c r="F1542" s="71"/>
      <c r="G1542" s="71"/>
      <c r="H1542" s="71"/>
      <c r="I1542" s="72"/>
      <c r="J1542" s="92"/>
      <c r="K1542" s="73"/>
      <c r="L1542" s="74"/>
      <c r="M1542" s="75"/>
      <c r="N1542" s="75"/>
      <c r="O1542" s="74"/>
      <c r="P1542" s="71"/>
      <c r="Q1542" s="71"/>
      <c r="R1542" s="76"/>
      <c r="S1542" s="92"/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/>
      <c r="B1543" s="77"/>
      <c r="C1543" s="71"/>
      <c r="D1543" s="10"/>
      <c r="E1543" s="71"/>
      <c r="F1543" s="71"/>
      <c r="G1543" s="71"/>
      <c r="H1543" s="71"/>
      <c r="I1543" s="72"/>
      <c r="J1543" s="92"/>
      <c r="K1543" s="73"/>
      <c r="L1543" s="74"/>
      <c r="M1543" s="75"/>
      <c r="N1543" s="75"/>
      <c r="O1543" s="74"/>
      <c r="P1543" s="71"/>
      <c r="Q1543" s="71"/>
      <c r="R1543" s="76"/>
      <c r="S1543" s="92"/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/>
      <c r="B1544" s="77"/>
      <c r="C1544" s="71"/>
      <c r="D1544" s="10"/>
      <c r="E1544" s="71"/>
      <c r="F1544" s="71"/>
      <c r="G1544" s="71"/>
      <c r="H1544" s="71"/>
      <c r="I1544" s="72"/>
      <c r="J1544" s="92"/>
      <c r="K1544" s="73"/>
      <c r="L1544" s="74"/>
      <c r="M1544" s="75"/>
      <c r="N1544" s="75"/>
      <c r="O1544" s="74"/>
      <c r="P1544" s="71"/>
      <c r="Q1544" s="71"/>
      <c r="R1544" s="76"/>
      <c r="S1544" s="92"/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/>
      <c r="B1545" s="77"/>
      <c r="C1545" s="71"/>
      <c r="D1545" s="10"/>
      <c r="E1545" s="71"/>
      <c r="F1545" s="71"/>
      <c r="G1545" s="71"/>
      <c r="H1545" s="71"/>
      <c r="I1545" s="72"/>
      <c r="J1545" s="92"/>
      <c r="K1545" s="73"/>
      <c r="L1545" s="74"/>
      <c r="M1545" s="75"/>
      <c r="N1545" s="75"/>
      <c r="O1545" s="74"/>
      <c r="P1545" s="71"/>
      <c r="Q1545" s="71"/>
      <c r="R1545" s="76"/>
      <c r="S1545" s="92"/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/>
      <c r="B1546" s="77"/>
      <c r="C1546" s="71"/>
      <c r="D1546" s="10"/>
      <c r="E1546" s="71"/>
      <c r="F1546" s="71"/>
      <c r="G1546" s="71"/>
      <c r="H1546" s="71"/>
      <c r="I1546" s="72"/>
      <c r="J1546" s="92"/>
      <c r="K1546" s="73"/>
      <c r="L1546" s="74"/>
      <c r="M1546" s="75"/>
      <c r="N1546" s="75"/>
      <c r="O1546" s="74"/>
      <c r="P1546" s="71"/>
      <c r="Q1546" s="71"/>
      <c r="R1546" s="76"/>
      <c r="S1546" s="92"/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/>
      <c r="B1547" s="77"/>
      <c r="C1547" s="71"/>
      <c r="D1547" s="10"/>
      <c r="E1547" s="71"/>
      <c r="F1547" s="71"/>
      <c r="G1547" s="71"/>
      <c r="H1547" s="71"/>
      <c r="I1547" s="72"/>
      <c r="J1547" s="92"/>
      <c r="K1547" s="73"/>
      <c r="L1547" s="74"/>
      <c r="M1547" s="75"/>
      <c r="N1547" s="75"/>
      <c r="O1547" s="74"/>
      <c r="P1547" s="71"/>
      <c r="Q1547" s="71"/>
      <c r="R1547" s="76"/>
      <c r="S1547" s="92"/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/>
      <c r="B1548" s="77"/>
      <c r="C1548" s="71"/>
      <c r="D1548" s="10"/>
      <c r="E1548" s="71"/>
      <c r="F1548" s="71"/>
      <c r="G1548" s="71"/>
      <c r="H1548" s="71"/>
      <c r="I1548" s="72"/>
      <c r="J1548" s="92"/>
      <c r="K1548" s="73"/>
      <c r="L1548" s="74"/>
      <c r="M1548" s="75"/>
      <c r="N1548" s="75"/>
      <c r="O1548" s="74"/>
      <c r="P1548" s="71"/>
      <c r="Q1548" s="71"/>
      <c r="R1548" s="76"/>
      <c r="S1548" s="92"/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/>
      <c r="B1549" s="77"/>
      <c r="C1549" s="71"/>
      <c r="D1549" s="10"/>
      <c r="E1549" s="71"/>
      <c r="F1549" s="71"/>
      <c r="G1549" s="71"/>
      <c r="H1549" s="71"/>
      <c r="I1549" s="72"/>
      <c r="J1549" s="92"/>
      <c r="K1549" s="73"/>
      <c r="L1549" s="74"/>
      <c r="M1549" s="75"/>
      <c r="N1549" s="75"/>
      <c r="O1549" s="74"/>
      <c r="P1549" s="71"/>
      <c r="Q1549" s="71"/>
      <c r="R1549" s="76"/>
      <c r="S1549" s="92"/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/>
      <c r="B1550" s="77"/>
      <c r="C1550" s="71"/>
      <c r="D1550" s="10"/>
      <c r="E1550" s="71"/>
      <c r="F1550" s="71"/>
      <c r="G1550" s="71"/>
      <c r="H1550" s="71"/>
      <c r="I1550" s="72"/>
      <c r="J1550" s="92"/>
      <c r="K1550" s="73"/>
      <c r="L1550" s="74"/>
      <c r="M1550" s="75"/>
      <c r="N1550" s="75"/>
      <c r="O1550" s="74"/>
      <c r="P1550" s="71"/>
      <c r="Q1550" s="71"/>
      <c r="R1550" s="76"/>
      <c r="S1550" s="92"/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/>
      <c r="B1551" s="77"/>
      <c r="C1551" s="71"/>
      <c r="D1551" s="10"/>
      <c r="E1551" s="71"/>
      <c r="F1551" s="71"/>
      <c r="G1551" s="71"/>
      <c r="H1551" s="71"/>
      <c r="I1551" s="72"/>
      <c r="J1551" s="92"/>
      <c r="K1551" s="73"/>
      <c r="L1551" s="74"/>
      <c r="M1551" s="75"/>
      <c r="N1551" s="75"/>
      <c r="O1551" s="74"/>
      <c r="P1551" s="71"/>
      <c r="Q1551" s="71"/>
      <c r="R1551" s="76"/>
      <c r="S1551" s="92"/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/>
      <c r="B1552" s="77"/>
      <c r="C1552" s="71"/>
      <c r="D1552" s="10"/>
      <c r="E1552" s="71"/>
      <c r="F1552" s="71"/>
      <c r="G1552" s="71"/>
      <c r="H1552" s="71"/>
      <c r="I1552" s="72"/>
      <c r="J1552" s="92"/>
      <c r="K1552" s="73"/>
      <c r="L1552" s="74"/>
      <c r="M1552" s="75"/>
      <c r="N1552" s="75"/>
      <c r="O1552" s="74"/>
      <c r="P1552" s="71"/>
      <c r="Q1552" s="71"/>
      <c r="R1552" s="76"/>
      <c r="S1552" s="92"/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/>
      <c r="B1553" s="77"/>
      <c r="C1553" s="71"/>
      <c r="D1553" s="10"/>
      <c r="E1553" s="71"/>
      <c r="F1553" s="71"/>
      <c r="G1553" s="71"/>
      <c r="H1553" s="71"/>
      <c r="I1553" s="72"/>
      <c r="J1553" s="92"/>
      <c r="K1553" s="73"/>
      <c r="L1553" s="74"/>
      <c r="M1553" s="75"/>
      <c r="N1553" s="75"/>
      <c r="O1553" s="74"/>
      <c r="P1553" s="71"/>
      <c r="Q1553" s="71"/>
      <c r="R1553" s="76"/>
      <c r="S1553" s="92"/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/>
      <c r="B1554" s="77"/>
      <c r="C1554" s="71"/>
      <c r="D1554" s="10"/>
      <c r="E1554" s="71"/>
      <c r="F1554" s="71"/>
      <c r="G1554" s="71"/>
      <c r="H1554" s="71"/>
      <c r="I1554" s="72"/>
      <c r="J1554" s="92"/>
      <c r="K1554" s="73"/>
      <c r="L1554" s="74"/>
      <c r="M1554" s="75"/>
      <c r="N1554" s="75"/>
      <c r="O1554" s="74"/>
      <c r="P1554" s="71"/>
      <c r="Q1554" s="71"/>
      <c r="R1554" s="76"/>
      <c r="S1554" s="92"/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/>
      <c r="B1555" s="77"/>
      <c r="C1555" s="71"/>
      <c r="D1555" s="10"/>
      <c r="E1555" s="71"/>
      <c r="F1555" s="71"/>
      <c r="G1555" s="71"/>
      <c r="H1555" s="71"/>
      <c r="I1555" s="72"/>
      <c r="J1555" s="92"/>
      <c r="K1555" s="73"/>
      <c r="L1555" s="74"/>
      <c r="M1555" s="75"/>
      <c r="N1555" s="75"/>
      <c r="O1555" s="74"/>
      <c r="P1555" s="71"/>
      <c r="Q1555" s="71"/>
      <c r="R1555" s="76"/>
      <c r="S1555" s="92"/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/>
      <c r="B1556" s="77"/>
      <c r="C1556" s="71"/>
      <c r="D1556" s="10"/>
      <c r="E1556" s="71"/>
      <c r="F1556" s="71"/>
      <c r="G1556" s="71"/>
      <c r="H1556" s="71"/>
      <c r="I1556" s="72"/>
      <c r="J1556" s="92"/>
      <c r="K1556" s="73"/>
      <c r="L1556" s="74"/>
      <c r="M1556" s="75"/>
      <c r="N1556" s="75"/>
      <c r="O1556" s="74"/>
      <c r="P1556" s="71"/>
      <c r="Q1556" s="71"/>
      <c r="R1556" s="76"/>
      <c r="S1556" s="92"/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/>
      <c r="B1557" s="77"/>
      <c r="C1557" s="71"/>
      <c r="D1557" s="10"/>
      <c r="E1557" s="71"/>
      <c r="F1557" s="71"/>
      <c r="G1557" s="71"/>
      <c r="H1557" s="71"/>
      <c r="I1557" s="72"/>
      <c r="J1557" s="92"/>
      <c r="K1557" s="73"/>
      <c r="L1557" s="74"/>
      <c r="M1557" s="75"/>
      <c r="N1557" s="75"/>
      <c r="O1557" s="74"/>
      <c r="P1557" s="71"/>
      <c r="Q1557" s="71"/>
      <c r="R1557" s="76"/>
      <c r="S1557" s="92"/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/>
      <c r="B1558" s="77"/>
      <c r="C1558" s="71"/>
      <c r="D1558" s="10"/>
      <c r="E1558" s="71"/>
      <c r="F1558" s="71"/>
      <c r="G1558" s="71"/>
      <c r="H1558" s="71"/>
      <c r="I1558" s="72"/>
      <c r="J1558" s="92"/>
      <c r="K1558" s="73"/>
      <c r="L1558" s="74"/>
      <c r="M1558" s="75"/>
      <c r="N1558" s="75"/>
      <c r="O1558" s="74"/>
      <c r="P1558" s="71"/>
      <c r="Q1558" s="71"/>
      <c r="R1558" s="76"/>
      <c r="S1558" s="92"/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/>
      <c r="B1559" s="77"/>
      <c r="C1559" s="71"/>
      <c r="D1559" s="10"/>
      <c r="E1559" s="71"/>
      <c r="F1559" s="71"/>
      <c r="G1559" s="71"/>
      <c r="H1559" s="71"/>
      <c r="I1559" s="72"/>
      <c r="J1559" s="92"/>
      <c r="K1559" s="73"/>
      <c r="L1559" s="74"/>
      <c r="M1559" s="75"/>
      <c r="N1559" s="75"/>
      <c r="O1559" s="74"/>
      <c r="P1559" s="71"/>
      <c r="Q1559" s="71"/>
      <c r="R1559" s="76"/>
      <c r="S1559" s="92"/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/>
      <c r="B1560" s="77"/>
      <c r="C1560" s="71"/>
      <c r="D1560" s="10"/>
      <c r="E1560" s="71"/>
      <c r="F1560" s="71"/>
      <c r="G1560" s="71"/>
      <c r="H1560" s="71"/>
      <c r="I1560" s="72"/>
      <c r="J1560" s="92"/>
      <c r="K1560" s="73"/>
      <c r="L1560" s="74"/>
      <c r="M1560" s="75"/>
      <c r="N1560" s="75"/>
      <c r="O1560" s="74"/>
      <c r="P1560" s="71"/>
      <c r="Q1560" s="71"/>
      <c r="R1560" s="76"/>
      <c r="S1560" s="92"/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/>
      <c r="B1561" s="77"/>
      <c r="C1561" s="71"/>
      <c r="D1561" s="10"/>
      <c r="E1561" s="71"/>
      <c r="F1561" s="71"/>
      <c r="G1561" s="71"/>
      <c r="H1561" s="71"/>
      <c r="I1561" s="72"/>
      <c r="J1561" s="92"/>
      <c r="K1561" s="73"/>
      <c r="L1561" s="74"/>
      <c r="M1561" s="75"/>
      <c r="N1561" s="75"/>
      <c r="O1561" s="74"/>
      <c r="P1561" s="71"/>
      <c r="Q1561" s="71"/>
      <c r="R1561" s="76"/>
      <c r="S1561" s="92"/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/>
      <c r="B1562" s="77"/>
      <c r="C1562" s="71"/>
      <c r="D1562" s="10"/>
      <c r="E1562" s="71"/>
      <c r="F1562" s="71"/>
      <c r="G1562" s="71"/>
      <c r="H1562" s="71"/>
      <c r="I1562" s="72"/>
      <c r="J1562" s="92"/>
      <c r="K1562" s="73"/>
      <c r="L1562" s="74"/>
      <c r="M1562" s="75"/>
      <c r="N1562" s="75"/>
      <c r="O1562" s="74"/>
      <c r="P1562" s="71"/>
      <c r="Q1562" s="71"/>
      <c r="R1562" s="76"/>
      <c r="S1562" s="92"/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/>
      <c r="B1563" s="77"/>
      <c r="C1563" s="71"/>
      <c r="D1563" s="10"/>
      <c r="E1563" s="71"/>
      <c r="F1563" s="71"/>
      <c r="G1563" s="71"/>
      <c r="H1563" s="71"/>
      <c r="I1563" s="72"/>
      <c r="J1563" s="92"/>
      <c r="K1563" s="73"/>
      <c r="L1563" s="74"/>
      <c r="M1563" s="75"/>
      <c r="N1563" s="75"/>
      <c r="O1563" s="74"/>
      <c r="P1563" s="71"/>
      <c r="Q1563" s="71"/>
      <c r="R1563" s="76"/>
      <c r="S1563" s="92"/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/>
      <c r="B1564" s="77"/>
      <c r="C1564" s="71"/>
      <c r="D1564" s="10"/>
      <c r="E1564" s="71"/>
      <c r="F1564" s="71"/>
      <c r="G1564" s="71"/>
      <c r="H1564" s="71"/>
      <c r="I1564" s="72"/>
      <c r="J1564" s="92"/>
      <c r="K1564" s="73"/>
      <c r="L1564" s="74"/>
      <c r="M1564" s="75"/>
      <c r="N1564" s="75"/>
      <c r="O1564" s="74"/>
      <c r="P1564" s="71"/>
      <c r="Q1564" s="71"/>
      <c r="R1564" s="76"/>
      <c r="S1564" s="92"/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/>
      <c r="B1565" s="77"/>
      <c r="C1565" s="71"/>
      <c r="D1565" s="10"/>
      <c r="E1565" s="71"/>
      <c r="F1565" s="71"/>
      <c r="G1565" s="71"/>
      <c r="H1565" s="71"/>
      <c r="I1565" s="72"/>
      <c r="J1565" s="92"/>
      <c r="K1565" s="73"/>
      <c r="L1565" s="74"/>
      <c r="M1565" s="75"/>
      <c r="N1565" s="75"/>
      <c r="O1565" s="74"/>
      <c r="P1565" s="71"/>
      <c r="Q1565" s="71"/>
      <c r="R1565" s="76"/>
      <c r="S1565" s="92"/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/>
      <c r="B1566" s="77"/>
      <c r="C1566" s="71"/>
      <c r="D1566" s="10"/>
      <c r="E1566" s="71"/>
      <c r="F1566" s="71"/>
      <c r="G1566" s="71"/>
      <c r="H1566" s="71"/>
      <c r="I1566" s="72"/>
      <c r="J1566" s="92"/>
      <c r="K1566" s="73"/>
      <c r="L1566" s="74"/>
      <c r="M1566" s="75"/>
      <c r="N1566" s="75"/>
      <c r="O1566" s="74"/>
      <c r="P1566" s="71"/>
      <c r="Q1566" s="71"/>
      <c r="R1566" s="76"/>
      <c r="S1566" s="92"/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/>
      <c r="B1567" s="77"/>
      <c r="C1567" s="71"/>
      <c r="D1567" s="10"/>
      <c r="E1567" s="71"/>
      <c r="F1567" s="71"/>
      <c r="G1567" s="71"/>
      <c r="H1567" s="71"/>
      <c r="I1567" s="72"/>
      <c r="J1567" s="92"/>
      <c r="K1567" s="73"/>
      <c r="L1567" s="74"/>
      <c r="M1567" s="75"/>
      <c r="N1567" s="75"/>
      <c r="O1567" s="74"/>
      <c r="P1567" s="71"/>
      <c r="Q1567" s="71"/>
      <c r="R1567" s="76"/>
      <c r="S1567" s="92"/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/>
      <c r="B1568" s="77"/>
      <c r="C1568" s="71"/>
      <c r="D1568" s="10"/>
      <c r="E1568" s="71"/>
      <c r="F1568" s="71"/>
      <c r="G1568" s="71"/>
      <c r="H1568" s="71"/>
      <c r="I1568" s="72"/>
      <c r="J1568" s="92"/>
      <c r="K1568" s="73"/>
      <c r="L1568" s="74"/>
      <c r="M1568" s="75"/>
      <c r="N1568" s="75"/>
      <c r="O1568" s="74"/>
      <c r="P1568" s="71"/>
      <c r="Q1568" s="71"/>
      <c r="R1568" s="76"/>
      <c r="S1568" s="92"/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/>
      <c r="B1569" s="77"/>
      <c r="C1569" s="71"/>
      <c r="D1569" s="10"/>
      <c r="E1569" s="71"/>
      <c r="F1569" s="71"/>
      <c r="G1569" s="71"/>
      <c r="H1569" s="71"/>
      <c r="I1569" s="72"/>
      <c r="J1569" s="92"/>
      <c r="K1569" s="73"/>
      <c r="L1569" s="74"/>
      <c r="M1569" s="75"/>
      <c r="N1569" s="75"/>
      <c r="O1569" s="74"/>
      <c r="P1569" s="71"/>
      <c r="Q1569" s="71"/>
      <c r="R1569" s="76"/>
      <c r="S1569" s="92"/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/>
      <c r="B1570" s="77"/>
      <c r="C1570" s="71"/>
      <c r="D1570" s="10"/>
      <c r="E1570" s="71"/>
      <c r="F1570" s="71"/>
      <c r="G1570" s="71"/>
      <c r="H1570" s="71"/>
      <c r="I1570" s="72"/>
      <c r="J1570" s="92"/>
      <c r="K1570" s="73"/>
      <c r="L1570" s="74"/>
      <c r="M1570" s="75"/>
      <c r="N1570" s="75"/>
      <c r="O1570" s="74"/>
      <c r="P1570" s="71"/>
      <c r="Q1570" s="71"/>
      <c r="R1570" s="76"/>
      <c r="S1570" s="92"/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/>
      <c r="B1571" s="77"/>
      <c r="C1571" s="71"/>
      <c r="D1571" s="10"/>
      <c r="E1571" s="71"/>
      <c r="F1571" s="71"/>
      <c r="G1571" s="71"/>
      <c r="H1571" s="71"/>
      <c r="I1571" s="72"/>
      <c r="J1571" s="92"/>
      <c r="K1571" s="73"/>
      <c r="L1571" s="74"/>
      <c r="M1571" s="75"/>
      <c r="N1571" s="75"/>
      <c r="O1571" s="74"/>
      <c r="P1571" s="71"/>
      <c r="Q1571" s="71"/>
      <c r="R1571" s="76"/>
      <c r="S1571" s="92"/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/>
      <c r="B1572" s="77"/>
      <c r="C1572" s="71"/>
      <c r="D1572" s="10"/>
      <c r="E1572" s="71"/>
      <c r="F1572" s="71"/>
      <c r="G1572" s="71"/>
      <c r="H1572" s="71"/>
      <c r="I1572" s="72"/>
      <c r="J1572" s="92"/>
      <c r="K1572" s="73"/>
      <c r="L1572" s="74"/>
      <c r="M1572" s="75"/>
      <c r="N1572" s="75"/>
      <c r="O1572" s="74"/>
      <c r="P1572" s="71"/>
      <c r="Q1572" s="71"/>
      <c r="R1572" s="76"/>
      <c r="S1572" s="92"/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/>
      <c r="B1573" s="77"/>
      <c r="C1573" s="71"/>
      <c r="D1573" s="10"/>
      <c r="E1573" s="71"/>
      <c r="F1573" s="71"/>
      <c r="G1573" s="71"/>
      <c r="H1573" s="71"/>
      <c r="I1573" s="72"/>
      <c r="J1573" s="92"/>
      <c r="K1573" s="73"/>
      <c r="L1573" s="74"/>
      <c r="M1573" s="75"/>
      <c r="N1573" s="75"/>
      <c r="O1573" s="74"/>
      <c r="P1573" s="71"/>
      <c r="Q1573" s="71"/>
      <c r="R1573" s="76"/>
      <c r="S1573" s="92"/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/>
      <c r="B1574" s="77"/>
      <c r="C1574" s="71"/>
      <c r="D1574" s="10"/>
      <c r="E1574" s="71"/>
      <c r="F1574" s="71"/>
      <c r="G1574" s="71"/>
      <c r="H1574" s="71"/>
      <c r="I1574" s="72"/>
      <c r="J1574" s="92"/>
      <c r="K1574" s="73"/>
      <c r="L1574" s="74"/>
      <c r="M1574" s="75"/>
      <c r="N1574" s="75"/>
      <c r="O1574" s="74"/>
      <c r="P1574" s="71"/>
      <c r="Q1574" s="71"/>
      <c r="R1574" s="76"/>
      <c r="S1574" s="92"/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/>
      <c r="B1575" s="77"/>
      <c r="C1575" s="71"/>
      <c r="D1575" s="10"/>
      <c r="E1575" s="71"/>
      <c r="F1575" s="71"/>
      <c r="G1575" s="71"/>
      <c r="H1575" s="71"/>
      <c r="I1575" s="72"/>
      <c r="J1575" s="92"/>
      <c r="K1575" s="73"/>
      <c r="L1575" s="74"/>
      <c r="M1575" s="75"/>
      <c r="N1575" s="75"/>
      <c r="O1575" s="74"/>
      <c r="P1575" s="71"/>
      <c r="Q1575" s="71"/>
      <c r="R1575" s="76"/>
      <c r="S1575" s="92"/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/>
      <c r="B1576" s="77"/>
      <c r="C1576" s="71"/>
      <c r="D1576" s="10"/>
      <c r="E1576" s="71"/>
      <c r="F1576" s="71"/>
      <c r="G1576" s="71"/>
      <c r="H1576" s="71"/>
      <c r="I1576" s="72"/>
      <c r="J1576" s="92"/>
      <c r="K1576" s="73"/>
      <c r="L1576" s="74"/>
      <c r="M1576" s="75"/>
      <c r="N1576" s="75"/>
      <c r="O1576" s="74"/>
      <c r="P1576" s="71"/>
      <c r="Q1576" s="71"/>
      <c r="R1576" s="76"/>
      <c r="S1576" s="92"/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/>
      <c r="B1577" s="77"/>
      <c r="C1577" s="71"/>
      <c r="D1577" s="10"/>
      <c r="E1577" s="71"/>
      <c r="F1577" s="71"/>
      <c r="G1577" s="71"/>
      <c r="H1577" s="71"/>
      <c r="I1577" s="72"/>
      <c r="J1577" s="92"/>
      <c r="K1577" s="73"/>
      <c r="L1577" s="74"/>
      <c r="M1577" s="75"/>
      <c r="N1577" s="75"/>
      <c r="O1577" s="74"/>
      <c r="P1577" s="71"/>
      <c r="Q1577" s="71"/>
      <c r="R1577" s="76"/>
      <c r="S1577" s="92"/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/>
      <c r="B1578" s="77"/>
      <c r="C1578" s="71"/>
      <c r="D1578" s="10"/>
      <c r="E1578" s="71"/>
      <c r="F1578" s="71"/>
      <c r="G1578" s="71"/>
      <c r="H1578" s="71"/>
      <c r="I1578" s="72"/>
      <c r="J1578" s="92"/>
      <c r="K1578" s="73"/>
      <c r="L1578" s="74"/>
      <c r="M1578" s="75"/>
      <c r="N1578" s="75"/>
      <c r="O1578" s="74"/>
      <c r="P1578" s="71"/>
      <c r="Q1578" s="71"/>
      <c r="R1578" s="76"/>
      <c r="S1578" s="92"/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/>
      <c r="B1579" s="77"/>
      <c r="C1579" s="71"/>
      <c r="D1579" s="10"/>
      <c r="E1579" s="71"/>
      <c r="F1579" s="71"/>
      <c r="G1579" s="71"/>
      <c r="H1579" s="71"/>
      <c r="I1579" s="72"/>
      <c r="J1579" s="92"/>
      <c r="K1579" s="73"/>
      <c r="L1579" s="74"/>
      <c r="M1579" s="75"/>
      <c r="N1579" s="75"/>
      <c r="O1579" s="74"/>
      <c r="P1579" s="71"/>
      <c r="Q1579" s="71"/>
      <c r="R1579" s="76"/>
      <c r="S1579" s="92"/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/>
      <c r="B1580" s="77"/>
      <c r="C1580" s="71"/>
      <c r="D1580" s="10"/>
      <c r="E1580" s="71"/>
      <c r="F1580" s="71"/>
      <c r="G1580" s="71"/>
      <c r="H1580" s="71"/>
      <c r="I1580" s="72"/>
      <c r="J1580" s="92"/>
      <c r="K1580" s="73"/>
      <c r="L1580" s="74"/>
      <c r="M1580" s="75"/>
      <c r="N1580" s="75"/>
      <c r="O1580" s="74"/>
      <c r="P1580" s="71"/>
      <c r="Q1580" s="71"/>
      <c r="R1580" s="76"/>
      <c r="S1580" s="92"/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/>
      <c r="B1581" s="77"/>
      <c r="C1581" s="71"/>
      <c r="D1581" s="10"/>
      <c r="E1581" s="71"/>
      <c r="F1581" s="71"/>
      <c r="G1581" s="71"/>
      <c r="H1581" s="71"/>
      <c r="I1581" s="72"/>
      <c r="J1581" s="92"/>
      <c r="K1581" s="73"/>
      <c r="L1581" s="74"/>
      <c r="M1581" s="75"/>
      <c r="N1581" s="75"/>
      <c r="O1581" s="74"/>
      <c r="P1581" s="71"/>
      <c r="Q1581" s="71"/>
      <c r="R1581" s="76"/>
      <c r="S1581" s="92"/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/>
      <c r="B1582" s="77"/>
      <c r="C1582" s="71"/>
      <c r="D1582" s="10"/>
      <c r="E1582" s="71"/>
      <c r="F1582" s="71"/>
      <c r="G1582" s="71"/>
      <c r="H1582" s="71"/>
      <c r="I1582" s="72"/>
      <c r="J1582" s="92"/>
      <c r="K1582" s="73"/>
      <c r="L1582" s="74"/>
      <c r="M1582" s="75"/>
      <c r="N1582" s="75"/>
      <c r="O1582" s="74"/>
      <c r="P1582" s="71"/>
      <c r="Q1582" s="71"/>
      <c r="R1582" s="76"/>
      <c r="S1582" s="92"/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/>
      <c r="B1583" s="77"/>
      <c r="C1583" s="71"/>
      <c r="D1583" s="10"/>
      <c r="E1583" s="71"/>
      <c r="F1583" s="71"/>
      <c r="G1583" s="71"/>
      <c r="H1583" s="71"/>
      <c r="I1583" s="72"/>
      <c r="J1583" s="92"/>
      <c r="K1583" s="73"/>
      <c r="L1583" s="74"/>
      <c r="M1583" s="75"/>
      <c r="N1583" s="75"/>
      <c r="O1583" s="74"/>
      <c r="P1583" s="71"/>
      <c r="Q1583" s="71"/>
      <c r="R1583" s="76"/>
      <c r="S1583" s="92"/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/>
      <c r="B1584" s="77"/>
      <c r="C1584" s="71"/>
      <c r="D1584" s="10"/>
      <c r="E1584" s="71"/>
      <c r="F1584" s="71"/>
      <c r="G1584" s="71"/>
      <c r="H1584" s="71"/>
      <c r="I1584" s="72"/>
      <c r="J1584" s="92"/>
      <c r="K1584" s="73"/>
      <c r="L1584" s="74"/>
      <c r="M1584" s="75"/>
      <c r="N1584" s="75"/>
      <c r="O1584" s="74"/>
      <c r="P1584" s="71"/>
      <c r="Q1584" s="71"/>
      <c r="R1584" s="76"/>
      <c r="S1584" s="92"/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/>
      <c r="B1585" s="77"/>
      <c r="C1585" s="71"/>
      <c r="D1585" s="10"/>
      <c r="E1585" s="71"/>
      <c r="F1585" s="71"/>
      <c r="G1585" s="71"/>
      <c r="H1585" s="71"/>
      <c r="I1585" s="72"/>
      <c r="J1585" s="92"/>
      <c r="K1585" s="73"/>
      <c r="L1585" s="74"/>
      <c r="M1585" s="75"/>
      <c r="N1585" s="75"/>
      <c r="O1585" s="74"/>
      <c r="P1585" s="71"/>
      <c r="Q1585" s="71"/>
      <c r="R1585" s="76"/>
      <c r="S1585" s="92"/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/>
      <c r="B1586" s="77"/>
      <c r="C1586" s="71"/>
      <c r="D1586" s="10"/>
      <c r="E1586" s="71"/>
      <c r="F1586" s="71"/>
      <c r="G1586" s="71"/>
      <c r="H1586" s="71"/>
      <c r="I1586" s="72"/>
      <c r="J1586" s="92"/>
      <c r="K1586" s="73"/>
      <c r="L1586" s="74"/>
      <c r="M1586" s="75"/>
      <c r="N1586" s="75"/>
      <c r="O1586" s="74"/>
      <c r="P1586" s="71"/>
      <c r="Q1586" s="71"/>
      <c r="R1586" s="76"/>
      <c r="S1586" s="92"/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/>
      <c r="B1587" s="77"/>
      <c r="C1587" s="71"/>
      <c r="D1587" s="10"/>
      <c r="E1587" s="71"/>
      <c r="F1587" s="71"/>
      <c r="G1587" s="71"/>
      <c r="H1587" s="71"/>
      <c r="I1587" s="72"/>
      <c r="J1587" s="92"/>
      <c r="K1587" s="73"/>
      <c r="L1587" s="74"/>
      <c r="M1587" s="75"/>
      <c r="N1587" s="75"/>
      <c r="O1587" s="74"/>
      <c r="P1587" s="71"/>
      <c r="Q1587" s="71"/>
      <c r="R1587" s="76"/>
      <c r="S1587" s="92"/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/>
      <c r="B1588" s="77"/>
      <c r="C1588" s="71"/>
      <c r="D1588" s="10"/>
      <c r="E1588" s="71"/>
      <c r="F1588" s="71"/>
      <c r="G1588" s="71"/>
      <c r="H1588" s="71"/>
      <c r="I1588" s="72"/>
      <c r="J1588" s="92"/>
      <c r="K1588" s="73"/>
      <c r="L1588" s="74"/>
      <c r="M1588" s="75"/>
      <c r="N1588" s="75"/>
      <c r="O1588" s="74"/>
      <c r="P1588" s="71"/>
      <c r="Q1588" s="71"/>
      <c r="R1588" s="76"/>
      <c r="S1588" s="92"/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/>
      <c r="B1589" s="77"/>
      <c r="C1589" s="71"/>
      <c r="D1589" s="10"/>
      <c r="E1589" s="71"/>
      <c r="F1589" s="71"/>
      <c r="G1589" s="71"/>
      <c r="H1589" s="71"/>
      <c r="I1589" s="72"/>
      <c r="J1589" s="92"/>
      <c r="K1589" s="73"/>
      <c r="L1589" s="74"/>
      <c r="M1589" s="75"/>
      <c r="N1589" s="75"/>
      <c r="O1589" s="74"/>
      <c r="P1589" s="71"/>
      <c r="Q1589" s="71"/>
      <c r="R1589" s="76"/>
      <c r="S1589" s="92"/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/>
      <c r="B1590" s="77"/>
      <c r="C1590" s="71"/>
      <c r="D1590" s="10"/>
      <c r="E1590" s="71"/>
      <c r="F1590" s="71"/>
      <c r="G1590" s="71"/>
      <c r="H1590" s="71"/>
      <c r="I1590" s="72"/>
      <c r="J1590" s="92"/>
      <c r="K1590" s="73"/>
      <c r="L1590" s="74"/>
      <c r="M1590" s="75"/>
      <c r="N1590" s="75"/>
      <c r="O1590" s="74"/>
      <c r="P1590" s="71"/>
      <c r="Q1590" s="71"/>
      <c r="R1590" s="76"/>
      <c r="S1590" s="92"/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/>
      <c r="B1591" s="77"/>
      <c r="C1591" s="71"/>
      <c r="D1591" s="10"/>
      <c r="E1591" s="71"/>
      <c r="F1591" s="71"/>
      <c r="G1591" s="71"/>
      <c r="H1591" s="71"/>
      <c r="I1591" s="72"/>
      <c r="J1591" s="92"/>
      <c r="K1591" s="73"/>
      <c r="L1591" s="74"/>
      <c r="M1591" s="75"/>
      <c r="N1591" s="75"/>
      <c r="O1591" s="74"/>
      <c r="P1591" s="71"/>
      <c r="Q1591" s="71"/>
      <c r="R1591" s="76"/>
      <c r="S1591" s="92"/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/>
      <c r="B1592" s="77"/>
      <c r="C1592" s="71"/>
      <c r="D1592" s="10"/>
      <c r="E1592" s="71"/>
      <c r="F1592" s="71"/>
      <c r="G1592" s="71"/>
      <c r="H1592" s="71"/>
      <c r="I1592" s="72"/>
      <c r="J1592" s="92"/>
      <c r="K1592" s="73"/>
      <c r="L1592" s="74"/>
      <c r="M1592" s="75"/>
      <c r="N1592" s="75"/>
      <c r="O1592" s="74"/>
      <c r="P1592" s="71"/>
      <c r="Q1592" s="71"/>
      <c r="R1592" s="76"/>
      <c r="S1592" s="92"/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/>
      <c r="B1593" s="77"/>
      <c r="C1593" s="71"/>
      <c r="D1593" s="10"/>
      <c r="E1593" s="71"/>
      <c r="F1593" s="71"/>
      <c r="G1593" s="71"/>
      <c r="H1593" s="71"/>
      <c r="I1593" s="72"/>
      <c r="J1593" s="92"/>
      <c r="K1593" s="73"/>
      <c r="L1593" s="74"/>
      <c r="M1593" s="75"/>
      <c r="N1593" s="75"/>
      <c r="O1593" s="74"/>
      <c r="P1593" s="71"/>
      <c r="Q1593" s="71"/>
      <c r="R1593" s="76"/>
      <c r="S1593" s="92"/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/>
      <c r="B1594" s="77"/>
      <c r="C1594" s="71"/>
      <c r="D1594" s="10"/>
      <c r="E1594" s="71"/>
      <c r="F1594" s="71"/>
      <c r="G1594" s="71"/>
      <c r="H1594" s="71"/>
      <c r="I1594" s="72"/>
      <c r="J1594" s="92"/>
      <c r="K1594" s="73"/>
      <c r="L1594" s="74"/>
      <c r="M1594" s="75"/>
      <c r="N1594" s="75"/>
      <c r="O1594" s="74"/>
      <c r="P1594" s="71"/>
      <c r="Q1594" s="71"/>
      <c r="R1594" s="76"/>
      <c r="S1594" s="92"/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/>
      <c r="B1595" s="77"/>
      <c r="C1595" s="71"/>
      <c r="D1595" s="10"/>
      <c r="E1595" s="71"/>
      <c r="F1595" s="71"/>
      <c r="G1595" s="71"/>
      <c r="H1595" s="71"/>
      <c r="I1595" s="72"/>
      <c r="J1595" s="92"/>
      <c r="K1595" s="73"/>
      <c r="L1595" s="74"/>
      <c r="M1595" s="75"/>
      <c r="N1595" s="75"/>
      <c r="O1595" s="74"/>
      <c r="P1595" s="71"/>
      <c r="Q1595" s="71"/>
      <c r="R1595" s="76"/>
      <c r="S1595" s="92"/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/>
      <c r="B1596" s="77"/>
      <c r="C1596" s="71"/>
      <c r="D1596" s="10"/>
      <c r="E1596" s="71"/>
      <c r="F1596" s="71"/>
      <c r="G1596" s="71"/>
      <c r="H1596" s="71"/>
      <c r="I1596" s="72"/>
      <c r="J1596" s="92"/>
      <c r="K1596" s="73"/>
      <c r="L1596" s="74"/>
      <c r="M1596" s="75"/>
      <c r="N1596" s="75"/>
      <c r="O1596" s="74"/>
      <c r="P1596" s="71"/>
      <c r="Q1596" s="71"/>
      <c r="R1596" s="76"/>
      <c r="S1596" s="92"/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/>
      <c r="B1597" s="77"/>
      <c r="C1597" s="71"/>
      <c r="D1597" s="10"/>
      <c r="E1597" s="71"/>
      <c r="F1597" s="71"/>
      <c r="G1597" s="71"/>
      <c r="H1597" s="71"/>
      <c r="I1597" s="72"/>
      <c r="J1597" s="92"/>
      <c r="K1597" s="73"/>
      <c r="L1597" s="74"/>
      <c r="M1597" s="75"/>
      <c r="N1597" s="75"/>
      <c r="O1597" s="74"/>
      <c r="P1597" s="71"/>
      <c r="Q1597" s="71"/>
      <c r="R1597" s="76"/>
      <c r="S1597" s="92"/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/>
      <c r="B1598" s="77"/>
      <c r="C1598" s="71"/>
      <c r="D1598" s="10"/>
      <c r="E1598" s="71"/>
      <c r="F1598" s="71"/>
      <c r="G1598" s="71"/>
      <c r="H1598" s="71"/>
      <c r="I1598" s="72"/>
      <c r="J1598" s="92"/>
      <c r="K1598" s="73"/>
      <c r="L1598" s="74"/>
      <c r="M1598" s="75"/>
      <c r="N1598" s="75"/>
      <c r="O1598" s="74"/>
      <c r="P1598" s="71"/>
      <c r="Q1598" s="71"/>
      <c r="R1598" s="76"/>
      <c r="S1598" s="92"/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/>
      <c r="B1599" s="77"/>
      <c r="C1599" s="71"/>
      <c r="D1599" s="10"/>
      <c r="E1599" s="71"/>
      <c r="F1599" s="71"/>
      <c r="G1599" s="71"/>
      <c r="H1599" s="71"/>
      <c r="I1599" s="72"/>
      <c r="J1599" s="92"/>
      <c r="K1599" s="73"/>
      <c r="L1599" s="74"/>
      <c r="M1599" s="75"/>
      <c r="N1599" s="75"/>
      <c r="O1599" s="74"/>
      <c r="P1599" s="71"/>
      <c r="Q1599" s="71"/>
      <c r="R1599" s="76"/>
      <c r="S1599" s="92"/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/>
      <c r="B1600" s="77"/>
      <c r="C1600" s="71"/>
      <c r="D1600" s="10"/>
      <c r="E1600" s="71"/>
      <c r="F1600" s="71"/>
      <c r="G1600" s="71"/>
      <c r="H1600" s="71"/>
      <c r="I1600" s="72"/>
      <c r="J1600" s="92"/>
      <c r="K1600" s="73"/>
      <c r="L1600" s="74"/>
      <c r="M1600" s="75"/>
      <c r="N1600" s="75"/>
      <c r="O1600" s="74"/>
      <c r="P1600" s="71"/>
      <c r="Q1600" s="71"/>
      <c r="R1600" s="76"/>
      <c r="S1600" s="92"/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/>
      <c r="B1601" s="77"/>
      <c r="C1601" s="71"/>
      <c r="D1601" s="10"/>
      <c r="E1601" s="71"/>
      <c r="F1601" s="71"/>
      <c r="G1601" s="71"/>
      <c r="H1601" s="71"/>
      <c r="I1601" s="72"/>
      <c r="J1601" s="92"/>
      <c r="K1601" s="73"/>
      <c r="L1601" s="74"/>
      <c r="M1601" s="75"/>
      <c r="N1601" s="75"/>
      <c r="O1601" s="74"/>
      <c r="P1601" s="71"/>
      <c r="Q1601" s="71"/>
      <c r="R1601" s="76"/>
      <c r="S1601" s="92"/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/>
      <c r="B1602" s="77"/>
      <c r="C1602" s="71"/>
      <c r="D1602" s="10"/>
      <c r="E1602" s="71"/>
      <c r="F1602" s="71"/>
      <c r="G1602" s="71"/>
      <c r="H1602" s="71"/>
      <c r="I1602" s="72"/>
      <c r="J1602" s="92"/>
      <c r="K1602" s="73"/>
      <c r="L1602" s="74"/>
      <c r="M1602" s="75"/>
      <c r="N1602" s="75"/>
      <c r="O1602" s="74"/>
      <c r="P1602" s="71"/>
      <c r="Q1602" s="71"/>
      <c r="R1602" s="76"/>
      <c r="S1602" s="92"/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/>
      <c r="B1603" s="77"/>
      <c r="C1603" s="71"/>
      <c r="D1603" s="10"/>
      <c r="E1603" s="71"/>
      <c r="F1603" s="71"/>
      <c r="G1603" s="71"/>
      <c r="H1603" s="71"/>
      <c r="I1603" s="72"/>
      <c r="J1603" s="92"/>
      <c r="K1603" s="73"/>
      <c r="L1603" s="74"/>
      <c r="M1603" s="75"/>
      <c r="N1603" s="75"/>
      <c r="O1603" s="74"/>
      <c r="P1603" s="71"/>
      <c r="Q1603" s="71"/>
      <c r="R1603" s="76"/>
      <c r="S1603" s="92"/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/>
      <c r="B1604" s="77"/>
      <c r="C1604" s="71"/>
      <c r="D1604" s="10"/>
      <c r="E1604" s="71"/>
      <c r="F1604" s="71"/>
      <c r="G1604" s="71"/>
      <c r="H1604" s="71"/>
      <c r="I1604" s="72"/>
      <c r="J1604" s="92"/>
      <c r="K1604" s="73"/>
      <c r="L1604" s="74"/>
      <c r="M1604" s="75"/>
      <c r="N1604" s="75"/>
      <c r="O1604" s="74"/>
      <c r="P1604" s="71"/>
      <c r="Q1604" s="71"/>
      <c r="R1604" s="76"/>
      <c r="S1604" s="92"/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/>
      <c r="B1605" s="77"/>
      <c r="C1605" s="71"/>
      <c r="D1605" s="10"/>
      <c r="E1605" s="71"/>
      <c r="F1605" s="71"/>
      <c r="G1605" s="71"/>
      <c r="H1605" s="71"/>
      <c r="I1605" s="72"/>
      <c r="J1605" s="92"/>
      <c r="K1605" s="73"/>
      <c r="L1605" s="74"/>
      <c r="M1605" s="75"/>
      <c r="N1605" s="75"/>
      <c r="O1605" s="74"/>
      <c r="P1605" s="71"/>
      <c r="Q1605" s="71"/>
      <c r="R1605" s="76"/>
      <c r="S1605" s="92"/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/>
      <c r="B1606" s="77"/>
      <c r="C1606" s="71"/>
      <c r="D1606" s="10"/>
      <c r="E1606" s="71"/>
      <c r="F1606" s="71"/>
      <c r="G1606" s="71"/>
      <c r="H1606" s="71"/>
      <c r="I1606" s="72"/>
      <c r="J1606" s="92"/>
      <c r="K1606" s="73"/>
      <c r="L1606" s="74"/>
      <c r="M1606" s="75"/>
      <c r="N1606" s="75"/>
      <c r="O1606" s="74"/>
      <c r="P1606" s="71"/>
      <c r="Q1606" s="71"/>
      <c r="R1606" s="76"/>
      <c r="S1606" s="92"/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/>
      <c r="B1607" s="77"/>
      <c r="C1607" s="71"/>
      <c r="D1607" s="10"/>
      <c r="E1607" s="71"/>
      <c r="F1607" s="71"/>
      <c r="G1607" s="71"/>
      <c r="H1607" s="71"/>
      <c r="I1607" s="72"/>
      <c r="J1607" s="92"/>
      <c r="K1607" s="73"/>
      <c r="L1607" s="74"/>
      <c r="M1607" s="75"/>
      <c r="N1607" s="75"/>
      <c r="O1607" s="74"/>
      <c r="P1607" s="71"/>
      <c r="Q1607" s="71"/>
      <c r="R1607" s="76"/>
      <c r="S1607" s="92"/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/>
      <c r="B1608" s="77"/>
      <c r="C1608" s="71"/>
      <c r="D1608" s="10"/>
      <c r="E1608" s="71"/>
      <c r="F1608" s="71"/>
      <c r="G1608" s="71"/>
      <c r="H1608" s="71"/>
      <c r="I1608" s="72"/>
      <c r="J1608" s="92"/>
      <c r="K1608" s="73"/>
      <c r="L1608" s="74"/>
      <c r="M1608" s="75"/>
      <c r="N1608" s="75"/>
      <c r="O1608" s="74"/>
      <c r="P1608" s="71"/>
      <c r="Q1608" s="71"/>
      <c r="R1608" s="76"/>
      <c r="S1608" s="92"/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/>
      <c r="B1609" s="77"/>
      <c r="C1609" s="71"/>
      <c r="D1609" s="10"/>
      <c r="E1609" s="71"/>
      <c r="F1609" s="71"/>
      <c r="G1609" s="71"/>
      <c r="H1609" s="71"/>
      <c r="I1609" s="72"/>
      <c r="J1609" s="92"/>
      <c r="K1609" s="73"/>
      <c r="L1609" s="74"/>
      <c r="M1609" s="75"/>
      <c r="N1609" s="75"/>
      <c r="O1609" s="74"/>
      <c r="P1609" s="71"/>
      <c r="Q1609" s="71"/>
      <c r="R1609" s="76"/>
      <c r="S1609" s="92"/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/>
      <c r="B1610" s="77"/>
      <c r="C1610" s="71"/>
      <c r="D1610" s="10"/>
      <c r="E1610" s="71"/>
      <c r="F1610" s="71"/>
      <c r="G1610" s="71"/>
      <c r="H1610" s="71"/>
      <c r="I1610" s="72"/>
      <c r="J1610" s="92"/>
      <c r="K1610" s="73"/>
      <c r="L1610" s="74"/>
      <c r="M1610" s="75"/>
      <c r="N1610" s="75"/>
      <c r="O1610" s="74"/>
      <c r="P1610" s="71"/>
      <c r="Q1610" s="71"/>
      <c r="R1610" s="76"/>
      <c r="S1610" s="92"/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/>
      <c r="B1611" s="77"/>
      <c r="C1611" s="71"/>
      <c r="D1611" s="10"/>
      <c r="E1611" s="71"/>
      <c r="F1611" s="71"/>
      <c r="G1611" s="71"/>
      <c r="H1611" s="71"/>
      <c r="I1611" s="72"/>
      <c r="J1611" s="92"/>
      <c r="K1611" s="73"/>
      <c r="L1611" s="74"/>
      <c r="M1611" s="75"/>
      <c r="N1611" s="75"/>
      <c r="O1611" s="74"/>
      <c r="P1611" s="71"/>
      <c r="Q1611" s="71"/>
      <c r="R1611" s="76"/>
      <c r="S1611" s="92"/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/>
      <c r="B1612" s="77"/>
      <c r="C1612" s="71"/>
      <c r="D1612" s="10"/>
      <c r="E1612" s="71"/>
      <c r="F1612" s="71"/>
      <c r="G1612" s="71"/>
      <c r="H1612" s="71"/>
      <c r="I1612" s="72"/>
      <c r="J1612" s="92"/>
      <c r="K1612" s="73"/>
      <c r="L1612" s="74"/>
      <c r="M1612" s="75"/>
      <c r="N1612" s="75"/>
      <c r="O1612" s="74"/>
      <c r="P1612" s="71"/>
      <c r="Q1612" s="71"/>
      <c r="R1612" s="76"/>
      <c r="S1612" s="92"/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/>
      <c r="B1613" s="77"/>
      <c r="C1613" s="71"/>
      <c r="D1613" s="10"/>
      <c r="E1613" s="71"/>
      <c r="F1613" s="71"/>
      <c r="G1613" s="71"/>
      <c r="H1613" s="71"/>
      <c r="I1613" s="72"/>
      <c r="J1613" s="92"/>
      <c r="K1613" s="73"/>
      <c r="L1613" s="74"/>
      <c r="M1613" s="75"/>
      <c r="N1613" s="75"/>
      <c r="O1613" s="74"/>
      <c r="P1613" s="71"/>
      <c r="Q1613" s="71"/>
      <c r="R1613" s="76"/>
      <c r="S1613" s="92"/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/>
      <c r="B1614" s="77"/>
      <c r="C1614" s="71"/>
      <c r="D1614" s="10"/>
      <c r="E1614" s="71"/>
      <c r="F1614" s="71"/>
      <c r="G1614" s="71"/>
      <c r="H1614" s="71"/>
      <c r="I1614" s="72"/>
      <c r="J1614" s="92"/>
      <c r="K1614" s="73"/>
      <c r="L1614" s="74"/>
      <c r="M1614" s="75"/>
      <c r="N1614" s="75"/>
      <c r="O1614" s="74"/>
      <c r="P1614" s="71"/>
      <c r="Q1614" s="71"/>
      <c r="R1614" s="76"/>
      <c r="S1614" s="92"/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/>
      <c r="B1615" s="77"/>
      <c r="C1615" s="71"/>
      <c r="D1615" s="10"/>
      <c r="E1615" s="71"/>
      <c r="F1615" s="71"/>
      <c r="G1615" s="71"/>
      <c r="H1615" s="71"/>
      <c r="I1615" s="72"/>
      <c r="J1615" s="92"/>
      <c r="K1615" s="73"/>
      <c r="L1615" s="74"/>
      <c r="M1615" s="75"/>
      <c r="N1615" s="75"/>
      <c r="O1615" s="74"/>
      <c r="P1615" s="71"/>
      <c r="Q1615" s="71"/>
      <c r="R1615" s="76"/>
      <c r="S1615" s="92"/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/>
      <c r="B1616" s="77"/>
      <c r="C1616" s="71"/>
      <c r="D1616" s="10"/>
      <c r="E1616" s="71"/>
      <c r="F1616" s="71"/>
      <c r="G1616" s="71"/>
      <c r="H1616" s="71"/>
      <c r="I1616" s="72"/>
      <c r="J1616" s="92"/>
      <c r="K1616" s="73"/>
      <c r="L1616" s="74"/>
      <c r="M1616" s="75"/>
      <c r="N1616" s="75"/>
      <c r="O1616" s="74"/>
      <c r="P1616" s="71"/>
      <c r="Q1616" s="71"/>
      <c r="R1616" s="76"/>
      <c r="S1616" s="92"/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/>
      <c r="B1617" s="77"/>
      <c r="C1617" s="71"/>
      <c r="D1617" s="10"/>
      <c r="E1617" s="71"/>
      <c r="F1617" s="71"/>
      <c r="G1617" s="71"/>
      <c r="H1617" s="71"/>
      <c r="I1617" s="72"/>
      <c r="J1617" s="92"/>
      <c r="K1617" s="73"/>
      <c r="L1617" s="74"/>
      <c r="M1617" s="75"/>
      <c r="N1617" s="75"/>
      <c r="O1617" s="74"/>
      <c r="P1617" s="71"/>
      <c r="Q1617" s="71"/>
      <c r="R1617" s="76"/>
      <c r="S1617" s="92"/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/>
      <c r="B1618" s="77"/>
      <c r="C1618" s="71"/>
      <c r="D1618" s="10"/>
      <c r="E1618" s="71"/>
      <c r="F1618" s="71"/>
      <c r="G1618" s="71"/>
      <c r="H1618" s="71"/>
      <c r="I1618" s="72"/>
      <c r="J1618" s="92"/>
      <c r="K1618" s="73"/>
      <c r="L1618" s="74"/>
      <c r="M1618" s="75"/>
      <c r="N1618" s="75"/>
      <c r="O1618" s="74"/>
      <c r="P1618" s="71"/>
      <c r="Q1618" s="71"/>
      <c r="R1618" s="76"/>
      <c r="S1618" s="92"/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/>
      <c r="B1619" s="77"/>
      <c r="C1619" s="71"/>
      <c r="D1619" s="10"/>
      <c r="E1619" s="71"/>
      <c r="F1619" s="71"/>
      <c r="G1619" s="71"/>
      <c r="H1619" s="71"/>
      <c r="I1619" s="72"/>
      <c r="J1619" s="92"/>
      <c r="K1619" s="73"/>
      <c r="L1619" s="74"/>
      <c r="M1619" s="75"/>
      <c r="N1619" s="75"/>
      <c r="O1619" s="74"/>
      <c r="P1619" s="71"/>
      <c r="Q1619" s="71"/>
      <c r="R1619" s="76"/>
      <c r="S1619" s="92"/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/>
      <c r="B1620" s="77"/>
      <c r="C1620" s="71"/>
      <c r="D1620" s="10"/>
      <c r="E1620" s="71"/>
      <c r="F1620" s="71"/>
      <c r="G1620" s="71"/>
      <c r="H1620" s="71"/>
      <c r="I1620" s="72"/>
      <c r="J1620" s="92"/>
      <c r="K1620" s="73"/>
      <c r="L1620" s="74"/>
      <c r="M1620" s="75"/>
      <c r="N1620" s="75"/>
      <c r="O1620" s="74"/>
      <c r="P1620" s="71"/>
      <c r="Q1620" s="71"/>
      <c r="R1620" s="76"/>
      <c r="S1620" s="92"/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/>
      <c r="B1621" s="77"/>
      <c r="C1621" s="71"/>
      <c r="D1621" s="10"/>
      <c r="E1621" s="71"/>
      <c r="F1621" s="71"/>
      <c r="G1621" s="71"/>
      <c r="H1621" s="71"/>
      <c r="I1621" s="72"/>
      <c r="J1621" s="92"/>
      <c r="K1621" s="73"/>
      <c r="L1621" s="74"/>
      <c r="M1621" s="75"/>
      <c r="N1621" s="75"/>
      <c r="O1621" s="74"/>
      <c r="P1621" s="71"/>
      <c r="Q1621" s="71"/>
      <c r="R1621" s="76"/>
      <c r="S1621" s="92"/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/>
      <c r="B1622" s="77"/>
      <c r="C1622" s="71"/>
      <c r="D1622" s="10"/>
      <c r="E1622" s="71"/>
      <c r="F1622" s="71"/>
      <c r="G1622" s="71"/>
      <c r="H1622" s="71"/>
      <c r="I1622" s="72"/>
      <c r="J1622" s="92"/>
      <c r="K1622" s="73"/>
      <c r="L1622" s="74"/>
      <c r="M1622" s="75"/>
      <c r="N1622" s="75"/>
      <c r="O1622" s="74"/>
      <c r="P1622" s="71"/>
      <c r="Q1622" s="71"/>
      <c r="R1622" s="76"/>
      <c r="S1622" s="92"/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/>
      <c r="B1623" s="77"/>
      <c r="C1623" s="71"/>
      <c r="D1623" s="10"/>
      <c r="E1623" s="71"/>
      <c r="F1623" s="71"/>
      <c r="G1623" s="71"/>
      <c r="H1623" s="71"/>
      <c r="I1623" s="72"/>
      <c r="J1623" s="92"/>
      <c r="K1623" s="73"/>
      <c r="L1623" s="74"/>
      <c r="M1623" s="75"/>
      <c r="N1623" s="75"/>
      <c r="O1623" s="74"/>
      <c r="P1623" s="71"/>
      <c r="Q1623" s="71"/>
      <c r="R1623" s="76"/>
      <c r="S1623" s="92"/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/>
      <c r="B1624" s="77"/>
      <c r="C1624" s="71"/>
      <c r="D1624" s="10"/>
      <c r="E1624" s="71"/>
      <c r="F1624" s="71"/>
      <c r="G1624" s="71"/>
      <c r="H1624" s="71"/>
      <c r="I1624" s="72"/>
      <c r="J1624" s="92"/>
      <c r="K1624" s="73"/>
      <c r="L1624" s="74"/>
      <c r="M1624" s="75"/>
      <c r="N1624" s="75"/>
      <c r="O1624" s="74"/>
      <c r="P1624" s="71"/>
      <c r="Q1624" s="71"/>
      <c r="R1624" s="76"/>
      <c r="S1624" s="92"/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/>
      <c r="B1625" s="77"/>
      <c r="C1625" s="71"/>
      <c r="D1625" s="10"/>
      <c r="E1625" s="71"/>
      <c r="F1625" s="71"/>
      <c r="G1625" s="71"/>
      <c r="H1625" s="71"/>
      <c r="I1625" s="72"/>
      <c r="J1625" s="92"/>
      <c r="K1625" s="73"/>
      <c r="L1625" s="74"/>
      <c r="M1625" s="75"/>
      <c r="N1625" s="75"/>
      <c r="O1625" s="74"/>
      <c r="P1625" s="71"/>
      <c r="Q1625" s="71"/>
      <c r="R1625" s="76"/>
      <c r="S1625" s="92"/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/>
      <c r="B1626" s="77"/>
      <c r="C1626" s="71"/>
      <c r="D1626" s="10"/>
      <c r="E1626" s="71"/>
      <c r="F1626" s="71"/>
      <c r="G1626" s="71"/>
      <c r="H1626" s="71"/>
      <c r="I1626" s="72"/>
      <c r="J1626" s="92"/>
      <c r="K1626" s="73"/>
      <c r="L1626" s="74"/>
      <c r="M1626" s="75"/>
      <c r="N1626" s="75"/>
      <c r="O1626" s="74"/>
      <c r="P1626" s="71"/>
      <c r="Q1626" s="71"/>
      <c r="R1626" s="76"/>
      <c r="S1626" s="92"/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/>
      <c r="B1627" s="77"/>
      <c r="C1627" s="71"/>
      <c r="D1627" s="10"/>
      <c r="E1627" s="71"/>
      <c r="F1627" s="71"/>
      <c r="G1627" s="71"/>
      <c r="H1627" s="71"/>
      <c r="I1627" s="72"/>
      <c r="J1627" s="92"/>
      <c r="K1627" s="73"/>
      <c r="L1627" s="74"/>
      <c r="M1627" s="75"/>
      <c r="N1627" s="75"/>
      <c r="O1627" s="74"/>
      <c r="P1627" s="71"/>
      <c r="Q1627" s="71"/>
      <c r="R1627" s="76"/>
      <c r="S1627" s="92"/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/>
      <c r="B1628" s="77"/>
      <c r="C1628" s="71"/>
      <c r="D1628" s="10"/>
      <c r="E1628" s="71"/>
      <c r="F1628" s="71"/>
      <c r="G1628" s="71"/>
      <c r="H1628" s="71"/>
      <c r="I1628" s="72"/>
      <c r="J1628" s="92"/>
      <c r="K1628" s="73"/>
      <c r="L1628" s="74"/>
      <c r="M1628" s="75"/>
      <c r="N1628" s="75"/>
      <c r="O1628" s="74"/>
      <c r="P1628" s="71"/>
      <c r="Q1628" s="71"/>
      <c r="R1628" s="76"/>
      <c r="S1628" s="92"/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/>
      <c r="B1629" s="77"/>
      <c r="C1629" s="71"/>
      <c r="D1629" s="10"/>
      <c r="E1629" s="71"/>
      <c r="F1629" s="71"/>
      <c r="G1629" s="71"/>
      <c r="H1629" s="71"/>
      <c r="I1629" s="72"/>
      <c r="J1629" s="92"/>
      <c r="K1629" s="73"/>
      <c r="L1629" s="74"/>
      <c r="M1629" s="75"/>
      <c r="N1629" s="75"/>
      <c r="O1629" s="74"/>
      <c r="P1629" s="71"/>
      <c r="Q1629" s="71"/>
      <c r="R1629" s="76"/>
      <c r="S1629" s="92"/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/>
      <c r="B1630" s="77"/>
      <c r="C1630" s="71"/>
      <c r="D1630" s="10"/>
      <c r="E1630" s="71"/>
      <c r="F1630" s="71"/>
      <c r="G1630" s="71"/>
      <c r="H1630" s="71"/>
      <c r="I1630" s="72"/>
      <c r="J1630" s="92"/>
      <c r="K1630" s="73"/>
      <c r="L1630" s="74"/>
      <c r="M1630" s="75"/>
      <c r="N1630" s="75"/>
      <c r="O1630" s="74"/>
      <c r="P1630" s="71"/>
      <c r="Q1630" s="71"/>
      <c r="R1630" s="76"/>
      <c r="S1630" s="92"/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/>
      <c r="B1631" s="77"/>
      <c r="C1631" s="71"/>
      <c r="D1631" s="10"/>
      <c r="E1631" s="71"/>
      <c r="F1631" s="71"/>
      <c r="G1631" s="71"/>
      <c r="H1631" s="71"/>
      <c r="I1631" s="72"/>
      <c r="J1631" s="92"/>
      <c r="K1631" s="73"/>
      <c r="L1631" s="74"/>
      <c r="M1631" s="75"/>
      <c r="N1631" s="75"/>
      <c r="O1631" s="74"/>
      <c r="P1631" s="71"/>
      <c r="Q1631" s="71"/>
      <c r="R1631" s="76"/>
      <c r="S1631" s="92"/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/>
      <c r="B1632" s="77"/>
      <c r="C1632" s="71"/>
      <c r="D1632" s="10"/>
      <c r="E1632" s="71"/>
      <c r="F1632" s="71"/>
      <c r="G1632" s="71"/>
      <c r="H1632" s="71"/>
      <c r="I1632" s="72"/>
      <c r="J1632" s="92"/>
      <c r="K1632" s="73"/>
      <c r="L1632" s="74"/>
      <c r="M1632" s="75"/>
      <c r="N1632" s="75"/>
      <c r="O1632" s="74"/>
      <c r="P1632" s="71"/>
      <c r="Q1632" s="71"/>
      <c r="R1632" s="76"/>
      <c r="S1632" s="92"/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/>
      <c r="B1633" s="77"/>
      <c r="C1633" s="71"/>
      <c r="D1633" s="10"/>
      <c r="E1633" s="71"/>
      <c r="F1633" s="71"/>
      <c r="G1633" s="71"/>
      <c r="H1633" s="71"/>
      <c r="I1633" s="72"/>
      <c r="J1633" s="92"/>
      <c r="K1633" s="73"/>
      <c r="L1633" s="74"/>
      <c r="M1633" s="75"/>
      <c r="N1633" s="75"/>
      <c r="O1633" s="74"/>
      <c r="P1633" s="71"/>
      <c r="Q1633" s="71"/>
      <c r="R1633" s="76"/>
      <c r="S1633" s="92"/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/>
      <c r="B1634" s="77"/>
      <c r="C1634" s="71"/>
      <c r="D1634" s="10"/>
      <c r="E1634" s="71"/>
      <c r="F1634" s="71"/>
      <c r="G1634" s="71"/>
      <c r="H1634" s="71"/>
      <c r="I1634" s="72"/>
      <c r="J1634" s="92"/>
      <c r="K1634" s="73"/>
      <c r="L1634" s="74"/>
      <c r="M1634" s="75"/>
      <c r="N1634" s="75"/>
      <c r="O1634" s="74"/>
      <c r="P1634" s="71"/>
      <c r="Q1634" s="71"/>
      <c r="R1634" s="76"/>
      <c r="S1634" s="92"/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/>
      <c r="B1635" s="77"/>
      <c r="C1635" s="71"/>
      <c r="D1635" s="10"/>
      <c r="E1635" s="71"/>
      <c r="F1635" s="71"/>
      <c r="G1635" s="71"/>
      <c r="H1635" s="71"/>
      <c r="I1635" s="72"/>
      <c r="J1635" s="92"/>
      <c r="K1635" s="73"/>
      <c r="L1635" s="74"/>
      <c r="M1635" s="75"/>
      <c r="N1635" s="75"/>
      <c r="O1635" s="74"/>
      <c r="P1635" s="71"/>
      <c r="Q1635" s="71"/>
      <c r="R1635" s="76"/>
      <c r="S1635" s="92"/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/>
      <c r="B1636" s="77"/>
      <c r="C1636" s="71"/>
      <c r="D1636" s="10"/>
      <c r="E1636" s="71"/>
      <c r="F1636" s="71"/>
      <c r="G1636" s="71"/>
      <c r="H1636" s="71"/>
      <c r="I1636" s="72"/>
      <c r="J1636" s="92"/>
      <c r="K1636" s="73"/>
      <c r="L1636" s="74"/>
      <c r="M1636" s="75"/>
      <c r="N1636" s="75"/>
      <c r="O1636" s="74"/>
      <c r="P1636" s="71"/>
      <c r="Q1636" s="71"/>
      <c r="R1636" s="76"/>
      <c r="S1636" s="92"/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/>
      <c r="B1637" s="77"/>
      <c r="C1637" s="71"/>
      <c r="D1637" s="10"/>
      <c r="E1637" s="71"/>
      <c r="F1637" s="71"/>
      <c r="G1637" s="71"/>
      <c r="H1637" s="71"/>
      <c r="I1637" s="72"/>
      <c r="J1637" s="92"/>
      <c r="K1637" s="73"/>
      <c r="L1637" s="74"/>
      <c r="M1637" s="75"/>
      <c r="N1637" s="75"/>
      <c r="O1637" s="74"/>
      <c r="P1637" s="71"/>
      <c r="Q1637" s="71"/>
      <c r="R1637" s="76"/>
      <c r="S1637" s="92"/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/>
      <c r="B1638" s="77"/>
      <c r="C1638" s="71"/>
      <c r="D1638" s="10"/>
      <c r="E1638" s="71"/>
      <c r="F1638" s="71"/>
      <c r="G1638" s="71"/>
      <c r="H1638" s="71"/>
      <c r="I1638" s="72"/>
      <c r="J1638" s="92"/>
      <c r="K1638" s="73"/>
      <c r="L1638" s="74"/>
      <c r="M1638" s="75"/>
      <c r="N1638" s="75"/>
      <c r="O1638" s="74"/>
      <c r="P1638" s="71"/>
      <c r="Q1638" s="71"/>
      <c r="R1638" s="76"/>
      <c r="S1638" s="92"/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/>
      <c r="B1639" s="77"/>
      <c r="C1639" s="71"/>
      <c r="D1639" s="10"/>
      <c r="E1639" s="71"/>
      <c r="F1639" s="71"/>
      <c r="G1639" s="71"/>
      <c r="H1639" s="71"/>
      <c r="I1639" s="72"/>
      <c r="J1639" s="92"/>
      <c r="K1639" s="73"/>
      <c r="L1639" s="74"/>
      <c r="M1639" s="75"/>
      <c r="N1639" s="75"/>
      <c r="O1639" s="74"/>
      <c r="P1639" s="71"/>
      <c r="Q1639" s="71"/>
      <c r="R1639" s="76"/>
      <c r="S1639" s="92"/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/>
      <c r="B1640" s="77"/>
      <c r="C1640" s="71"/>
      <c r="D1640" s="10"/>
      <c r="E1640" s="71"/>
      <c r="F1640" s="71"/>
      <c r="G1640" s="71"/>
      <c r="H1640" s="71"/>
      <c r="I1640" s="72"/>
      <c r="J1640" s="92"/>
      <c r="K1640" s="73"/>
      <c r="L1640" s="74"/>
      <c r="M1640" s="75"/>
      <c r="N1640" s="75"/>
      <c r="O1640" s="74"/>
      <c r="P1640" s="71"/>
      <c r="Q1640" s="71"/>
      <c r="R1640" s="76"/>
      <c r="S1640" s="92"/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/>
      <c r="B1641" s="77"/>
      <c r="C1641" s="71"/>
      <c r="D1641" s="10"/>
      <c r="E1641" s="71"/>
      <c r="F1641" s="71"/>
      <c r="G1641" s="71"/>
      <c r="H1641" s="71"/>
      <c r="I1641" s="72"/>
      <c r="J1641" s="92"/>
      <c r="K1641" s="73"/>
      <c r="L1641" s="74"/>
      <c r="M1641" s="75"/>
      <c r="N1641" s="75"/>
      <c r="O1641" s="74"/>
      <c r="P1641" s="71"/>
      <c r="Q1641" s="71"/>
      <c r="R1641" s="76"/>
      <c r="S1641" s="92"/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/>
      <c r="B1642" s="77"/>
      <c r="C1642" s="71"/>
      <c r="D1642" s="10"/>
      <c r="E1642" s="71"/>
      <c r="F1642" s="71"/>
      <c r="G1642" s="71"/>
      <c r="H1642" s="71"/>
      <c r="I1642" s="72"/>
      <c r="J1642" s="92"/>
      <c r="K1642" s="73"/>
      <c r="L1642" s="74"/>
      <c r="M1642" s="75"/>
      <c r="N1642" s="75"/>
      <c r="O1642" s="74"/>
      <c r="P1642" s="71"/>
      <c r="Q1642" s="71"/>
      <c r="R1642" s="76"/>
      <c r="S1642" s="92"/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/>
      <c r="B1643" s="77"/>
      <c r="C1643" s="71"/>
      <c r="D1643" s="10"/>
      <c r="E1643" s="71"/>
      <c r="F1643" s="71"/>
      <c r="G1643" s="71"/>
      <c r="H1643" s="71"/>
      <c r="I1643" s="72"/>
      <c r="J1643" s="92"/>
      <c r="K1643" s="73"/>
      <c r="L1643" s="74"/>
      <c r="M1643" s="75"/>
      <c r="N1643" s="75"/>
      <c r="O1643" s="74"/>
      <c r="P1643" s="71"/>
      <c r="Q1643" s="71"/>
      <c r="R1643" s="76"/>
      <c r="S1643" s="92"/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/>
      <c r="B1644" s="77"/>
      <c r="C1644" s="71"/>
      <c r="D1644" s="10"/>
      <c r="E1644" s="71"/>
      <c r="F1644" s="71"/>
      <c r="G1644" s="71"/>
      <c r="H1644" s="71"/>
      <c r="I1644" s="72"/>
      <c r="J1644" s="92"/>
      <c r="K1644" s="73"/>
      <c r="L1644" s="74"/>
      <c r="M1644" s="75"/>
      <c r="N1644" s="75"/>
      <c r="O1644" s="74"/>
      <c r="P1644" s="71"/>
      <c r="Q1644" s="71"/>
      <c r="R1644" s="76"/>
      <c r="S1644" s="92"/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/>
      <c r="B1645" s="77"/>
      <c r="C1645" s="71"/>
      <c r="D1645" s="10"/>
      <c r="E1645" s="71"/>
      <c r="F1645" s="71"/>
      <c r="G1645" s="71"/>
      <c r="H1645" s="71"/>
      <c r="I1645" s="72"/>
      <c r="J1645" s="92"/>
      <c r="K1645" s="73"/>
      <c r="L1645" s="74"/>
      <c r="M1645" s="75"/>
      <c r="N1645" s="75"/>
      <c r="O1645" s="74"/>
      <c r="P1645" s="71"/>
      <c r="Q1645" s="71"/>
      <c r="R1645" s="76"/>
      <c r="S1645" s="92"/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/>
      <c r="B1646" s="77"/>
      <c r="C1646" s="71"/>
      <c r="D1646" s="10"/>
      <c r="E1646" s="71"/>
      <c r="F1646" s="71"/>
      <c r="G1646" s="71"/>
      <c r="H1646" s="71"/>
      <c r="I1646" s="72"/>
      <c r="J1646" s="92"/>
      <c r="K1646" s="73"/>
      <c r="L1646" s="74"/>
      <c r="M1646" s="75"/>
      <c r="N1646" s="75"/>
      <c r="O1646" s="74"/>
      <c r="P1646" s="71"/>
      <c r="Q1646" s="71"/>
      <c r="R1646" s="76"/>
      <c r="S1646" s="92"/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/>
      <c r="B1647" s="77"/>
      <c r="C1647" s="71"/>
      <c r="D1647" s="10"/>
      <c r="E1647" s="71"/>
      <c r="F1647" s="71"/>
      <c r="G1647" s="71"/>
      <c r="H1647" s="71"/>
      <c r="I1647" s="72"/>
      <c r="J1647" s="92"/>
      <c r="K1647" s="73"/>
      <c r="L1647" s="74"/>
      <c r="M1647" s="75"/>
      <c r="N1647" s="75"/>
      <c r="O1647" s="74"/>
      <c r="P1647" s="71"/>
      <c r="Q1647" s="71"/>
      <c r="R1647" s="76"/>
      <c r="S1647" s="92"/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/>
      <c r="B1648" s="77"/>
      <c r="C1648" s="71"/>
      <c r="D1648" s="10"/>
      <c r="E1648" s="71"/>
      <c r="F1648" s="71"/>
      <c r="G1648" s="71"/>
      <c r="H1648" s="71"/>
      <c r="I1648" s="72"/>
      <c r="J1648" s="92"/>
      <c r="K1648" s="73"/>
      <c r="L1648" s="74"/>
      <c r="M1648" s="75"/>
      <c r="N1648" s="75"/>
      <c r="O1648" s="74"/>
      <c r="P1648" s="71"/>
      <c r="Q1648" s="71"/>
      <c r="R1648" s="76"/>
      <c r="S1648" s="92"/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/>
      <c r="B1649" s="77"/>
      <c r="C1649" s="71"/>
      <c r="D1649" s="10"/>
      <c r="E1649" s="71"/>
      <c r="F1649" s="71"/>
      <c r="G1649" s="71"/>
      <c r="H1649" s="71"/>
      <c r="I1649" s="72"/>
      <c r="J1649" s="92"/>
      <c r="K1649" s="73"/>
      <c r="L1649" s="74"/>
      <c r="M1649" s="75"/>
      <c r="N1649" s="75"/>
      <c r="O1649" s="74"/>
      <c r="P1649" s="71"/>
      <c r="Q1649" s="71"/>
      <c r="R1649" s="76"/>
      <c r="S1649" s="92"/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/>
      <c r="B1650" s="77"/>
      <c r="C1650" s="71"/>
      <c r="D1650" s="10"/>
      <c r="E1650" s="71"/>
      <c r="F1650" s="71"/>
      <c r="G1650" s="71"/>
      <c r="H1650" s="71"/>
      <c r="I1650" s="72"/>
      <c r="J1650" s="92"/>
      <c r="K1650" s="73"/>
      <c r="L1650" s="74"/>
      <c r="M1650" s="75"/>
      <c r="N1650" s="75"/>
      <c r="O1650" s="74"/>
      <c r="P1650" s="71"/>
      <c r="Q1650" s="71"/>
      <c r="R1650" s="76"/>
      <c r="S1650" s="92"/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/>
      <c r="B1651" s="77"/>
      <c r="C1651" s="71"/>
      <c r="D1651" s="10"/>
      <c r="E1651" s="71"/>
      <c r="F1651" s="71"/>
      <c r="G1651" s="71"/>
      <c r="H1651" s="71"/>
      <c r="I1651" s="72"/>
      <c r="J1651" s="92"/>
      <c r="K1651" s="73"/>
      <c r="L1651" s="74"/>
      <c r="M1651" s="75"/>
      <c r="N1651" s="75"/>
      <c r="O1651" s="74"/>
      <c r="P1651" s="71"/>
      <c r="Q1651" s="71"/>
      <c r="R1651" s="76"/>
      <c r="S1651" s="92"/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/>
      <c r="B1652" s="77"/>
      <c r="C1652" s="71"/>
      <c r="D1652" s="10"/>
      <c r="E1652" s="71"/>
      <c r="F1652" s="71"/>
      <c r="G1652" s="71"/>
      <c r="H1652" s="71"/>
      <c r="I1652" s="72"/>
      <c r="J1652" s="92"/>
      <c r="K1652" s="73"/>
      <c r="L1652" s="74"/>
      <c r="M1652" s="75"/>
      <c r="N1652" s="75"/>
      <c r="O1652" s="74"/>
      <c r="P1652" s="71"/>
      <c r="Q1652" s="71"/>
      <c r="R1652" s="76"/>
      <c r="S1652" s="92"/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/>
      <c r="B1653" s="77"/>
      <c r="C1653" s="71"/>
      <c r="D1653" s="10"/>
      <c r="E1653" s="71"/>
      <c r="F1653" s="71"/>
      <c r="G1653" s="71"/>
      <c r="H1653" s="71"/>
      <c r="I1653" s="72"/>
      <c r="J1653" s="92"/>
      <c r="K1653" s="73"/>
      <c r="L1653" s="74"/>
      <c r="M1653" s="75"/>
      <c r="N1653" s="75"/>
      <c r="O1653" s="74"/>
      <c r="P1653" s="71"/>
      <c r="Q1653" s="71"/>
      <c r="R1653" s="76"/>
      <c r="S1653" s="92"/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/>
      <c r="B1654" s="77"/>
      <c r="C1654" s="71"/>
      <c r="D1654" s="10"/>
      <c r="E1654" s="71"/>
      <c r="F1654" s="71"/>
      <c r="G1654" s="71"/>
      <c r="H1654" s="71"/>
      <c r="I1654" s="72"/>
      <c r="J1654" s="92"/>
      <c r="K1654" s="73"/>
      <c r="L1654" s="74"/>
      <c r="M1654" s="75"/>
      <c r="N1654" s="75"/>
      <c r="O1654" s="74"/>
      <c r="P1654" s="71"/>
      <c r="Q1654" s="71"/>
      <c r="R1654" s="76"/>
      <c r="S1654" s="92"/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/>
      <c r="B1655" s="77"/>
      <c r="C1655" s="71"/>
      <c r="D1655" s="10"/>
      <c r="E1655" s="71"/>
      <c r="F1655" s="71"/>
      <c r="G1655" s="71"/>
      <c r="H1655" s="71"/>
      <c r="I1655" s="72"/>
      <c r="J1655" s="92"/>
      <c r="K1655" s="73"/>
      <c r="L1655" s="74"/>
      <c r="M1655" s="75"/>
      <c r="N1655" s="75"/>
      <c r="O1655" s="74"/>
      <c r="P1655" s="71"/>
      <c r="Q1655" s="71"/>
      <c r="R1655" s="76"/>
      <c r="S1655" s="92"/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/>
      <c r="B1656" s="77"/>
      <c r="C1656" s="71"/>
      <c r="D1656" s="10"/>
      <c r="E1656" s="71"/>
      <c r="F1656" s="71"/>
      <c r="G1656" s="71"/>
      <c r="H1656" s="71"/>
      <c r="I1656" s="72"/>
      <c r="J1656" s="92"/>
      <c r="K1656" s="73"/>
      <c r="L1656" s="74"/>
      <c r="M1656" s="75"/>
      <c r="N1656" s="75"/>
      <c r="O1656" s="74"/>
      <c r="P1656" s="71"/>
      <c r="Q1656" s="71"/>
      <c r="R1656" s="76"/>
      <c r="S1656" s="92"/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/>
      <c r="B1657" s="77"/>
      <c r="C1657" s="71"/>
      <c r="D1657" s="10"/>
      <c r="E1657" s="71"/>
      <c r="F1657" s="71"/>
      <c r="G1657" s="71"/>
      <c r="H1657" s="71"/>
      <c r="I1657" s="72"/>
      <c r="J1657" s="92"/>
      <c r="K1657" s="73"/>
      <c r="L1657" s="74"/>
      <c r="M1657" s="75"/>
      <c r="N1657" s="75"/>
      <c r="O1657" s="74"/>
      <c r="P1657" s="71"/>
      <c r="Q1657" s="71"/>
      <c r="R1657" s="76"/>
      <c r="S1657" s="92"/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/>
      <c r="B1658" s="77"/>
      <c r="C1658" s="71"/>
      <c r="D1658" s="10"/>
      <c r="E1658" s="71"/>
      <c r="F1658" s="71"/>
      <c r="G1658" s="71"/>
      <c r="H1658" s="71"/>
      <c r="I1658" s="72"/>
      <c r="J1658" s="92"/>
      <c r="K1658" s="73"/>
      <c r="L1658" s="74"/>
      <c r="M1658" s="75"/>
      <c r="N1658" s="75"/>
      <c r="O1658" s="74"/>
      <c r="P1658" s="71"/>
      <c r="Q1658" s="71"/>
      <c r="R1658" s="76"/>
      <c r="S1658" s="92"/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/>
      <c r="B1659" s="77"/>
      <c r="C1659" s="71"/>
      <c r="D1659" s="10"/>
      <c r="E1659" s="71"/>
      <c r="F1659" s="71"/>
      <c r="G1659" s="71"/>
      <c r="H1659" s="71"/>
      <c r="I1659" s="72"/>
      <c r="J1659" s="92"/>
      <c r="K1659" s="73"/>
      <c r="L1659" s="74"/>
      <c r="M1659" s="75"/>
      <c r="N1659" s="75"/>
      <c r="O1659" s="74"/>
      <c r="P1659" s="71"/>
      <c r="Q1659" s="71"/>
      <c r="R1659" s="76"/>
      <c r="S1659" s="92"/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/>
      <c r="B1660" s="77"/>
      <c r="C1660" s="71"/>
      <c r="D1660" s="10"/>
      <c r="E1660" s="71"/>
      <c r="F1660" s="71"/>
      <c r="G1660" s="71"/>
      <c r="H1660" s="71"/>
      <c r="I1660" s="72"/>
      <c r="J1660" s="92"/>
      <c r="K1660" s="73"/>
      <c r="L1660" s="74"/>
      <c r="M1660" s="75"/>
      <c r="N1660" s="75"/>
      <c r="O1660" s="74"/>
      <c r="P1660" s="71"/>
      <c r="Q1660" s="71"/>
      <c r="R1660" s="76"/>
      <c r="S1660" s="92"/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/>
      <c r="B1661" s="77"/>
      <c r="C1661" s="71"/>
      <c r="D1661" s="10"/>
      <c r="E1661" s="71"/>
      <c r="F1661" s="71"/>
      <c r="G1661" s="71"/>
      <c r="H1661" s="71"/>
      <c r="I1661" s="72"/>
      <c r="J1661" s="92"/>
      <c r="K1661" s="73"/>
      <c r="L1661" s="74"/>
      <c r="M1661" s="75"/>
      <c r="N1661" s="75"/>
      <c r="O1661" s="74"/>
      <c r="P1661" s="71"/>
      <c r="Q1661" s="71"/>
      <c r="R1661" s="76"/>
      <c r="S1661" s="92"/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/>
      <c r="B1662" s="77"/>
      <c r="C1662" s="71"/>
      <c r="D1662" s="10"/>
      <c r="E1662" s="71"/>
      <c r="F1662" s="71"/>
      <c r="G1662" s="71"/>
      <c r="H1662" s="71"/>
      <c r="I1662" s="72"/>
      <c r="J1662" s="92"/>
      <c r="K1662" s="73"/>
      <c r="L1662" s="74"/>
      <c r="M1662" s="75"/>
      <c r="N1662" s="75"/>
      <c r="O1662" s="74"/>
      <c r="P1662" s="71"/>
      <c r="Q1662" s="71"/>
      <c r="R1662" s="76"/>
      <c r="S1662" s="92"/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/>
      <c r="B1663" s="77"/>
      <c r="C1663" s="71"/>
      <c r="D1663" s="10"/>
      <c r="E1663" s="71"/>
      <c r="F1663" s="71"/>
      <c r="G1663" s="71"/>
      <c r="H1663" s="71"/>
      <c r="I1663" s="72"/>
      <c r="J1663" s="92"/>
      <c r="K1663" s="73"/>
      <c r="L1663" s="74"/>
      <c r="M1663" s="75"/>
      <c r="N1663" s="75"/>
      <c r="O1663" s="74"/>
      <c r="P1663" s="71"/>
      <c r="Q1663" s="71"/>
      <c r="R1663" s="76"/>
      <c r="S1663" s="92"/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/>
      <c r="B1664" s="77"/>
      <c r="C1664" s="71"/>
      <c r="D1664" s="10"/>
      <c r="E1664" s="71"/>
      <c r="F1664" s="71"/>
      <c r="G1664" s="71"/>
      <c r="H1664" s="71"/>
      <c r="I1664" s="72"/>
      <c r="J1664" s="92"/>
      <c r="K1664" s="73"/>
      <c r="L1664" s="74"/>
      <c r="M1664" s="75"/>
      <c r="N1664" s="75"/>
      <c r="O1664" s="74"/>
      <c r="P1664" s="71"/>
      <c r="Q1664" s="71"/>
      <c r="R1664" s="76"/>
      <c r="S1664" s="92"/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/>
      <c r="B1665" s="77"/>
      <c r="C1665" s="71"/>
      <c r="D1665" s="10"/>
      <c r="E1665" s="71"/>
      <c r="F1665" s="71"/>
      <c r="G1665" s="71"/>
      <c r="H1665" s="71"/>
      <c r="I1665" s="72"/>
      <c r="J1665" s="92"/>
      <c r="K1665" s="73"/>
      <c r="L1665" s="74"/>
      <c r="M1665" s="75"/>
      <c r="N1665" s="75"/>
      <c r="O1665" s="74"/>
      <c r="P1665" s="71"/>
      <c r="Q1665" s="71"/>
      <c r="R1665" s="76"/>
      <c r="S1665" s="92"/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/>
      <c r="B1666" s="77"/>
      <c r="C1666" s="71"/>
      <c r="D1666" s="10"/>
      <c r="E1666" s="71"/>
      <c r="F1666" s="71"/>
      <c r="G1666" s="71"/>
      <c r="H1666" s="71"/>
      <c r="I1666" s="72"/>
      <c r="J1666" s="92"/>
      <c r="K1666" s="73"/>
      <c r="L1666" s="74"/>
      <c r="M1666" s="75"/>
      <c r="N1666" s="75"/>
      <c r="O1666" s="74"/>
      <c r="P1666" s="71"/>
      <c r="Q1666" s="71"/>
      <c r="R1666" s="76"/>
      <c r="S1666" s="92"/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/>
      <c r="B1667" s="77"/>
      <c r="C1667" s="71"/>
      <c r="D1667" s="10"/>
      <c r="E1667" s="71"/>
      <c r="F1667" s="71"/>
      <c r="G1667" s="71"/>
      <c r="H1667" s="71"/>
      <c r="I1667" s="72"/>
      <c r="J1667" s="92"/>
      <c r="K1667" s="73"/>
      <c r="L1667" s="74"/>
      <c r="M1667" s="75"/>
      <c r="N1667" s="75"/>
      <c r="O1667" s="74"/>
      <c r="P1667" s="71"/>
      <c r="Q1667" s="71"/>
      <c r="R1667" s="76"/>
      <c r="S1667" s="92"/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/>
      <c r="B1668" s="77"/>
      <c r="C1668" s="71"/>
      <c r="D1668" s="10"/>
      <c r="E1668" s="71"/>
      <c r="F1668" s="71"/>
      <c r="G1668" s="71"/>
      <c r="H1668" s="71"/>
      <c r="I1668" s="72"/>
      <c r="J1668" s="92"/>
      <c r="K1668" s="73"/>
      <c r="L1668" s="74"/>
      <c r="M1668" s="75"/>
      <c r="N1668" s="75"/>
      <c r="O1668" s="74"/>
      <c r="P1668" s="71"/>
      <c r="Q1668" s="71"/>
      <c r="R1668" s="76"/>
      <c r="S1668" s="92"/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/>
      <c r="B1669" s="77"/>
      <c r="C1669" s="71"/>
      <c r="D1669" s="10"/>
      <c r="E1669" s="71"/>
      <c r="F1669" s="71"/>
      <c r="G1669" s="71"/>
      <c r="H1669" s="71"/>
      <c r="I1669" s="72"/>
      <c r="J1669" s="92"/>
      <c r="K1669" s="73"/>
      <c r="L1669" s="74"/>
      <c r="M1669" s="75"/>
      <c r="N1669" s="75"/>
      <c r="O1669" s="74"/>
      <c r="P1669" s="71"/>
      <c r="Q1669" s="71"/>
      <c r="R1669" s="76"/>
      <c r="S1669" s="92"/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/>
      <c r="B1670" s="77"/>
      <c r="C1670" s="71"/>
      <c r="D1670" s="10"/>
      <c r="E1670" s="71"/>
      <c r="F1670" s="71"/>
      <c r="G1670" s="71"/>
      <c r="H1670" s="71"/>
      <c r="I1670" s="72"/>
      <c r="J1670" s="92"/>
      <c r="K1670" s="73"/>
      <c r="L1670" s="74"/>
      <c r="M1670" s="75"/>
      <c r="N1670" s="75"/>
      <c r="O1670" s="74"/>
      <c r="P1670" s="71"/>
      <c r="Q1670" s="71"/>
      <c r="R1670" s="76"/>
      <c r="S1670" s="92"/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/>
      <c r="B1671" s="77"/>
      <c r="C1671" s="71"/>
      <c r="D1671" s="10"/>
      <c r="E1671" s="71"/>
      <c r="F1671" s="71"/>
      <c r="G1671" s="71"/>
      <c r="H1671" s="71"/>
      <c r="I1671" s="72"/>
      <c r="J1671" s="92"/>
      <c r="K1671" s="73"/>
      <c r="L1671" s="74"/>
      <c r="M1671" s="75"/>
      <c r="N1671" s="75"/>
      <c r="O1671" s="74"/>
      <c r="P1671" s="71"/>
      <c r="Q1671" s="71"/>
      <c r="R1671" s="76"/>
      <c r="S1671" s="92"/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/>
      <c r="B1672" s="77"/>
      <c r="C1672" s="71"/>
      <c r="D1672" s="10"/>
      <c r="E1672" s="71"/>
      <c r="F1672" s="71"/>
      <c r="G1672" s="71"/>
      <c r="H1672" s="71"/>
      <c r="I1672" s="72"/>
      <c r="J1672" s="92"/>
      <c r="K1672" s="73"/>
      <c r="L1672" s="74"/>
      <c r="M1672" s="75"/>
      <c r="N1672" s="75"/>
      <c r="O1672" s="74"/>
      <c r="P1672" s="71"/>
      <c r="Q1672" s="71"/>
      <c r="R1672" s="76"/>
      <c r="S1672" s="92"/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/>
      <c r="B1673" s="77"/>
      <c r="C1673" s="71"/>
      <c r="D1673" s="10"/>
      <c r="E1673" s="71"/>
      <c r="F1673" s="71"/>
      <c r="G1673" s="71"/>
      <c r="H1673" s="71"/>
      <c r="I1673" s="72"/>
      <c r="J1673" s="92"/>
      <c r="K1673" s="73"/>
      <c r="L1673" s="74"/>
      <c r="M1673" s="75"/>
      <c r="N1673" s="75"/>
      <c r="O1673" s="74"/>
      <c r="P1673" s="71"/>
      <c r="Q1673" s="71"/>
      <c r="R1673" s="76"/>
      <c r="S1673" s="92"/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/>
      <c r="B1674" s="77"/>
      <c r="C1674" s="71"/>
      <c r="D1674" s="10"/>
      <c r="E1674" s="71"/>
      <c r="F1674" s="71"/>
      <c r="G1674" s="71"/>
      <c r="H1674" s="71"/>
      <c r="I1674" s="72"/>
      <c r="J1674" s="92"/>
      <c r="K1674" s="73"/>
      <c r="L1674" s="74"/>
      <c r="M1674" s="75"/>
      <c r="N1674" s="75"/>
      <c r="O1674" s="74"/>
      <c r="P1674" s="71"/>
      <c r="Q1674" s="71"/>
      <c r="R1674" s="76"/>
      <c r="S1674" s="92"/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/>
      <c r="B1675" s="77"/>
      <c r="C1675" s="71"/>
      <c r="D1675" s="10"/>
      <c r="E1675" s="71"/>
      <c r="F1675" s="71"/>
      <c r="G1675" s="71"/>
      <c r="H1675" s="71"/>
      <c r="I1675" s="72"/>
      <c r="J1675" s="92"/>
      <c r="K1675" s="73"/>
      <c r="L1675" s="74"/>
      <c r="M1675" s="75"/>
      <c r="N1675" s="75"/>
      <c r="O1675" s="74"/>
      <c r="P1675" s="71"/>
      <c r="Q1675" s="71"/>
      <c r="R1675" s="76"/>
      <c r="S1675" s="92"/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/>
      <c r="B1676" s="77"/>
      <c r="C1676" s="71"/>
      <c r="D1676" s="10"/>
      <c r="E1676" s="71"/>
      <c r="F1676" s="71"/>
      <c r="G1676" s="71"/>
      <c r="H1676" s="71"/>
      <c r="I1676" s="72"/>
      <c r="J1676" s="92"/>
      <c r="K1676" s="73"/>
      <c r="L1676" s="74"/>
      <c r="M1676" s="75"/>
      <c r="N1676" s="75"/>
      <c r="O1676" s="74"/>
      <c r="P1676" s="71"/>
      <c r="Q1676" s="71"/>
      <c r="R1676" s="76"/>
      <c r="S1676" s="92"/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/>
      <c r="B1677" s="77"/>
      <c r="C1677" s="71"/>
      <c r="D1677" s="10"/>
      <c r="E1677" s="71"/>
      <c r="F1677" s="71"/>
      <c r="G1677" s="71"/>
      <c r="H1677" s="71"/>
      <c r="I1677" s="72"/>
      <c r="J1677" s="92"/>
      <c r="K1677" s="73"/>
      <c r="L1677" s="74"/>
      <c r="M1677" s="75"/>
      <c r="N1677" s="75"/>
      <c r="O1677" s="74"/>
      <c r="P1677" s="71"/>
      <c r="Q1677" s="71"/>
      <c r="R1677" s="76"/>
      <c r="S1677" s="92"/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/>
      <c r="B1678" s="77"/>
      <c r="C1678" s="71"/>
      <c r="D1678" s="10"/>
      <c r="E1678" s="71"/>
      <c r="F1678" s="71"/>
      <c r="G1678" s="71"/>
      <c r="H1678" s="71"/>
      <c r="I1678" s="72"/>
      <c r="J1678" s="92"/>
      <c r="K1678" s="73"/>
      <c r="L1678" s="74"/>
      <c r="M1678" s="75"/>
      <c r="N1678" s="75"/>
      <c r="O1678" s="74"/>
      <c r="P1678" s="71"/>
      <c r="Q1678" s="71"/>
      <c r="R1678" s="76"/>
      <c r="S1678" s="92"/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/>
      <c r="B1679" s="77"/>
      <c r="C1679" s="71"/>
      <c r="D1679" s="10"/>
      <c r="E1679" s="71"/>
      <c r="F1679" s="71"/>
      <c r="G1679" s="71"/>
      <c r="H1679" s="71"/>
      <c r="I1679" s="72"/>
      <c r="J1679" s="92"/>
      <c r="K1679" s="73"/>
      <c r="L1679" s="74"/>
      <c r="M1679" s="75"/>
      <c r="N1679" s="75"/>
      <c r="O1679" s="74"/>
      <c r="P1679" s="71"/>
      <c r="Q1679" s="71"/>
      <c r="R1679" s="76"/>
      <c r="S1679" s="92"/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/>
      <c r="B1680" s="77"/>
      <c r="C1680" s="71"/>
      <c r="D1680" s="10"/>
      <c r="E1680" s="71"/>
      <c r="F1680" s="71"/>
      <c r="G1680" s="71"/>
      <c r="H1680" s="71"/>
      <c r="I1680" s="72"/>
      <c r="J1680" s="92"/>
      <c r="K1680" s="73"/>
      <c r="L1680" s="74"/>
      <c r="M1680" s="75"/>
      <c r="N1680" s="75"/>
      <c r="O1680" s="74"/>
      <c r="P1680" s="71"/>
      <c r="Q1680" s="71"/>
      <c r="R1680" s="76"/>
      <c r="S1680" s="92"/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/>
      <c r="B1681" s="77"/>
      <c r="C1681" s="71"/>
      <c r="D1681" s="10"/>
      <c r="E1681" s="71"/>
      <c r="F1681" s="71"/>
      <c r="G1681" s="71"/>
      <c r="H1681" s="71"/>
      <c r="I1681" s="72"/>
      <c r="J1681" s="92"/>
      <c r="K1681" s="73"/>
      <c r="L1681" s="74"/>
      <c r="M1681" s="75"/>
      <c r="N1681" s="75"/>
      <c r="O1681" s="74"/>
      <c r="P1681" s="71"/>
      <c r="Q1681" s="71"/>
      <c r="R1681" s="76"/>
      <c r="S1681" s="92"/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/>
      <c r="B1682" s="77"/>
      <c r="C1682" s="71"/>
      <c r="D1682" s="10"/>
      <c r="E1682" s="71"/>
      <c r="F1682" s="71"/>
      <c r="G1682" s="71"/>
      <c r="H1682" s="71"/>
      <c r="I1682" s="72"/>
      <c r="J1682" s="92"/>
      <c r="K1682" s="73"/>
      <c r="L1682" s="74"/>
      <c r="M1682" s="75"/>
      <c r="N1682" s="75"/>
      <c r="O1682" s="74"/>
      <c r="P1682" s="71"/>
      <c r="Q1682" s="71"/>
      <c r="R1682" s="76"/>
      <c r="S1682" s="92"/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/>
      <c r="B1683" s="77"/>
      <c r="C1683" s="71"/>
      <c r="D1683" s="10"/>
      <c r="E1683" s="71"/>
      <c r="F1683" s="71"/>
      <c r="G1683" s="71"/>
      <c r="H1683" s="71"/>
      <c r="I1683" s="72"/>
      <c r="J1683" s="92"/>
      <c r="K1683" s="73"/>
      <c r="L1683" s="74"/>
      <c r="M1683" s="75"/>
      <c r="N1683" s="75"/>
      <c r="O1683" s="74"/>
      <c r="P1683" s="71"/>
      <c r="Q1683" s="71"/>
      <c r="R1683" s="76"/>
      <c r="S1683" s="92"/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/>
      <c r="B1684" s="77"/>
      <c r="C1684" s="71"/>
      <c r="D1684" s="10"/>
      <c r="E1684" s="71"/>
      <c r="F1684" s="71"/>
      <c r="G1684" s="71"/>
      <c r="H1684" s="71"/>
      <c r="I1684" s="72"/>
      <c r="J1684" s="92"/>
      <c r="K1684" s="73"/>
      <c r="L1684" s="74"/>
      <c r="M1684" s="75"/>
      <c r="N1684" s="75"/>
      <c r="O1684" s="74"/>
      <c r="P1684" s="71"/>
      <c r="Q1684" s="71"/>
      <c r="R1684" s="76"/>
      <c r="S1684" s="92"/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/>
      <c r="B1685" s="77"/>
      <c r="C1685" s="71"/>
      <c r="D1685" s="10"/>
      <c r="E1685" s="71"/>
      <c r="F1685" s="71"/>
      <c r="G1685" s="71"/>
      <c r="H1685" s="71"/>
      <c r="I1685" s="72"/>
      <c r="J1685" s="92"/>
      <c r="K1685" s="73"/>
      <c r="L1685" s="74"/>
      <c r="M1685" s="75"/>
      <c r="N1685" s="75"/>
      <c r="O1685" s="74"/>
      <c r="P1685" s="71"/>
      <c r="Q1685" s="71"/>
      <c r="R1685" s="76"/>
      <c r="S1685" s="92"/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/>
      <c r="B1686" s="77"/>
      <c r="C1686" s="71"/>
      <c r="D1686" s="10"/>
      <c r="E1686" s="71"/>
      <c r="F1686" s="71"/>
      <c r="G1686" s="71"/>
      <c r="H1686" s="71"/>
      <c r="I1686" s="72"/>
      <c r="J1686" s="92"/>
      <c r="K1686" s="73"/>
      <c r="L1686" s="74"/>
      <c r="M1686" s="75"/>
      <c r="N1686" s="75"/>
      <c r="O1686" s="74"/>
      <c r="P1686" s="71"/>
      <c r="Q1686" s="71"/>
      <c r="R1686" s="76"/>
      <c r="S1686" s="92"/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/>
      <c r="B1687" s="77"/>
      <c r="C1687" s="71"/>
      <c r="D1687" s="10"/>
      <c r="E1687" s="71"/>
      <c r="F1687" s="71"/>
      <c r="G1687" s="71"/>
      <c r="H1687" s="71"/>
      <c r="I1687" s="72"/>
      <c r="J1687" s="92"/>
      <c r="K1687" s="73"/>
      <c r="L1687" s="74"/>
      <c r="M1687" s="75"/>
      <c r="N1687" s="75"/>
      <c r="O1687" s="74"/>
      <c r="P1687" s="71"/>
      <c r="Q1687" s="71"/>
      <c r="R1687" s="76"/>
      <c r="S1687" s="92"/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/>
      <c r="B1688" s="77"/>
      <c r="C1688" s="71"/>
      <c r="D1688" s="10"/>
      <c r="E1688" s="71"/>
      <c r="F1688" s="71"/>
      <c r="G1688" s="71"/>
      <c r="H1688" s="71"/>
      <c r="I1688" s="72"/>
      <c r="J1688" s="92"/>
      <c r="K1688" s="73"/>
      <c r="L1688" s="74"/>
      <c r="M1688" s="75"/>
      <c r="N1688" s="75"/>
      <c r="O1688" s="74"/>
      <c r="P1688" s="71"/>
      <c r="Q1688" s="71"/>
      <c r="R1688" s="76"/>
      <c r="S1688" s="92"/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/>
      <c r="B1689" s="77"/>
      <c r="C1689" s="71"/>
      <c r="D1689" s="10"/>
      <c r="E1689" s="71"/>
      <c r="F1689" s="71"/>
      <c r="G1689" s="71"/>
      <c r="H1689" s="71"/>
      <c r="I1689" s="72"/>
      <c r="J1689" s="92"/>
      <c r="K1689" s="73"/>
      <c r="L1689" s="74"/>
      <c r="M1689" s="75"/>
      <c r="N1689" s="75"/>
      <c r="O1689" s="74"/>
      <c r="P1689" s="71"/>
      <c r="Q1689" s="71"/>
      <c r="R1689" s="76"/>
      <c r="S1689" s="92"/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/>
      <c r="B1690" s="77"/>
      <c r="C1690" s="71"/>
      <c r="D1690" s="10"/>
      <c r="E1690" s="71"/>
      <c r="F1690" s="71"/>
      <c r="G1690" s="71"/>
      <c r="H1690" s="71"/>
      <c r="I1690" s="72"/>
      <c r="J1690" s="92"/>
      <c r="K1690" s="73"/>
      <c r="L1690" s="74"/>
      <c r="M1690" s="75"/>
      <c r="N1690" s="75"/>
      <c r="O1690" s="74"/>
      <c r="P1690" s="71"/>
      <c r="Q1690" s="71"/>
      <c r="R1690" s="76"/>
      <c r="S1690" s="92"/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/>
      <c r="B1691" s="77"/>
      <c r="C1691" s="71"/>
      <c r="D1691" s="10"/>
      <c r="E1691" s="71"/>
      <c r="F1691" s="71"/>
      <c r="G1691" s="71"/>
      <c r="H1691" s="71"/>
      <c r="I1691" s="72"/>
      <c r="J1691" s="92"/>
      <c r="K1691" s="73"/>
      <c r="L1691" s="74"/>
      <c r="M1691" s="75"/>
      <c r="N1691" s="75"/>
      <c r="O1691" s="74"/>
      <c r="P1691" s="71"/>
      <c r="Q1691" s="71"/>
      <c r="R1691" s="76"/>
      <c r="S1691" s="92"/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/>
      <c r="B1692" s="77"/>
      <c r="C1692" s="71"/>
      <c r="D1692" s="10"/>
      <c r="E1692" s="71"/>
      <c r="F1692" s="71"/>
      <c r="G1692" s="71"/>
      <c r="H1692" s="71"/>
      <c r="I1692" s="72"/>
      <c r="J1692" s="92"/>
      <c r="K1692" s="73"/>
      <c r="L1692" s="74"/>
      <c r="M1692" s="75"/>
      <c r="N1692" s="75"/>
      <c r="O1692" s="74"/>
      <c r="P1692" s="71"/>
      <c r="Q1692" s="71"/>
      <c r="R1692" s="76"/>
      <c r="S1692" s="92"/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/>
      <c r="B1693" s="77"/>
      <c r="C1693" s="71"/>
      <c r="D1693" s="10"/>
      <c r="E1693" s="71"/>
      <c r="F1693" s="71"/>
      <c r="G1693" s="71"/>
      <c r="H1693" s="71"/>
      <c r="I1693" s="72"/>
      <c r="J1693" s="92"/>
      <c r="K1693" s="73"/>
      <c r="L1693" s="74"/>
      <c r="M1693" s="75"/>
      <c r="N1693" s="75"/>
      <c r="O1693" s="74"/>
      <c r="P1693" s="71"/>
      <c r="Q1693" s="71"/>
      <c r="R1693" s="76"/>
      <c r="S1693" s="92"/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/>
      <c r="B1694" s="77"/>
      <c r="C1694" s="71"/>
      <c r="D1694" s="10"/>
      <c r="E1694" s="71"/>
      <c r="F1694" s="71"/>
      <c r="G1694" s="71"/>
      <c r="H1694" s="71"/>
      <c r="I1694" s="72"/>
      <c r="J1694" s="92"/>
      <c r="K1694" s="73"/>
      <c r="L1694" s="74"/>
      <c r="M1694" s="75"/>
      <c r="N1694" s="75"/>
      <c r="O1694" s="74"/>
      <c r="P1694" s="71"/>
      <c r="Q1694" s="71"/>
      <c r="R1694" s="76"/>
      <c r="S1694" s="92"/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/>
      <c r="B1695" s="77"/>
      <c r="C1695" s="71"/>
      <c r="D1695" s="10"/>
      <c r="E1695" s="71"/>
      <c r="F1695" s="71"/>
      <c r="G1695" s="71"/>
      <c r="H1695" s="71"/>
      <c r="I1695" s="72"/>
      <c r="J1695" s="92"/>
      <c r="K1695" s="73"/>
      <c r="L1695" s="74"/>
      <c r="M1695" s="75"/>
      <c r="N1695" s="75"/>
      <c r="O1695" s="74"/>
      <c r="P1695" s="71"/>
      <c r="Q1695" s="71"/>
      <c r="R1695" s="76"/>
      <c r="S1695" s="92"/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/>
      <c r="B1696" s="77"/>
      <c r="C1696" s="71"/>
      <c r="D1696" s="10"/>
      <c r="E1696" s="71"/>
      <c r="F1696" s="71"/>
      <c r="G1696" s="71"/>
      <c r="H1696" s="71"/>
      <c r="I1696" s="72"/>
      <c r="J1696" s="92"/>
      <c r="K1696" s="73"/>
      <c r="L1696" s="74"/>
      <c r="M1696" s="75"/>
      <c r="N1696" s="75"/>
      <c r="O1696" s="74"/>
      <c r="P1696" s="71"/>
      <c r="Q1696" s="71"/>
      <c r="R1696" s="76"/>
      <c r="S1696" s="92"/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/>
      <c r="B1697" s="77"/>
      <c r="C1697" s="71"/>
      <c r="D1697" s="10"/>
      <c r="E1697" s="71"/>
      <c r="F1697" s="71"/>
      <c r="G1697" s="71"/>
      <c r="H1697" s="71"/>
      <c r="I1697" s="72"/>
      <c r="J1697" s="92"/>
      <c r="K1697" s="73"/>
      <c r="L1697" s="74"/>
      <c r="M1697" s="75"/>
      <c r="N1697" s="75"/>
      <c r="O1697" s="74"/>
      <c r="P1697" s="71"/>
      <c r="Q1697" s="71"/>
      <c r="R1697" s="76"/>
      <c r="S1697" s="92"/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/>
      <c r="B1698" s="77"/>
      <c r="C1698" s="71"/>
      <c r="D1698" s="10"/>
      <c r="E1698" s="71"/>
      <c r="F1698" s="71"/>
      <c r="G1698" s="71"/>
      <c r="H1698" s="71"/>
      <c r="I1698" s="72"/>
      <c r="J1698" s="92"/>
      <c r="K1698" s="73"/>
      <c r="L1698" s="74"/>
      <c r="M1698" s="75"/>
      <c r="N1698" s="75"/>
      <c r="O1698" s="74"/>
      <c r="P1698" s="71"/>
      <c r="Q1698" s="71"/>
      <c r="R1698" s="76"/>
      <c r="S1698" s="92"/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/>
      <c r="B1699" s="77"/>
      <c r="C1699" s="71"/>
      <c r="D1699" s="10"/>
      <c r="E1699" s="71"/>
      <c r="F1699" s="71"/>
      <c r="G1699" s="71"/>
      <c r="H1699" s="71"/>
      <c r="I1699" s="72"/>
      <c r="J1699" s="92"/>
      <c r="K1699" s="73"/>
      <c r="L1699" s="74"/>
      <c r="M1699" s="75"/>
      <c r="N1699" s="75"/>
      <c r="O1699" s="74"/>
      <c r="P1699" s="71"/>
      <c r="Q1699" s="71"/>
      <c r="R1699" s="76"/>
      <c r="S1699" s="92"/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/>
      <c r="B1700" s="77"/>
      <c r="C1700" s="71"/>
      <c r="D1700" s="10"/>
      <c r="E1700" s="71"/>
      <c r="F1700" s="71"/>
      <c r="G1700" s="71"/>
      <c r="H1700" s="71"/>
      <c r="I1700" s="72"/>
      <c r="J1700" s="92"/>
      <c r="K1700" s="73"/>
      <c r="L1700" s="74"/>
      <c r="M1700" s="75"/>
      <c r="N1700" s="75"/>
      <c r="O1700" s="74"/>
      <c r="P1700" s="71"/>
      <c r="Q1700" s="71"/>
      <c r="R1700" s="76"/>
      <c r="S1700" s="92"/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/>
      <c r="B1701" s="77"/>
      <c r="C1701" s="71"/>
      <c r="D1701" s="10"/>
      <c r="E1701" s="71"/>
      <c r="F1701" s="71"/>
      <c r="G1701" s="71"/>
      <c r="H1701" s="71"/>
      <c r="I1701" s="72"/>
      <c r="J1701" s="92"/>
      <c r="K1701" s="73"/>
      <c r="L1701" s="74"/>
      <c r="M1701" s="75"/>
      <c r="N1701" s="75"/>
      <c r="O1701" s="74"/>
      <c r="P1701" s="71"/>
      <c r="Q1701" s="71"/>
      <c r="R1701" s="76"/>
      <c r="S1701" s="92"/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/>
      <c r="B1702" s="77"/>
      <c r="C1702" s="71"/>
      <c r="D1702" s="10"/>
      <c r="E1702" s="71"/>
      <c r="F1702" s="71"/>
      <c r="G1702" s="71"/>
      <c r="H1702" s="71"/>
      <c r="I1702" s="72"/>
      <c r="J1702" s="92"/>
      <c r="K1702" s="73"/>
      <c r="L1702" s="74"/>
      <c r="M1702" s="75"/>
      <c r="N1702" s="75"/>
      <c r="O1702" s="74"/>
      <c r="P1702" s="71"/>
      <c r="Q1702" s="71"/>
      <c r="R1702" s="76"/>
      <c r="S1702" s="92"/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/>
      <c r="B1703" s="77"/>
      <c r="C1703" s="71"/>
      <c r="D1703" s="10"/>
      <c r="E1703" s="71"/>
      <c r="F1703" s="71"/>
      <c r="G1703" s="71"/>
      <c r="H1703" s="71"/>
      <c r="I1703" s="72"/>
      <c r="J1703" s="92"/>
      <c r="K1703" s="73"/>
      <c r="L1703" s="74"/>
      <c r="M1703" s="75"/>
      <c r="N1703" s="75"/>
      <c r="O1703" s="74"/>
      <c r="P1703" s="71"/>
      <c r="Q1703" s="71"/>
      <c r="R1703" s="76"/>
      <c r="S1703" s="92"/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/>
      <c r="B1704" s="77"/>
      <c r="C1704" s="71"/>
      <c r="D1704" s="10"/>
      <c r="E1704" s="71"/>
      <c r="F1704" s="71"/>
      <c r="G1704" s="71"/>
      <c r="H1704" s="71"/>
      <c r="I1704" s="72"/>
      <c r="J1704" s="92"/>
      <c r="K1704" s="73"/>
      <c r="L1704" s="74"/>
      <c r="M1704" s="75"/>
      <c r="N1704" s="75"/>
      <c r="O1704" s="74"/>
      <c r="P1704" s="71"/>
      <c r="Q1704" s="71"/>
      <c r="R1704" s="76"/>
      <c r="S1704" s="92"/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/>
      <c r="B1705" s="77"/>
      <c r="C1705" s="71"/>
      <c r="D1705" s="10"/>
      <c r="E1705" s="71"/>
      <c r="F1705" s="71"/>
      <c r="G1705" s="71"/>
      <c r="H1705" s="71"/>
      <c r="I1705" s="72"/>
      <c r="J1705" s="92"/>
      <c r="K1705" s="73"/>
      <c r="L1705" s="74"/>
      <c r="M1705" s="75"/>
      <c r="N1705" s="75"/>
      <c r="O1705" s="74"/>
      <c r="P1705" s="71"/>
      <c r="Q1705" s="71"/>
      <c r="R1705" s="76"/>
      <c r="S1705" s="92"/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/>
      <c r="B1706" s="77"/>
      <c r="C1706" s="71"/>
      <c r="D1706" s="10"/>
      <c r="E1706" s="71"/>
      <c r="F1706" s="71"/>
      <c r="G1706" s="71"/>
      <c r="H1706" s="71"/>
      <c r="I1706" s="72"/>
      <c r="J1706" s="92"/>
      <c r="K1706" s="73"/>
      <c r="L1706" s="74"/>
      <c r="M1706" s="75"/>
      <c r="N1706" s="75"/>
      <c r="O1706" s="74"/>
      <c r="P1706" s="71"/>
      <c r="Q1706" s="71"/>
      <c r="R1706" s="76"/>
      <c r="S1706" s="92"/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/>
      <c r="B1707" s="77"/>
      <c r="C1707" s="71"/>
      <c r="D1707" s="10"/>
      <c r="E1707" s="71"/>
      <c r="F1707" s="71"/>
      <c r="G1707" s="71"/>
      <c r="H1707" s="71"/>
      <c r="I1707" s="72"/>
      <c r="J1707" s="92"/>
      <c r="K1707" s="73"/>
      <c r="L1707" s="74"/>
      <c r="M1707" s="75"/>
      <c r="N1707" s="75"/>
      <c r="O1707" s="74"/>
      <c r="P1707" s="71"/>
      <c r="Q1707" s="71"/>
      <c r="R1707" s="76"/>
      <c r="S1707" s="92"/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/>
      <c r="B1708" s="77"/>
      <c r="C1708" s="71"/>
      <c r="D1708" s="10"/>
      <c r="E1708" s="71"/>
      <c r="F1708" s="71"/>
      <c r="G1708" s="71"/>
      <c r="H1708" s="71"/>
      <c r="I1708" s="72"/>
      <c r="J1708" s="92"/>
      <c r="K1708" s="73"/>
      <c r="L1708" s="74"/>
      <c r="M1708" s="75"/>
      <c r="N1708" s="75"/>
      <c r="O1708" s="74"/>
      <c r="P1708" s="71"/>
      <c r="Q1708" s="71"/>
      <c r="R1708" s="76"/>
      <c r="S1708" s="92"/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/>
      <c r="B1709" s="77"/>
      <c r="C1709" s="71"/>
      <c r="D1709" s="10"/>
      <c r="E1709" s="71"/>
      <c r="F1709" s="71"/>
      <c r="G1709" s="71"/>
      <c r="H1709" s="71"/>
      <c r="I1709" s="72"/>
      <c r="J1709" s="92"/>
      <c r="K1709" s="73"/>
      <c r="L1709" s="74"/>
      <c r="M1709" s="75"/>
      <c r="N1709" s="75"/>
      <c r="O1709" s="74"/>
      <c r="P1709" s="71"/>
      <c r="Q1709" s="71"/>
      <c r="R1709" s="76"/>
      <c r="S1709" s="92"/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/>
      <c r="B1710" s="77"/>
      <c r="C1710" s="71"/>
      <c r="D1710" s="10"/>
      <c r="E1710" s="71"/>
      <c r="F1710" s="71"/>
      <c r="G1710" s="71"/>
      <c r="H1710" s="71"/>
      <c r="I1710" s="72"/>
      <c r="J1710" s="92"/>
      <c r="K1710" s="73"/>
      <c r="L1710" s="74"/>
      <c r="M1710" s="75"/>
      <c r="N1710" s="75"/>
      <c r="O1710" s="74"/>
      <c r="P1710" s="71"/>
      <c r="Q1710" s="71"/>
      <c r="R1710" s="76"/>
      <c r="S1710" s="92"/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/>
      <c r="B1711" s="77"/>
      <c r="C1711" s="71"/>
      <c r="D1711" s="10"/>
      <c r="E1711" s="71"/>
      <c r="F1711" s="71"/>
      <c r="G1711" s="71"/>
      <c r="H1711" s="71"/>
      <c r="I1711" s="72"/>
      <c r="J1711" s="92"/>
      <c r="K1711" s="73"/>
      <c r="L1711" s="74"/>
      <c r="M1711" s="75"/>
      <c r="N1711" s="75"/>
      <c r="O1711" s="74"/>
      <c r="P1711" s="71"/>
      <c r="Q1711" s="71"/>
      <c r="R1711" s="76"/>
      <c r="S1711" s="92"/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/>
      <c r="B1712" s="77"/>
      <c r="C1712" s="71"/>
      <c r="D1712" s="10"/>
      <c r="E1712" s="71"/>
      <c r="F1712" s="71"/>
      <c r="G1712" s="71"/>
      <c r="H1712" s="71"/>
      <c r="I1712" s="72"/>
      <c r="J1712" s="92"/>
      <c r="K1712" s="73"/>
      <c r="L1712" s="74"/>
      <c r="M1712" s="75"/>
      <c r="N1712" s="75"/>
      <c r="O1712" s="74"/>
      <c r="P1712" s="71"/>
      <c r="Q1712" s="71"/>
      <c r="R1712" s="76"/>
      <c r="S1712" s="92"/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/>
      <c r="B1713" s="77"/>
      <c r="C1713" s="71"/>
      <c r="D1713" s="10"/>
      <c r="E1713" s="71"/>
      <c r="F1713" s="71"/>
      <c r="G1713" s="71"/>
      <c r="H1713" s="71"/>
      <c r="I1713" s="72"/>
      <c r="J1713" s="92"/>
      <c r="K1713" s="73"/>
      <c r="L1713" s="74"/>
      <c r="M1713" s="75"/>
      <c r="N1713" s="75"/>
      <c r="O1713" s="74"/>
      <c r="P1713" s="71"/>
      <c r="Q1713" s="71"/>
      <c r="R1713" s="76"/>
      <c r="S1713" s="92"/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/>
      <c r="B1714" s="77"/>
      <c r="C1714" s="71"/>
      <c r="D1714" s="10"/>
      <c r="E1714" s="71"/>
      <c r="F1714" s="71"/>
      <c r="G1714" s="71"/>
      <c r="H1714" s="71"/>
      <c r="I1714" s="72"/>
      <c r="J1714" s="92"/>
      <c r="K1714" s="73"/>
      <c r="L1714" s="74"/>
      <c r="M1714" s="75"/>
      <c r="N1714" s="75"/>
      <c r="O1714" s="74"/>
      <c r="P1714" s="71"/>
      <c r="Q1714" s="71"/>
      <c r="R1714" s="76"/>
      <c r="S1714" s="92"/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/>
      <c r="B1715" s="77"/>
      <c r="C1715" s="71"/>
      <c r="D1715" s="10"/>
      <c r="E1715" s="71"/>
      <c r="F1715" s="71"/>
      <c r="G1715" s="71"/>
      <c r="H1715" s="71"/>
      <c r="I1715" s="72"/>
      <c r="J1715" s="92"/>
      <c r="K1715" s="73"/>
      <c r="L1715" s="74"/>
      <c r="M1715" s="75"/>
      <c r="N1715" s="75"/>
      <c r="O1715" s="74"/>
      <c r="P1715" s="71"/>
      <c r="Q1715" s="71"/>
      <c r="R1715" s="76"/>
      <c r="S1715" s="92"/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/>
      <c r="B1716" s="77"/>
      <c r="C1716" s="71"/>
      <c r="D1716" s="10"/>
      <c r="E1716" s="71"/>
      <c r="F1716" s="71"/>
      <c r="G1716" s="71"/>
      <c r="H1716" s="71"/>
      <c r="I1716" s="72"/>
      <c r="J1716" s="92"/>
      <c r="K1716" s="73"/>
      <c r="L1716" s="74"/>
      <c r="M1716" s="75"/>
      <c r="N1716" s="75"/>
      <c r="O1716" s="74"/>
      <c r="P1716" s="71"/>
      <c r="Q1716" s="71"/>
      <c r="R1716" s="76"/>
      <c r="S1716" s="92"/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/>
      <c r="B1717" s="77"/>
      <c r="C1717" s="71"/>
      <c r="D1717" s="10"/>
      <c r="E1717" s="71"/>
      <c r="F1717" s="71"/>
      <c r="G1717" s="71"/>
      <c r="H1717" s="71"/>
      <c r="I1717" s="72"/>
      <c r="J1717" s="92"/>
      <c r="K1717" s="73"/>
      <c r="L1717" s="74"/>
      <c r="M1717" s="75"/>
      <c r="N1717" s="75"/>
      <c r="O1717" s="74"/>
      <c r="P1717" s="71"/>
      <c r="Q1717" s="71"/>
      <c r="R1717" s="76"/>
      <c r="S1717" s="92"/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/>
      <c r="B1718" s="77"/>
      <c r="C1718" s="71"/>
      <c r="D1718" s="10"/>
      <c r="E1718" s="71"/>
      <c r="F1718" s="71"/>
      <c r="G1718" s="71"/>
      <c r="H1718" s="71"/>
      <c r="I1718" s="72"/>
      <c r="J1718" s="92"/>
      <c r="K1718" s="73"/>
      <c r="L1718" s="74"/>
      <c r="M1718" s="75"/>
      <c r="N1718" s="75"/>
      <c r="O1718" s="74"/>
      <c r="P1718" s="71"/>
      <c r="Q1718" s="71"/>
      <c r="R1718" s="76"/>
      <c r="S1718" s="92"/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/>
      <c r="B1719" s="77"/>
      <c r="C1719" s="71"/>
      <c r="D1719" s="10"/>
      <c r="E1719" s="71"/>
      <c r="F1719" s="71"/>
      <c r="G1719" s="71"/>
      <c r="H1719" s="71"/>
      <c r="I1719" s="72"/>
      <c r="J1719" s="92"/>
      <c r="K1719" s="73"/>
      <c r="L1719" s="74"/>
      <c r="M1719" s="75"/>
      <c r="N1719" s="75"/>
      <c r="O1719" s="74"/>
      <c r="P1719" s="71"/>
      <c r="Q1719" s="71"/>
      <c r="R1719" s="76"/>
      <c r="S1719" s="92"/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/>
      <c r="B1720" s="77"/>
      <c r="C1720" s="71"/>
      <c r="D1720" s="10"/>
      <c r="E1720" s="71"/>
      <c r="F1720" s="71"/>
      <c r="G1720" s="71"/>
      <c r="H1720" s="71"/>
      <c r="I1720" s="72"/>
      <c r="J1720" s="92"/>
      <c r="K1720" s="73"/>
      <c r="L1720" s="74"/>
      <c r="M1720" s="75"/>
      <c r="N1720" s="75"/>
      <c r="O1720" s="74"/>
      <c r="P1720" s="71"/>
      <c r="Q1720" s="71"/>
      <c r="R1720" s="76"/>
      <c r="S1720" s="92"/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/>
      <c r="B1721" s="77"/>
      <c r="C1721" s="71"/>
      <c r="D1721" s="10"/>
      <c r="E1721" s="71"/>
      <c r="F1721" s="71"/>
      <c r="G1721" s="71"/>
      <c r="H1721" s="71"/>
      <c r="I1721" s="72"/>
      <c r="J1721" s="92"/>
      <c r="K1721" s="73"/>
      <c r="L1721" s="74"/>
      <c r="M1721" s="75"/>
      <c r="N1721" s="75"/>
      <c r="O1721" s="74"/>
      <c r="P1721" s="71"/>
      <c r="Q1721" s="71"/>
      <c r="R1721" s="76"/>
      <c r="S1721" s="92"/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/>
      <c r="B1722" s="77"/>
      <c r="C1722" s="71"/>
      <c r="D1722" s="10"/>
      <c r="E1722" s="71"/>
      <c r="F1722" s="71"/>
      <c r="G1722" s="71"/>
      <c r="H1722" s="71"/>
      <c r="I1722" s="72"/>
      <c r="J1722" s="92"/>
      <c r="K1722" s="73"/>
      <c r="L1722" s="74"/>
      <c r="M1722" s="75"/>
      <c r="N1722" s="75"/>
      <c r="O1722" s="74"/>
      <c r="P1722" s="71"/>
      <c r="Q1722" s="71"/>
      <c r="R1722" s="76"/>
      <c r="S1722" s="92"/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/>
      <c r="B1723" s="77"/>
      <c r="C1723" s="71"/>
      <c r="D1723" s="10"/>
      <c r="E1723" s="71"/>
      <c r="F1723" s="71"/>
      <c r="G1723" s="71"/>
      <c r="H1723" s="71"/>
      <c r="I1723" s="72"/>
      <c r="J1723" s="92"/>
      <c r="K1723" s="73"/>
      <c r="L1723" s="74"/>
      <c r="M1723" s="75"/>
      <c r="N1723" s="75"/>
      <c r="O1723" s="74"/>
      <c r="P1723" s="71"/>
      <c r="Q1723" s="71"/>
      <c r="R1723" s="76"/>
      <c r="S1723" s="92"/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/>
      <c r="B1724" s="77"/>
      <c r="C1724" s="71"/>
      <c r="D1724" s="10"/>
      <c r="E1724" s="71"/>
      <c r="F1724" s="71"/>
      <c r="G1724" s="71"/>
      <c r="H1724" s="71"/>
      <c r="I1724" s="72"/>
      <c r="J1724" s="92"/>
      <c r="K1724" s="73"/>
      <c r="L1724" s="74"/>
      <c r="M1724" s="75"/>
      <c r="N1724" s="75"/>
      <c r="O1724" s="74"/>
      <c r="P1724" s="71"/>
      <c r="Q1724" s="71"/>
      <c r="R1724" s="76"/>
      <c r="S1724" s="92"/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/>
      <c r="B1725" s="77"/>
      <c r="C1725" s="71"/>
      <c r="D1725" s="10"/>
      <c r="E1725" s="71"/>
      <c r="F1725" s="71"/>
      <c r="G1725" s="71"/>
      <c r="H1725" s="71"/>
      <c r="I1725" s="72"/>
      <c r="J1725" s="92"/>
      <c r="K1725" s="73"/>
      <c r="L1725" s="74"/>
      <c r="M1725" s="75"/>
      <c r="N1725" s="75"/>
      <c r="O1725" s="74"/>
      <c r="P1725" s="71"/>
      <c r="Q1725" s="71"/>
      <c r="R1725" s="76"/>
      <c r="S1725" s="92"/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/>
      <c r="B1726" s="77"/>
      <c r="C1726" s="71"/>
      <c r="D1726" s="10"/>
      <c r="E1726" s="71"/>
      <c r="F1726" s="71"/>
      <c r="G1726" s="71"/>
      <c r="H1726" s="71"/>
      <c r="I1726" s="72"/>
      <c r="J1726" s="92"/>
      <c r="K1726" s="73"/>
      <c r="L1726" s="74"/>
      <c r="M1726" s="75"/>
      <c r="N1726" s="75"/>
      <c r="O1726" s="74"/>
      <c r="P1726" s="71"/>
      <c r="Q1726" s="71"/>
      <c r="R1726" s="76"/>
      <c r="S1726" s="92"/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/>
      <c r="B1727" s="77"/>
      <c r="C1727" s="71"/>
      <c r="D1727" s="10"/>
      <c r="E1727" s="71"/>
      <c r="F1727" s="71"/>
      <c r="G1727" s="71"/>
      <c r="H1727" s="71"/>
      <c r="I1727" s="72"/>
      <c r="J1727" s="92"/>
      <c r="K1727" s="73"/>
      <c r="L1727" s="74"/>
      <c r="M1727" s="75"/>
      <c r="N1727" s="75"/>
      <c r="O1727" s="74"/>
      <c r="P1727" s="71"/>
      <c r="Q1727" s="71"/>
      <c r="R1727" s="76"/>
      <c r="S1727" s="92"/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/>
      <c r="B1728" s="77"/>
      <c r="C1728" s="71"/>
      <c r="D1728" s="10"/>
      <c r="E1728" s="71"/>
      <c r="F1728" s="71"/>
      <c r="G1728" s="71"/>
      <c r="H1728" s="71"/>
      <c r="I1728" s="72"/>
      <c r="J1728" s="92"/>
      <c r="K1728" s="73"/>
      <c r="L1728" s="74"/>
      <c r="M1728" s="75"/>
      <c r="N1728" s="75"/>
      <c r="O1728" s="74"/>
      <c r="P1728" s="71"/>
      <c r="Q1728" s="71"/>
      <c r="R1728" s="76"/>
      <c r="S1728" s="92"/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/>
      <c r="B1729" s="77"/>
      <c r="C1729" s="71"/>
      <c r="D1729" s="10"/>
      <c r="E1729" s="71"/>
      <c r="F1729" s="71"/>
      <c r="G1729" s="71"/>
      <c r="H1729" s="71"/>
      <c r="I1729" s="72"/>
      <c r="J1729" s="92"/>
      <c r="K1729" s="73"/>
      <c r="L1729" s="74"/>
      <c r="M1729" s="75"/>
      <c r="N1729" s="75"/>
      <c r="O1729" s="74"/>
      <c r="P1729" s="71"/>
      <c r="Q1729" s="71"/>
      <c r="R1729" s="76"/>
      <c r="S1729" s="92"/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/>
      <c r="B1730" s="77"/>
      <c r="C1730" s="71"/>
      <c r="D1730" s="10"/>
      <c r="E1730" s="71"/>
      <c r="F1730" s="71"/>
      <c r="G1730" s="71"/>
      <c r="H1730" s="71"/>
      <c r="I1730" s="72"/>
      <c r="J1730" s="92"/>
      <c r="K1730" s="73"/>
      <c r="L1730" s="74"/>
      <c r="M1730" s="75"/>
      <c r="N1730" s="75"/>
      <c r="O1730" s="74"/>
      <c r="P1730" s="71"/>
      <c r="Q1730" s="71"/>
      <c r="R1730" s="76"/>
      <c r="S1730" s="92"/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/>
      <c r="B1731" s="77"/>
      <c r="C1731" s="71"/>
      <c r="D1731" s="10"/>
      <c r="E1731" s="71"/>
      <c r="F1731" s="71"/>
      <c r="G1731" s="71"/>
      <c r="H1731" s="71"/>
      <c r="I1731" s="72"/>
      <c r="J1731" s="92"/>
      <c r="K1731" s="73"/>
      <c r="L1731" s="74"/>
      <c r="M1731" s="75"/>
      <c r="N1731" s="75"/>
      <c r="O1731" s="74"/>
      <c r="P1731" s="71"/>
      <c r="Q1731" s="71"/>
      <c r="R1731" s="76"/>
      <c r="S1731" s="92"/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/>
      <c r="B1732" s="77"/>
      <c r="C1732" s="71"/>
      <c r="D1732" s="10"/>
      <c r="E1732" s="71"/>
      <c r="F1732" s="71"/>
      <c r="G1732" s="71"/>
      <c r="H1732" s="71"/>
      <c r="I1732" s="72"/>
      <c r="J1732" s="92"/>
      <c r="K1732" s="73"/>
      <c r="L1732" s="74"/>
      <c r="M1732" s="75"/>
      <c r="N1732" s="75"/>
      <c r="O1732" s="74"/>
      <c r="P1732" s="71"/>
      <c r="Q1732" s="71"/>
      <c r="R1732" s="76"/>
      <c r="S1732" s="92"/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/>
      <c r="B1733" s="77"/>
      <c r="C1733" s="71"/>
      <c r="D1733" s="10"/>
      <c r="E1733" s="71"/>
      <c r="F1733" s="71"/>
      <c r="G1733" s="71"/>
      <c r="H1733" s="71"/>
      <c r="I1733" s="72"/>
      <c r="J1733" s="92"/>
      <c r="K1733" s="73"/>
      <c r="L1733" s="74"/>
      <c r="M1733" s="75"/>
      <c r="N1733" s="75"/>
      <c r="O1733" s="74"/>
      <c r="P1733" s="71"/>
      <c r="Q1733" s="71"/>
      <c r="R1733" s="76"/>
      <c r="S1733" s="92"/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/>
      <c r="B1734" s="77"/>
      <c r="C1734" s="71"/>
      <c r="D1734" s="10"/>
      <c r="E1734" s="71"/>
      <c r="F1734" s="71"/>
      <c r="G1734" s="71"/>
      <c r="H1734" s="71"/>
      <c r="I1734" s="72"/>
      <c r="J1734" s="92"/>
      <c r="K1734" s="73"/>
      <c r="L1734" s="74"/>
      <c r="M1734" s="75"/>
      <c r="N1734" s="75"/>
      <c r="O1734" s="74"/>
      <c r="P1734" s="71"/>
      <c r="Q1734" s="71"/>
      <c r="R1734" s="76"/>
      <c r="S1734" s="92"/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/>
      <c r="B1735" s="77"/>
      <c r="C1735" s="71"/>
      <c r="D1735" s="10"/>
      <c r="E1735" s="71"/>
      <c r="F1735" s="71"/>
      <c r="G1735" s="71"/>
      <c r="H1735" s="71"/>
      <c r="I1735" s="72"/>
      <c r="J1735" s="92"/>
      <c r="K1735" s="73"/>
      <c r="L1735" s="74"/>
      <c r="M1735" s="75"/>
      <c r="N1735" s="75"/>
      <c r="O1735" s="74"/>
      <c r="P1735" s="71"/>
      <c r="Q1735" s="71"/>
      <c r="R1735" s="76"/>
      <c r="S1735" s="92"/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/>
      <c r="B1736" s="77"/>
      <c r="C1736" s="71"/>
      <c r="D1736" s="10"/>
      <c r="E1736" s="71"/>
      <c r="F1736" s="71"/>
      <c r="G1736" s="71"/>
      <c r="H1736" s="71"/>
      <c r="I1736" s="72"/>
      <c r="J1736" s="92"/>
      <c r="K1736" s="73"/>
      <c r="L1736" s="74"/>
      <c r="M1736" s="75"/>
      <c r="N1736" s="75"/>
      <c r="O1736" s="74"/>
      <c r="P1736" s="71"/>
      <c r="Q1736" s="71"/>
      <c r="R1736" s="76"/>
      <c r="S1736" s="92"/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/>
      <c r="B1737" s="77"/>
      <c r="C1737" s="71"/>
      <c r="D1737" s="10"/>
      <c r="E1737" s="71"/>
      <c r="F1737" s="71"/>
      <c r="G1737" s="71"/>
      <c r="H1737" s="71"/>
      <c r="I1737" s="72"/>
      <c r="J1737" s="92"/>
      <c r="K1737" s="73"/>
      <c r="L1737" s="74"/>
      <c r="M1737" s="75"/>
      <c r="N1737" s="75"/>
      <c r="O1737" s="74"/>
      <c r="P1737" s="71"/>
      <c r="Q1737" s="71"/>
      <c r="R1737" s="76"/>
      <c r="S1737" s="92"/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/>
      <c r="B1738" s="77"/>
      <c r="C1738" s="71"/>
      <c r="D1738" s="10"/>
      <c r="E1738" s="71"/>
      <c r="F1738" s="71"/>
      <c r="G1738" s="71"/>
      <c r="H1738" s="71"/>
      <c r="I1738" s="72"/>
      <c r="J1738" s="92"/>
      <c r="K1738" s="73"/>
      <c r="L1738" s="74"/>
      <c r="M1738" s="75"/>
      <c r="N1738" s="75"/>
      <c r="O1738" s="74"/>
      <c r="P1738" s="71"/>
      <c r="Q1738" s="71"/>
      <c r="R1738" s="76"/>
      <c r="S1738" s="92"/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/>
      <c r="B1739" s="77"/>
      <c r="C1739" s="71"/>
      <c r="D1739" s="10"/>
      <c r="E1739" s="71"/>
      <c r="F1739" s="71"/>
      <c r="G1739" s="71"/>
      <c r="H1739" s="71"/>
      <c r="I1739" s="72"/>
      <c r="J1739" s="92"/>
      <c r="K1739" s="73"/>
      <c r="L1739" s="74"/>
      <c r="M1739" s="75"/>
      <c r="N1739" s="75"/>
      <c r="O1739" s="74"/>
      <c r="P1739" s="71"/>
      <c r="Q1739" s="71"/>
      <c r="R1739" s="76"/>
      <c r="S1739" s="92"/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/>
      <c r="B1740" s="77"/>
      <c r="C1740" s="71"/>
      <c r="D1740" s="10"/>
      <c r="E1740" s="71"/>
      <c r="F1740" s="71"/>
      <c r="G1740" s="71"/>
      <c r="H1740" s="71"/>
      <c r="I1740" s="72"/>
      <c r="J1740" s="92"/>
      <c r="K1740" s="73"/>
      <c r="L1740" s="74"/>
      <c r="M1740" s="75"/>
      <c r="N1740" s="75"/>
      <c r="O1740" s="74"/>
      <c r="P1740" s="71"/>
      <c r="Q1740" s="71"/>
      <c r="R1740" s="76"/>
      <c r="S1740" s="92"/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/>
      <c r="B1741" s="77"/>
      <c r="C1741" s="71"/>
      <c r="D1741" s="10"/>
      <c r="E1741" s="71"/>
      <c r="F1741" s="71"/>
      <c r="G1741" s="71"/>
      <c r="H1741" s="71"/>
      <c r="I1741" s="72"/>
      <c r="J1741" s="92"/>
      <c r="K1741" s="73"/>
      <c r="L1741" s="74"/>
      <c r="M1741" s="75"/>
      <c r="N1741" s="75"/>
      <c r="O1741" s="74"/>
      <c r="P1741" s="71"/>
      <c r="Q1741" s="71"/>
      <c r="R1741" s="76"/>
      <c r="S1741" s="92"/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/>
      <c r="B1742" s="77"/>
      <c r="C1742" s="71"/>
      <c r="D1742" s="10"/>
      <c r="E1742" s="71"/>
      <c r="F1742" s="71"/>
      <c r="G1742" s="71"/>
      <c r="H1742" s="71"/>
      <c r="I1742" s="72"/>
      <c r="J1742" s="92"/>
      <c r="K1742" s="73"/>
      <c r="L1742" s="74"/>
      <c r="M1742" s="75"/>
      <c r="N1742" s="75"/>
      <c r="O1742" s="74"/>
      <c r="P1742" s="71"/>
      <c r="Q1742" s="71"/>
      <c r="R1742" s="76"/>
      <c r="S1742" s="92"/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/>
      <c r="B1743" s="77"/>
      <c r="C1743" s="71"/>
      <c r="D1743" s="10"/>
      <c r="E1743" s="71"/>
      <c r="F1743" s="71"/>
      <c r="G1743" s="71"/>
      <c r="H1743" s="71"/>
      <c r="I1743" s="72"/>
      <c r="J1743" s="92"/>
      <c r="K1743" s="73"/>
      <c r="L1743" s="74"/>
      <c r="M1743" s="75"/>
      <c r="N1743" s="75"/>
      <c r="O1743" s="74"/>
      <c r="P1743" s="71"/>
      <c r="Q1743" s="71"/>
      <c r="R1743" s="76"/>
      <c r="S1743" s="92"/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/>
      <c r="B1744" s="77"/>
      <c r="C1744" s="71"/>
      <c r="D1744" s="10"/>
      <c r="E1744" s="71"/>
      <c r="F1744" s="71"/>
      <c r="G1744" s="71"/>
      <c r="H1744" s="71"/>
      <c r="I1744" s="72"/>
      <c r="J1744" s="92"/>
      <c r="K1744" s="73"/>
      <c r="L1744" s="74"/>
      <c r="M1744" s="75"/>
      <c r="N1744" s="75"/>
      <c r="O1744" s="74"/>
      <c r="P1744" s="71"/>
      <c r="Q1744" s="71"/>
      <c r="R1744" s="76"/>
      <c r="S1744" s="92"/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/>
      <c r="B1745" s="77"/>
      <c r="C1745" s="71"/>
      <c r="D1745" s="10"/>
      <c r="E1745" s="71"/>
      <c r="F1745" s="71"/>
      <c r="G1745" s="71"/>
      <c r="H1745" s="71"/>
      <c r="I1745" s="72"/>
      <c r="J1745" s="92"/>
      <c r="K1745" s="73"/>
      <c r="L1745" s="74"/>
      <c r="M1745" s="75"/>
      <c r="N1745" s="75"/>
      <c r="O1745" s="74"/>
      <c r="P1745" s="71"/>
      <c r="Q1745" s="71"/>
      <c r="R1745" s="76"/>
      <c r="S1745" s="92"/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/>
      <c r="B1746" s="77"/>
      <c r="C1746" s="71"/>
      <c r="D1746" s="10"/>
      <c r="E1746" s="71"/>
      <c r="F1746" s="71"/>
      <c r="G1746" s="71"/>
      <c r="H1746" s="71"/>
      <c r="I1746" s="72"/>
      <c r="J1746" s="92"/>
      <c r="K1746" s="73"/>
      <c r="L1746" s="74"/>
      <c r="M1746" s="75"/>
      <c r="N1746" s="75"/>
      <c r="O1746" s="74"/>
      <c r="P1746" s="71"/>
      <c r="Q1746" s="71"/>
      <c r="R1746" s="76"/>
      <c r="S1746" s="92"/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/>
      <c r="B1747" s="77"/>
      <c r="C1747" s="71"/>
      <c r="D1747" s="10"/>
      <c r="E1747" s="71"/>
      <c r="F1747" s="71"/>
      <c r="G1747" s="71"/>
      <c r="H1747" s="71"/>
      <c r="I1747" s="72"/>
      <c r="J1747" s="92"/>
      <c r="K1747" s="73"/>
      <c r="L1747" s="74"/>
      <c r="M1747" s="75"/>
      <c r="N1747" s="75"/>
      <c r="O1747" s="74"/>
      <c r="P1747" s="71"/>
      <c r="Q1747" s="71"/>
      <c r="R1747" s="76"/>
      <c r="S1747" s="92"/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/>
      <c r="B1748" s="77"/>
      <c r="C1748" s="71"/>
      <c r="D1748" s="10"/>
      <c r="E1748" s="71"/>
      <c r="F1748" s="71"/>
      <c r="G1748" s="71"/>
      <c r="H1748" s="71"/>
      <c r="I1748" s="72"/>
      <c r="J1748" s="92"/>
      <c r="K1748" s="73"/>
      <c r="L1748" s="74"/>
      <c r="M1748" s="75"/>
      <c r="N1748" s="75"/>
      <c r="O1748" s="74"/>
      <c r="P1748" s="71"/>
      <c r="Q1748" s="71"/>
      <c r="R1748" s="76"/>
      <c r="S1748" s="92"/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/>
      <c r="B1749" s="77"/>
      <c r="C1749" s="71"/>
      <c r="D1749" s="10"/>
      <c r="E1749" s="71"/>
      <c r="F1749" s="71"/>
      <c r="G1749" s="71"/>
      <c r="H1749" s="71"/>
      <c r="I1749" s="72"/>
      <c r="J1749" s="92"/>
      <c r="K1749" s="73"/>
      <c r="L1749" s="74"/>
      <c r="M1749" s="75"/>
      <c r="N1749" s="75"/>
      <c r="O1749" s="74"/>
      <c r="P1749" s="71"/>
      <c r="Q1749" s="71"/>
      <c r="R1749" s="76"/>
      <c r="S1749" s="92"/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/>
      <c r="B1750" s="77"/>
      <c r="C1750" s="71"/>
      <c r="D1750" s="10"/>
      <c r="E1750" s="71"/>
      <c r="F1750" s="71"/>
      <c r="G1750" s="71"/>
      <c r="H1750" s="71"/>
      <c r="I1750" s="72"/>
      <c r="J1750" s="92"/>
      <c r="K1750" s="73"/>
      <c r="L1750" s="74"/>
      <c r="M1750" s="75"/>
      <c r="N1750" s="75"/>
      <c r="O1750" s="74"/>
      <c r="P1750" s="71"/>
      <c r="Q1750" s="71"/>
      <c r="R1750" s="76"/>
      <c r="S1750" s="92"/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/>
      <c r="B1751" s="77"/>
      <c r="C1751" s="71"/>
      <c r="D1751" s="10"/>
      <c r="E1751" s="71"/>
      <c r="F1751" s="71"/>
      <c r="G1751" s="71"/>
      <c r="H1751" s="71"/>
      <c r="I1751" s="72"/>
      <c r="J1751" s="92"/>
      <c r="K1751" s="73"/>
      <c r="L1751" s="74"/>
      <c r="M1751" s="75"/>
      <c r="N1751" s="75"/>
      <c r="O1751" s="74"/>
      <c r="P1751" s="71"/>
      <c r="Q1751" s="71"/>
      <c r="R1751" s="76"/>
      <c r="S1751" s="92"/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/>
      <c r="B1752" s="77"/>
      <c r="C1752" s="71"/>
      <c r="D1752" s="10"/>
      <c r="E1752" s="71"/>
      <c r="F1752" s="71"/>
      <c r="G1752" s="71"/>
      <c r="H1752" s="71"/>
      <c r="I1752" s="72"/>
      <c r="J1752" s="92"/>
      <c r="K1752" s="73"/>
      <c r="L1752" s="74"/>
      <c r="M1752" s="75"/>
      <c r="N1752" s="75"/>
      <c r="O1752" s="74"/>
      <c r="P1752" s="71"/>
      <c r="Q1752" s="71"/>
      <c r="R1752" s="76"/>
      <c r="S1752" s="92"/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/>
      <c r="B1753" s="77"/>
      <c r="C1753" s="71"/>
      <c r="D1753" s="10"/>
      <c r="E1753" s="71"/>
      <c r="F1753" s="71"/>
      <c r="G1753" s="71"/>
      <c r="H1753" s="71"/>
      <c r="I1753" s="72"/>
      <c r="J1753" s="92"/>
      <c r="K1753" s="73"/>
      <c r="L1753" s="74"/>
      <c r="M1753" s="75"/>
      <c r="N1753" s="75"/>
      <c r="O1753" s="74"/>
      <c r="P1753" s="71"/>
      <c r="Q1753" s="71"/>
      <c r="R1753" s="76"/>
      <c r="S1753" s="92"/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/>
      <c r="B1754" s="77"/>
      <c r="C1754" s="71"/>
      <c r="D1754" s="10"/>
      <c r="E1754" s="71"/>
      <c r="F1754" s="71"/>
      <c r="G1754" s="71"/>
      <c r="H1754" s="71"/>
      <c r="I1754" s="72"/>
      <c r="J1754" s="92"/>
      <c r="K1754" s="73"/>
      <c r="L1754" s="74"/>
      <c r="M1754" s="75"/>
      <c r="N1754" s="75"/>
      <c r="O1754" s="74"/>
      <c r="P1754" s="71"/>
      <c r="Q1754" s="71"/>
      <c r="R1754" s="76"/>
      <c r="S1754" s="92"/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/>
      <c r="B1755" s="77"/>
      <c r="C1755" s="71"/>
      <c r="D1755" s="10"/>
      <c r="E1755" s="71"/>
      <c r="F1755" s="71"/>
      <c r="G1755" s="71"/>
      <c r="H1755" s="71"/>
      <c r="I1755" s="72"/>
      <c r="J1755" s="92"/>
      <c r="K1755" s="73"/>
      <c r="L1755" s="74"/>
      <c r="M1755" s="75"/>
      <c r="N1755" s="75"/>
      <c r="O1755" s="74"/>
      <c r="P1755" s="71"/>
      <c r="Q1755" s="71"/>
      <c r="R1755" s="76"/>
      <c r="S1755" s="92"/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/>
      <c r="B1756" s="77"/>
      <c r="C1756" s="71"/>
      <c r="D1756" s="10"/>
      <c r="E1756" s="71"/>
      <c r="F1756" s="71"/>
      <c r="G1756" s="71"/>
      <c r="H1756" s="71"/>
      <c r="I1756" s="72"/>
      <c r="J1756" s="92"/>
      <c r="K1756" s="73"/>
      <c r="L1756" s="74"/>
      <c r="M1756" s="75"/>
      <c r="N1756" s="75"/>
      <c r="O1756" s="74"/>
      <c r="P1756" s="71"/>
      <c r="Q1756" s="71"/>
      <c r="R1756" s="76"/>
      <c r="S1756" s="92"/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/>
      <c r="B1757" s="77"/>
      <c r="C1757" s="71"/>
      <c r="D1757" s="10"/>
      <c r="E1757" s="71"/>
      <c r="F1757" s="71"/>
      <c r="G1757" s="71"/>
      <c r="H1757" s="71"/>
      <c r="I1757" s="72"/>
      <c r="J1757" s="92"/>
      <c r="K1757" s="73"/>
      <c r="L1757" s="74"/>
      <c r="M1757" s="75"/>
      <c r="N1757" s="75"/>
      <c r="O1757" s="74"/>
      <c r="P1757" s="71"/>
      <c r="Q1757" s="71"/>
      <c r="R1757" s="76"/>
      <c r="S1757" s="92"/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/>
      <c r="B1758" s="77"/>
      <c r="C1758" s="71"/>
      <c r="D1758" s="10"/>
      <c r="E1758" s="71"/>
      <c r="F1758" s="71"/>
      <c r="G1758" s="71"/>
      <c r="H1758" s="71"/>
      <c r="I1758" s="72"/>
      <c r="J1758" s="92"/>
      <c r="K1758" s="73"/>
      <c r="L1758" s="74"/>
      <c r="M1758" s="75"/>
      <c r="N1758" s="75"/>
      <c r="O1758" s="74"/>
      <c r="P1758" s="71"/>
      <c r="Q1758" s="71"/>
      <c r="R1758" s="76"/>
      <c r="S1758" s="92"/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/>
      <c r="B1759" s="77"/>
      <c r="C1759" s="71"/>
      <c r="D1759" s="10"/>
      <c r="E1759" s="71"/>
      <c r="F1759" s="71"/>
      <c r="G1759" s="71"/>
      <c r="H1759" s="71"/>
      <c r="I1759" s="72"/>
      <c r="J1759" s="92"/>
      <c r="K1759" s="73"/>
      <c r="L1759" s="74"/>
      <c r="M1759" s="75"/>
      <c r="N1759" s="75"/>
      <c r="O1759" s="74"/>
      <c r="P1759" s="71"/>
      <c r="Q1759" s="71"/>
      <c r="R1759" s="76"/>
      <c r="S1759" s="92"/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/>
      <c r="B1760" s="77"/>
      <c r="C1760" s="71"/>
      <c r="D1760" s="10"/>
      <c r="E1760" s="71"/>
      <c r="F1760" s="71"/>
      <c r="G1760" s="71"/>
      <c r="H1760" s="71"/>
      <c r="I1760" s="72"/>
      <c r="J1760" s="92"/>
      <c r="K1760" s="73"/>
      <c r="L1760" s="74"/>
      <c r="M1760" s="75"/>
      <c r="N1760" s="75"/>
      <c r="O1760" s="74"/>
      <c r="P1760" s="71"/>
      <c r="Q1760" s="71"/>
      <c r="R1760" s="76"/>
      <c r="S1760" s="92"/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/>
      <c r="B1761" s="77"/>
      <c r="C1761" s="71"/>
      <c r="D1761" s="10"/>
      <c r="E1761" s="71"/>
      <c r="F1761" s="71"/>
      <c r="G1761" s="71"/>
      <c r="H1761" s="71"/>
      <c r="I1761" s="72"/>
      <c r="J1761" s="92"/>
      <c r="K1761" s="73"/>
      <c r="L1761" s="74"/>
      <c r="M1761" s="75"/>
      <c r="N1761" s="75"/>
      <c r="O1761" s="74"/>
      <c r="P1761" s="71"/>
      <c r="Q1761" s="71"/>
      <c r="R1761" s="76"/>
      <c r="S1761" s="92"/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/>
      <c r="B1762" s="77"/>
      <c r="C1762" s="71"/>
      <c r="D1762" s="10"/>
      <c r="E1762" s="71"/>
      <c r="F1762" s="71"/>
      <c r="G1762" s="71"/>
      <c r="H1762" s="71"/>
      <c r="I1762" s="72"/>
      <c r="J1762" s="92"/>
      <c r="K1762" s="73"/>
      <c r="L1762" s="74"/>
      <c r="M1762" s="75"/>
      <c r="N1762" s="75"/>
      <c r="O1762" s="74"/>
      <c r="P1762" s="71"/>
      <c r="Q1762" s="71"/>
      <c r="R1762" s="76"/>
      <c r="S1762" s="92"/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/>
      <c r="B1763" s="77"/>
      <c r="C1763" s="71"/>
      <c r="D1763" s="10"/>
      <c r="E1763" s="71"/>
      <c r="F1763" s="71"/>
      <c r="G1763" s="71"/>
      <c r="H1763" s="71"/>
      <c r="I1763" s="72"/>
      <c r="J1763" s="92"/>
      <c r="K1763" s="73"/>
      <c r="L1763" s="74"/>
      <c r="M1763" s="75"/>
      <c r="N1763" s="75"/>
      <c r="O1763" s="74"/>
      <c r="P1763" s="71"/>
      <c r="Q1763" s="71"/>
      <c r="R1763" s="76"/>
      <c r="S1763" s="92"/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/>
      <c r="B1764" s="77"/>
      <c r="C1764" s="71"/>
      <c r="D1764" s="10"/>
      <c r="E1764" s="71"/>
      <c r="F1764" s="71"/>
      <c r="G1764" s="71"/>
      <c r="H1764" s="71"/>
      <c r="I1764" s="72"/>
      <c r="J1764" s="92"/>
      <c r="K1764" s="73"/>
      <c r="L1764" s="74"/>
      <c r="M1764" s="75"/>
      <c r="N1764" s="75"/>
      <c r="O1764" s="74"/>
      <c r="P1764" s="71"/>
      <c r="Q1764" s="71"/>
      <c r="R1764" s="76"/>
      <c r="S1764" s="92"/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/>
      <c r="B1765" s="77"/>
      <c r="C1765" s="71"/>
      <c r="D1765" s="10"/>
      <c r="E1765" s="71"/>
      <c r="F1765" s="71"/>
      <c r="G1765" s="71"/>
      <c r="H1765" s="71"/>
      <c r="I1765" s="72"/>
      <c r="J1765" s="92"/>
      <c r="K1765" s="73"/>
      <c r="L1765" s="74"/>
      <c r="M1765" s="75"/>
      <c r="N1765" s="75"/>
      <c r="O1765" s="74"/>
      <c r="P1765" s="71"/>
      <c r="Q1765" s="71"/>
      <c r="R1765" s="76"/>
      <c r="S1765" s="92"/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/>
      <c r="B1766" s="77"/>
      <c r="C1766" s="71"/>
      <c r="D1766" s="10"/>
      <c r="E1766" s="71"/>
      <c r="F1766" s="71"/>
      <c r="G1766" s="71"/>
      <c r="H1766" s="71"/>
      <c r="I1766" s="72"/>
      <c r="J1766" s="92"/>
      <c r="K1766" s="73"/>
      <c r="L1766" s="74"/>
      <c r="M1766" s="75"/>
      <c r="N1766" s="75"/>
      <c r="O1766" s="74"/>
      <c r="P1766" s="71"/>
      <c r="Q1766" s="71"/>
      <c r="R1766" s="76"/>
      <c r="S1766" s="92"/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/>
      <c r="B1767" s="77"/>
      <c r="C1767" s="71"/>
      <c r="D1767" s="10"/>
      <c r="E1767" s="71"/>
      <c r="F1767" s="71"/>
      <c r="G1767" s="71"/>
      <c r="H1767" s="71"/>
      <c r="I1767" s="72"/>
      <c r="J1767" s="92"/>
      <c r="K1767" s="73"/>
      <c r="L1767" s="74"/>
      <c r="M1767" s="75"/>
      <c r="N1767" s="75"/>
      <c r="O1767" s="74"/>
      <c r="P1767" s="71"/>
      <c r="Q1767" s="71"/>
      <c r="R1767" s="76"/>
      <c r="S1767" s="92"/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/>
      <c r="B1768" s="77"/>
      <c r="C1768" s="71"/>
      <c r="D1768" s="10"/>
      <c r="E1768" s="71"/>
      <c r="F1768" s="71"/>
      <c r="G1768" s="71"/>
      <c r="H1768" s="71"/>
      <c r="I1768" s="72"/>
      <c r="J1768" s="92"/>
      <c r="K1768" s="73"/>
      <c r="L1768" s="74"/>
      <c r="M1768" s="75"/>
      <c r="N1768" s="75"/>
      <c r="O1768" s="74"/>
      <c r="P1768" s="71"/>
      <c r="Q1768" s="71"/>
      <c r="R1768" s="76"/>
      <c r="S1768" s="92"/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/>
      <c r="B1769" s="77"/>
      <c r="C1769" s="71"/>
      <c r="D1769" s="10"/>
      <c r="E1769" s="71"/>
      <c r="F1769" s="71"/>
      <c r="G1769" s="71"/>
      <c r="H1769" s="71"/>
      <c r="I1769" s="72"/>
      <c r="J1769" s="92"/>
      <c r="K1769" s="73"/>
      <c r="L1769" s="74"/>
      <c r="M1769" s="75"/>
      <c r="N1769" s="75"/>
      <c r="O1769" s="74"/>
      <c r="P1769" s="71"/>
      <c r="Q1769" s="71"/>
      <c r="R1769" s="76"/>
      <c r="S1769" s="92"/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/>
      <c r="B1770" s="77"/>
      <c r="C1770" s="71"/>
      <c r="D1770" s="10"/>
      <c r="E1770" s="71"/>
      <c r="F1770" s="71"/>
      <c r="G1770" s="71"/>
      <c r="H1770" s="71"/>
      <c r="I1770" s="72"/>
      <c r="J1770" s="92"/>
      <c r="K1770" s="73"/>
      <c r="L1770" s="74"/>
      <c r="M1770" s="75"/>
      <c r="N1770" s="75"/>
      <c r="O1770" s="74"/>
      <c r="P1770" s="71"/>
      <c r="Q1770" s="71"/>
      <c r="R1770" s="76"/>
      <c r="S1770" s="92"/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/>
      <c r="B1771" s="77"/>
      <c r="C1771" s="71"/>
      <c r="D1771" s="10"/>
      <c r="E1771" s="71"/>
      <c r="F1771" s="71"/>
      <c r="G1771" s="71"/>
      <c r="H1771" s="71"/>
      <c r="I1771" s="72"/>
      <c r="J1771" s="92"/>
      <c r="K1771" s="73"/>
      <c r="L1771" s="74"/>
      <c r="M1771" s="75"/>
      <c r="N1771" s="75"/>
      <c r="O1771" s="74"/>
      <c r="P1771" s="71"/>
      <c r="Q1771" s="71"/>
      <c r="R1771" s="76"/>
      <c r="S1771" s="92"/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/>
      <c r="B1772" s="77"/>
      <c r="C1772" s="71"/>
      <c r="D1772" s="10"/>
      <c r="E1772" s="71"/>
      <c r="F1772" s="71"/>
      <c r="G1772" s="71"/>
      <c r="H1772" s="71"/>
      <c r="I1772" s="72"/>
      <c r="J1772" s="92"/>
      <c r="K1772" s="73"/>
      <c r="L1772" s="74"/>
      <c r="M1772" s="75"/>
      <c r="N1772" s="75"/>
      <c r="O1772" s="74"/>
      <c r="P1772" s="71"/>
      <c r="Q1772" s="71"/>
      <c r="R1772" s="76"/>
      <c r="S1772" s="92"/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/>
      <c r="B1773" s="77"/>
      <c r="C1773" s="71"/>
      <c r="D1773" s="10"/>
      <c r="E1773" s="71"/>
      <c r="F1773" s="71"/>
      <c r="G1773" s="71"/>
      <c r="H1773" s="71"/>
      <c r="I1773" s="72"/>
      <c r="J1773" s="92"/>
      <c r="K1773" s="73"/>
      <c r="L1773" s="74"/>
      <c r="M1773" s="75"/>
      <c r="N1773" s="75"/>
      <c r="O1773" s="74"/>
      <c r="P1773" s="71"/>
      <c r="Q1773" s="71"/>
      <c r="R1773" s="76"/>
      <c r="S1773" s="92"/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/>
      <c r="B1774" s="77"/>
      <c r="C1774" s="71"/>
      <c r="D1774" s="10"/>
      <c r="E1774" s="71"/>
      <c r="F1774" s="71"/>
      <c r="G1774" s="71"/>
      <c r="H1774" s="71"/>
      <c r="I1774" s="72"/>
      <c r="J1774" s="92"/>
      <c r="K1774" s="73"/>
      <c r="L1774" s="74"/>
      <c r="M1774" s="75"/>
      <c r="N1774" s="75"/>
      <c r="O1774" s="74"/>
      <c r="P1774" s="71"/>
      <c r="Q1774" s="71"/>
      <c r="R1774" s="76"/>
      <c r="S1774" s="92"/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/>
      <c r="B1775" s="77"/>
      <c r="C1775" s="71"/>
      <c r="D1775" s="10"/>
      <c r="E1775" s="71"/>
      <c r="F1775" s="71"/>
      <c r="G1775" s="71"/>
      <c r="H1775" s="71"/>
      <c r="I1775" s="72"/>
      <c r="J1775" s="92"/>
      <c r="K1775" s="73"/>
      <c r="L1775" s="74"/>
      <c r="M1775" s="75"/>
      <c r="N1775" s="75"/>
      <c r="O1775" s="74"/>
      <c r="P1775" s="71"/>
      <c r="Q1775" s="71"/>
      <c r="R1775" s="76"/>
      <c r="S1775" s="92"/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/>
      <c r="B1776" s="77"/>
      <c r="C1776" s="71"/>
      <c r="D1776" s="10"/>
      <c r="E1776" s="71"/>
      <c r="F1776" s="71"/>
      <c r="G1776" s="71"/>
      <c r="H1776" s="71"/>
      <c r="I1776" s="72"/>
      <c r="J1776" s="92"/>
      <c r="K1776" s="73"/>
      <c r="L1776" s="74"/>
      <c r="M1776" s="75"/>
      <c r="N1776" s="75"/>
      <c r="O1776" s="74"/>
      <c r="P1776" s="71"/>
      <c r="Q1776" s="71"/>
      <c r="R1776" s="76"/>
      <c r="S1776" s="92"/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/>
      <c r="B1777" s="77"/>
      <c r="C1777" s="71"/>
      <c r="D1777" s="10"/>
      <c r="E1777" s="71"/>
      <c r="F1777" s="71"/>
      <c r="G1777" s="71"/>
      <c r="H1777" s="71"/>
      <c r="I1777" s="72"/>
      <c r="J1777" s="92"/>
      <c r="K1777" s="73"/>
      <c r="L1777" s="74"/>
      <c r="M1777" s="75"/>
      <c r="N1777" s="75"/>
      <c r="O1777" s="74"/>
      <c r="P1777" s="71"/>
      <c r="Q1777" s="71"/>
      <c r="R1777" s="76"/>
      <c r="S1777" s="92"/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/>
      <c r="B1778" s="77"/>
      <c r="C1778" s="71"/>
      <c r="D1778" s="10"/>
      <c r="E1778" s="71"/>
      <c r="F1778" s="71"/>
      <c r="G1778" s="71"/>
      <c r="H1778" s="71"/>
      <c r="I1778" s="72"/>
      <c r="J1778" s="92"/>
      <c r="K1778" s="73"/>
      <c r="L1778" s="74"/>
      <c r="M1778" s="75"/>
      <c r="N1778" s="75"/>
      <c r="O1778" s="74"/>
      <c r="P1778" s="71"/>
      <c r="Q1778" s="71"/>
      <c r="R1778" s="76"/>
      <c r="S1778" s="92"/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/>
      <c r="B1779" s="77"/>
      <c r="C1779" s="71"/>
      <c r="D1779" s="10"/>
      <c r="E1779" s="71"/>
      <c r="F1779" s="71"/>
      <c r="G1779" s="71"/>
      <c r="H1779" s="71"/>
      <c r="I1779" s="72"/>
      <c r="J1779" s="92"/>
      <c r="K1779" s="73"/>
      <c r="L1779" s="74"/>
      <c r="M1779" s="75"/>
      <c r="N1779" s="75"/>
      <c r="O1779" s="74"/>
      <c r="P1779" s="71"/>
      <c r="Q1779" s="71"/>
      <c r="R1779" s="76"/>
      <c r="S1779" s="92"/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/>
      <c r="B1780" s="77"/>
      <c r="C1780" s="71"/>
      <c r="D1780" s="10"/>
      <c r="E1780" s="71"/>
      <c r="F1780" s="71"/>
      <c r="G1780" s="71"/>
      <c r="H1780" s="71"/>
      <c r="I1780" s="72"/>
      <c r="J1780" s="92"/>
      <c r="K1780" s="73"/>
      <c r="L1780" s="74"/>
      <c r="M1780" s="75"/>
      <c r="N1780" s="75"/>
      <c r="O1780" s="74"/>
      <c r="P1780" s="71"/>
      <c r="Q1780" s="71"/>
      <c r="R1780" s="76"/>
      <c r="S1780" s="92"/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/>
      <c r="B1781" s="77"/>
      <c r="C1781" s="71"/>
      <c r="D1781" s="10"/>
      <c r="E1781" s="71"/>
      <c r="F1781" s="71"/>
      <c r="G1781" s="71"/>
      <c r="H1781" s="71"/>
      <c r="I1781" s="72"/>
      <c r="J1781" s="92"/>
      <c r="K1781" s="73"/>
      <c r="L1781" s="74"/>
      <c r="M1781" s="75"/>
      <c r="N1781" s="75"/>
      <c r="O1781" s="74"/>
      <c r="P1781" s="71"/>
      <c r="Q1781" s="71"/>
      <c r="R1781" s="76"/>
      <c r="S1781" s="92"/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/>
      <c r="B1782" s="77"/>
      <c r="C1782" s="71"/>
      <c r="D1782" s="10"/>
      <c r="E1782" s="71"/>
      <c r="F1782" s="71"/>
      <c r="G1782" s="71"/>
      <c r="H1782" s="71"/>
      <c r="I1782" s="72"/>
      <c r="J1782" s="92"/>
      <c r="K1782" s="73"/>
      <c r="L1782" s="74"/>
      <c r="M1782" s="75"/>
      <c r="N1782" s="75"/>
      <c r="O1782" s="74"/>
      <c r="P1782" s="71"/>
      <c r="Q1782" s="71"/>
      <c r="R1782" s="76"/>
      <c r="S1782" s="92"/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/>
      <c r="B1783" s="77"/>
      <c r="C1783" s="71"/>
      <c r="D1783" s="10"/>
      <c r="E1783" s="71"/>
      <c r="F1783" s="71"/>
      <c r="G1783" s="71"/>
      <c r="H1783" s="71"/>
      <c r="I1783" s="72"/>
      <c r="J1783" s="92"/>
      <c r="K1783" s="73"/>
      <c r="L1783" s="74"/>
      <c r="M1783" s="75"/>
      <c r="N1783" s="75"/>
      <c r="O1783" s="74"/>
      <c r="P1783" s="71"/>
      <c r="Q1783" s="71"/>
      <c r="R1783" s="76"/>
      <c r="S1783" s="92"/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/>
      <c r="B1784" s="77"/>
      <c r="C1784" s="71"/>
      <c r="D1784" s="10"/>
      <c r="E1784" s="71"/>
      <c r="F1784" s="71"/>
      <c r="G1784" s="71"/>
      <c r="H1784" s="71"/>
      <c r="I1784" s="72"/>
      <c r="J1784" s="92"/>
      <c r="K1784" s="73"/>
      <c r="L1784" s="74"/>
      <c r="M1784" s="75"/>
      <c r="N1784" s="75"/>
      <c r="O1784" s="74"/>
      <c r="P1784" s="71"/>
      <c r="Q1784" s="71"/>
      <c r="R1784" s="76"/>
      <c r="S1784" s="92"/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/>
      <c r="B1785" s="77"/>
      <c r="C1785" s="71"/>
      <c r="D1785" s="10"/>
      <c r="E1785" s="71"/>
      <c r="F1785" s="71"/>
      <c r="G1785" s="71"/>
      <c r="H1785" s="71"/>
      <c r="I1785" s="72"/>
      <c r="J1785" s="92"/>
      <c r="K1785" s="73"/>
      <c r="L1785" s="74"/>
      <c r="M1785" s="75"/>
      <c r="N1785" s="75"/>
      <c r="O1785" s="74"/>
      <c r="P1785" s="71"/>
      <c r="Q1785" s="71"/>
      <c r="R1785" s="76"/>
      <c r="S1785" s="92"/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/>
      <c r="B1786" s="77"/>
      <c r="C1786" s="71"/>
      <c r="D1786" s="10"/>
      <c r="E1786" s="71"/>
      <c r="F1786" s="71"/>
      <c r="G1786" s="71"/>
      <c r="H1786" s="71"/>
      <c r="I1786" s="72"/>
      <c r="J1786" s="92"/>
      <c r="K1786" s="73"/>
      <c r="L1786" s="74"/>
      <c r="M1786" s="75"/>
      <c r="N1786" s="75"/>
      <c r="O1786" s="74"/>
      <c r="P1786" s="71"/>
      <c r="Q1786" s="71"/>
      <c r="R1786" s="76"/>
      <c r="S1786" s="92"/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/>
      <c r="B1787" s="77"/>
      <c r="C1787" s="71"/>
      <c r="D1787" s="10"/>
      <c r="E1787" s="71"/>
      <c r="F1787" s="71"/>
      <c r="G1787" s="71"/>
      <c r="H1787" s="71"/>
      <c r="I1787" s="72"/>
      <c r="J1787" s="92"/>
      <c r="K1787" s="73"/>
      <c r="L1787" s="74"/>
      <c r="M1787" s="75"/>
      <c r="N1787" s="75"/>
      <c r="O1787" s="74"/>
      <c r="P1787" s="71"/>
      <c r="Q1787" s="71"/>
      <c r="R1787" s="76"/>
      <c r="S1787" s="92"/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/>
      <c r="B1788" s="77"/>
      <c r="C1788" s="71"/>
      <c r="D1788" s="10"/>
      <c r="E1788" s="71"/>
      <c r="F1788" s="71"/>
      <c r="G1788" s="71"/>
      <c r="H1788" s="71"/>
      <c r="I1788" s="72"/>
      <c r="J1788" s="92"/>
      <c r="K1788" s="73"/>
      <c r="L1788" s="74"/>
      <c r="M1788" s="75"/>
      <c r="N1788" s="75"/>
      <c r="O1788" s="74"/>
      <c r="P1788" s="71"/>
      <c r="Q1788" s="71"/>
      <c r="R1788" s="76"/>
      <c r="S1788" s="92"/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/>
      <c r="B1789" s="77"/>
      <c r="C1789" s="71"/>
      <c r="D1789" s="10"/>
      <c r="E1789" s="71"/>
      <c r="F1789" s="71"/>
      <c r="G1789" s="71"/>
      <c r="H1789" s="71"/>
      <c r="I1789" s="72"/>
      <c r="J1789" s="92"/>
      <c r="K1789" s="73"/>
      <c r="L1789" s="74"/>
      <c r="M1789" s="75"/>
      <c r="N1789" s="75"/>
      <c r="O1789" s="74"/>
      <c r="P1789" s="71"/>
      <c r="Q1789" s="71"/>
      <c r="R1789" s="76"/>
      <c r="S1789" s="92"/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/>
      <c r="B1790" s="77"/>
      <c r="C1790" s="71"/>
      <c r="D1790" s="10"/>
      <c r="E1790" s="71"/>
      <c r="F1790" s="71"/>
      <c r="G1790" s="71"/>
      <c r="H1790" s="71"/>
      <c r="I1790" s="72"/>
      <c r="J1790" s="92"/>
      <c r="K1790" s="73"/>
      <c r="L1790" s="74"/>
      <c r="M1790" s="75"/>
      <c r="N1790" s="75"/>
      <c r="O1790" s="74"/>
      <c r="P1790" s="71"/>
      <c r="Q1790" s="71"/>
      <c r="R1790" s="76"/>
      <c r="S1790" s="92"/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/>
      <c r="B1791" s="77"/>
      <c r="C1791" s="71"/>
      <c r="D1791" s="10"/>
      <c r="E1791" s="71"/>
      <c r="F1791" s="71"/>
      <c r="G1791" s="71"/>
      <c r="H1791" s="71"/>
      <c r="I1791" s="72"/>
      <c r="J1791" s="92"/>
      <c r="K1791" s="73"/>
      <c r="L1791" s="74"/>
      <c r="M1791" s="75"/>
      <c r="N1791" s="75"/>
      <c r="O1791" s="74"/>
      <c r="P1791" s="71"/>
      <c r="Q1791" s="71"/>
      <c r="R1791" s="76"/>
      <c r="S1791" s="92"/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/>
      <c r="B1792" s="77"/>
      <c r="C1792" s="71"/>
      <c r="D1792" s="10"/>
      <c r="E1792" s="71"/>
      <c r="F1792" s="71"/>
      <c r="G1792" s="71"/>
      <c r="H1792" s="71"/>
      <c r="I1792" s="72"/>
      <c r="J1792" s="92"/>
      <c r="K1792" s="73"/>
      <c r="L1792" s="74"/>
      <c r="M1792" s="75"/>
      <c r="N1792" s="75"/>
      <c r="O1792" s="74"/>
      <c r="P1792" s="71"/>
      <c r="Q1792" s="71"/>
      <c r="R1792" s="76"/>
      <c r="S1792" s="92"/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/>
      <c r="B1793" s="77"/>
      <c r="C1793" s="71"/>
      <c r="D1793" s="10"/>
      <c r="E1793" s="71"/>
      <c r="F1793" s="71"/>
      <c r="G1793" s="71"/>
      <c r="H1793" s="71"/>
      <c r="I1793" s="72"/>
      <c r="J1793" s="92"/>
      <c r="K1793" s="73"/>
      <c r="L1793" s="74"/>
      <c r="M1793" s="75"/>
      <c r="N1793" s="75"/>
      <c r="O1793" s="74"/>
      <c r="P1793" s="71"/>
      <c r="Q1793" s="71"/>
      <c r="R1793" s="76"/>
      <c r="S1793" s="92"/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/>
      <c r="B1794" s="77"/>
      <c r="C1794" s="71"/>
      <c r="D1794" s="10"/>
      <c r="E1794" s="71"/>
      <c r="F1794" s="71"/>
      <c r="G1794" s="71"/>
      <c r="H1794" s="71"/>
      <c r="I1794" s="72"/>
      <c r="J1794" s="92"/>
      <c r="K1794" s="73"/>
      <c r="L1794" s="74"/>
      <c r="M1794" s="75"/>
      <c r="N1794" s="75"/>
      <c r="O1794" s="74"/>
      <c r="P1794" s="71"/>
      <c r="Q1794" s="71"/>
      <c r="R1794" s="76"/>
      <c r="S1794" s="92"/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/>
      <c r="B1795" s="77"/>
      <c r="C1795" s="71"/>
      <c r="D1795" s="10"/>
      <c r="E1795" s="71"/>
      <c r="F1795" s="71"/>
      <c r="G1795" s="71"/>
      <c r="H1795" s="71"/>
      <c r="I1795" s="72"/>
      <c r="J1795" s="92"/>
      <c r="K1795" s="73"/>
      <c r="L1795" s="74"/>
      <c r="M1795" s="75"/>
      <c r="N1795" s="75"/>
      <c r="O1795" s="74"/>
      <c r="P1795" s="71"/>
      <c r="Q1795" s="71"/>
      <c r="R1795" s="76"/>
      <c r="S1795" s="92"/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/>
      <c r="B1796" s="77"/>
      <c r="C1796" s="71"/>
      <c r="D1796" s="10"/>
      <c r="E1796" s="71"/>
      <c r="F1796" s="71"/>
      <c r="G1796" s="71"/>
      <c r="H1796" s="71"/>
      <c r="I1796" s="72"/>
      <c r="J1796" s="92"/>
      <c r="K1796" s="73"/>
      <c r="L1796" s="74"/>
      <c r="M1796" s="75"/>
      <c r="N1796" s="75"/>
      <c r="O1796" s="74"/>
      <c r="P1796" s="71"/>
      <c r="Q1796" s="71"/>
      <c r="R1796" s="76"/>
      <c r="S1796" s="92"/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/>
      <c r="B1797" s="77"/>
      <c r="C1797" s="71"/>
      <c r="D1797" s="10"/>
      <c r="E1797" s="71"/>
      <c r="F1797" s="71"/>
      <c r="G1797" s="71"/>
      <c r="H1797" s="71"/>
      <c r="I1797" s="72"/>
      <c r="J1797" s="92"/>
      <c r="K1797" s="73"/>
      <c r="L1797" s="74"/>
      <c r="M1797" s="75"/>
      <c r="N1797" s="75"/>
      <c r="O1797" s="74"/>
      <c r="P1797" s="71"/>
      <c r="Q1797" s="71"/>
      <c r="R1797" s="76"/>
      <c r="S1797" s="92"/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/>
      <c r="B1798" s="77"/>
      <c r="C1798" s="71"/>
      <c r="D1798" s="10"/>
      <c r="E1798" s="71"/>
      <c r="F1798" s="71"/>
      <c r="G1798" s="71"/>
      <c r="H1798" s="71"/>
      <c r="I1798" s="72"/>
      <c r="J1798" s="92"/>
      <c r="K1798" s="73"/>
      <c r="L1798" s="74"/>
      <c r="M1798" s="75"/>
      <c r="N1798" s="75"/>
      <c r="O1798" s="74"/>
      <c r="P1798" s="71"/>
      <c r="Q1798" s="71"/>
      <c r="R1798" s="76"/>
      <c r="S1798" s="92"/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/>
      <c r="B1799" s="77"/>
      <c r="C1799" s="71"/>
      <c r="D1799" s="10"/>
      <c r="E1799" s="71"/>
      <c r="F1799" s="71"/>
      <c r="G1799" s="71"/>
      <c r="H1799" s="71"/>
      <c r="I1799" s="72"/>
      <c r="J1799" s="92"/>
      <c r="K1799" s="73"/>
      <c r="L1799" s="74"/>
      <c r="M1799" s="75"/>
      <c r="N1799" s="75"/>
      <c r="O1799" s="74"/>
      <c r="P1799" s="71"/>
      <c r="Q1799" s="71"/>
      <c r="R1799" s="76"/>
      <c r="S1799" s="92"/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/>
      <c r="B1800" s="77"/>
      <c r="C1800" s="71"/>
      <c r="D1800" s="10"/>
      <c r="E1800" s="71"/>
      <c r="F1800" s="71"/>
      <c r="G1800" s="71"/>
      <c r="H1800" s="71"/>
      <c r="I1800" s="72"/>
      <c r="J1800" s="92"/>
      <c r="K1800" s="73"/>
      <c r="L1800" s="74"/>
      <c r="M1800" s="75"/>
      <c r="N1800" s="75"/>
      <c r="O1800" s="74"/>
      <c r="P1800" s="71"/>
      <c r="Q1800" s="71"/>
      <c r="R1800" s="76"/>
      <c r="S1800" s="92"/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/>
      <c r="B1801" s="77"/>
      <c r="C1801" s="71"/>
      <c r="D1801" s="10"/>
      <c r="E1801" s="71"/>
      <c r="F1801" s="71"/>
      <c r="G1801" s="71"/>
      <c r="H1801" s="71"/>
      <c r="I1801" s="72"/>
      <c r="J1801" s="92"/>
      <c r="K1801" s="73"/>
      <c r="L1801" s="74"/>
      <c r="M1801" s="75"/>
      <c r="N1801" s="75"/>
      <c r="O1801" s="74"/>
      <c r="P1801" s="71"/>
      <c r="Q1801" s="71"/>
      <c r="R1801" s="76"/>
      <c r="S1801" s="92"/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/>
      <c r="B1802" s="77"/>
      <c r="C1802" s="71"/>
      <c r="D1802" s="10"/>
      <c r="E1802" s="71"/>
      <c r="F1802" s="71"/>
      <c r="G1802" s="71"/>
      <c r="H1802" s="71"/>
      <c r="I1802" s="72"/>
      <c r="J1802" s="92"/>
      <c r="K1802" s="73"/>
      <c r="L1802" s="74"/>
      <c r="M1802" s="75"/>
      <c r="N1802" s="75"/>
      <c r="O1802" s="74"/>
      <c r="P1802" s="71"/>
      <c r="Q1802" s="71"/>
      <c r="R1802" s="76"/>
      <c r="S1802" s="92"/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/>
      <c r="B1803" s="77"/>
      <c r="C1803" s="71"/>
      <c r="D1803" s="10"/>
      <c r="E1803" s="71"/>
      <c r="F1803" s="71"/>
      <c r="G1803" s="71"/>
      <c r="H1803" s="71"/>
      <c r="I1803" s="72"/>
      <c r="J1803" s="92"/>
      <c r="K1803" s="73"/>
      <c r="L1803" s="74"/>
      <c r="M1803" s="75"/>
      <c r="N1803" s="75"/>
      <c r="O1803" s="74"/>
      <c r="P1803" s="71"/>
      <c r="Q1803" s="71"/>
      <c r="R1803" s="76"/>
      <c r="S1803" s="92"/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/>
      <c r="B1804" s="77"/>
      <c r="C1804" s="71"/>
      <c r="D1804" s="10"/>
      <c r="E1804" s="71"/>
      <c r="F1804" s="71"/>
      <c r="G1804" s="71"/>
      <c r="H1804" s="71"/>
      <c r="I1804" s="72"/>
      <c r="J1804" s="92"/>
      <c r="K1804" s="73"/>
      <c r="L1804" s="74"/>
      <c r="M1804" s="75"/>
      <c r="N1804" s="75"/>
      <c r="O1804" s="74"/>
      <c r="P1804" s="71"/>
      <c r="Q1804" s="71"/>
      <c r="R1804" s="76"/>
      <c r="S1804" s="92"/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/>
      <c r="B1805" s="77"/>
      <c r="C1805" s="71"/>
      <c r="D1805" s="10"/>
      <c r="E1805" s="71"/>
      <c r="F1805" s="71"/>
      <c r="G1805" s="71"/>
      <c r="H1805" s="71"/>
      <c r="I1805" s="72"/>
      <c r="J1805" s="92"/>
      <c r="K1805" s="73"/>
      <c r="L1805" s="74"/>
      <c r="M1805" s="75"/>
      <c r="N1805" s="75"/>
      <c r="O1805" s="74"/>
      <c r="P1805" s="71"/>
      <c r="Q1805" s="71"/>
      <c r="R1805" s="76"/>
      <c r="S1805" s="92"/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/>
      <c r="B1806" s="77"/>
      <c r="C1806" s="71"/>
      <c r="D1806" s="10"/>
      <c r="E1806" s="71"/>
      <c r="F1806" s="71"/>
      <c r="G1806" s="71"/>
      <c r="H1806" s="71"/>
      <c r="I1806" s="72"/>
      <c r="J1806" s="92"/>
      <c r="K1806" s="73"/>
      <c r="L1806" s="74"/>
      <c r="M1806" s="75"/>
      <c r="N1806" s="75"/>
      <c r="O1806" s="74"/>
      <c r="P1806" s="71"/>
      <c r="Q1806" s="71"/>
      <c r="R1806" s="76"/>
      <c r="S1806" s="92"/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/>
      <c r="B1807" s="77"/>
      <c r="C1807" s="71"/>
      <c r="D1807" s="10"/>
      <c r="E1807" s="71"/>
      <c r="F1807" s="71"/>
      <c r="G1807" s="71"/>
      <c r="H1807" s="71"/>
      <c r="I1807" s="72"/>
      <c r="J1807" s="92"/>
      <c r="K1807" s="73"/>
      <c r="L1807" s="74"/>
      <c r="M1807" s="75"/>
      <c r="N1807" s="75"/>
      <c r="O1807" s="74"/>
      <c r="P1807" s="71"/>
      <c r="Q1807" s="71"/>
      <c r="R1807" s="76"/>
      <c r="S1807" s="92"/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/>
      <c r="B1808" s="77"/>
      <c r="C1808" s="71"/>
      <c r="D1808" s="10"/>
      <c r="E1808" s="71"/>
      <c r="F1808" s="71"/>
      <c r="G1808" s="71"/>
      <c r="H1808" s="71"/>
      <c r="I1808" s="72"/>
      <c r="J1808" s="92"/>
      <c r="K1808" s="73"/>
      <c r="L1808" s="74"/>
      <c r="M1808" s="75"/>
      <c r="N1808" s="75"/>
      <c r="O1808" s="74"/>
      <c r="P1808" s="71"/>
      <c r="Q1808" s="71"/>
      <c r="R1808" s="76"/>
      <c r="S1808" s="92"/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/>
      <c r="B1809" s="77"/>
      <c r="C1809" s="71"/>
      <c r="D1809" s="10"/>
      <c r="E1809" s="71"/>
      <c r="F1809" s="71"/>
      <c r="G1809" s="71"/>
      <c r="H1809" s="71"/>
      <c r="I1809" s="72"/>
      <c r="J1809" s="92"/>
      <c r="K1809" s="73"/>
      <c r="L1809" s="74"/>
      <c r="M1809" s="75"/>
      <c r="N1809" s="75"/>
      <c r="O1809" s="74"/>
      <c r="P1809" s="71"/>
      <c r="Q1809" s="71"/>
      <c r="R1809" s="76"/>
      <c r="S1809" s="92"/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/>
      <c r="B1810" s="77"/>
      <c r="C1810" s="71"/>
      <c r="D1810" s="10"/>
      <c r="E1810" s="71"/>
      <c r="F1810" s="71"/>
      <c r="G1810" s="71"/>
      <c r="H1810" s="71"/>
      <c r="I1810" s="72"/>
      <c r="J1810" s="92"/>
      <c r="K1810" s="73"/>
      <c r="L1810" s="74"/>
      <c r="M1810" s="75"/>
      <c r="N1810" s="75"/>
      <c r="O1810" s="74"/>
      <c r="P1810" s="71"/>
      <c r="Q1810" s="71"/>
      <c r="R1810" s="76"/>
      <c r="S1810" s="92"/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/>
      <c r="B1811" s="77"/>
      <c r="C1811" s="71"/>
      <c r="D1811" s="10"/>
      <c r="E1811" s="71"/>
      <c r="F1811" s="71"/>
      <c r="G1811" s="71"/>
      <c r="H1811" s="71"/>
      <c r="I1811" s="72"/>
      <c r="J1811" s="92"/>
      <c r="K1811" s="73"/>
      <c r="L1811" s="74"/>
      <c r="M1811" s="75"/>
      <c r="N1811" s="75"/>
      <c r="O1811" s="74"/>
      <c r="P1811" s="71"/>
      <c r="Q1811" s="71"/>
      <c r="R1811" s="76"/>
      <c r="S1811" s="92"/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/>
      <c r="B1812" s="77"/>
      <c r="C1812" s="71"/>
      <c r="D1812" s="10"/>
      <c r="E1812" s="71"/>
      <c r="F1812" s="71"/>
      <c r="G1812" s="71"/>
      <c r="H1812" s="71"/>
      <c r="I1812" s="72"/>
      <c r="J1812" s="92"/>
      <c r="K1812" s="73"/>
      <c r="L1812" s="74"/>
      <c r="M1812" s="75"/>
      <c r="N1812" s="75"/>
      <c r="O1812" s="74"/>
      <c r="P1812" s="71"/>
      <c r="Q1812" s="71"/>
      <c r="R1812" s="76"/>
      <c r="S1812" s="92"/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/>
      <c r="B1813" s="77"/>
      <c r="C1813" s="71"/>
      <c r="D1813" s="10"/>
      <c r="E1813" s="71"/>
      <c r="F1813" s="71"/>
      <c r="G1813" s="71"/>
      <c r="H1813" s="71"/>
      <c r="I1813" s="72"/>
      <c r="J1813" s="92"/>
      <c r="K1813" s="73"/>
      <c r="L1813" s="74"/>
      <c r="M1813" s="75"/>
      <c r="N1813" s="75"/>
      <c r="O1813" s="74"/>
      <c r="P1813" s="71"/>
      <c r="Q1813" s="71"/>
      <c r="R1813" s="76"/>
      <c r="S1813" s="92"/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/>
      <c r="B1814" s="77"/>
      <c r="C1814" s="71"/>
      <c r="D1814" s="10"/>
      <c r="E1814" s="71"/>
      <c r="F1814" s="71"/>
      <c r="G1814" s="71"/>
      <c r="H1814" s="71"/>
      <c r="I1814" s="72"/>
      <c r="J1814" s="92"/>
      <c r="K1814" s="73"/>
      <c r="L1814" s="74"/>
      <c r="M1814" s="75"/>
      <c r="N1814" s="75"/>
      <c r="O1814" s="74"/>
      <c r="P1814" s="71"/>
      <c r="Q1814" s="71"/>
      <c r="R1814" s="76"/>
      <c r="S1814" s="92"/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/>
      <c r="B1815" s="77"/>
      <c r="C1815" s="71"/>
      <c r="D1815" s="10"/>
      <c r="E1815" s="71"/>
      <c r="F1815" s="71"/>
      <c r="G1815" s="71"/>
      <c r="H1815" s="71"/>
      <c r="I1815" s="72"/>
      <c r="J1815" s="92"/>
      <c r="K1815" s="73"/>
      <c r="L1815" s="74"/>
      <c r="M1815" s="75"/>
      <c r="N1815" s="75"/>
      <c r="O1815" s="74"/>
      <c r="P1815" s="71"/>
      <c r="Q1815" s="71"/>
      <c r="R1815" s="76"/>
      <c r="S1815" s="92"/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/>
      <c r="B1816" s="77"/>
      <c r="C1816" s="71"/>
      <c r="D1816" s="10"/>
      <c r="E1816" s="71"/>
      <c r="F1816" s="71"/>
      <c r="G1816" s="71"/>
      <c r="H1816" s="71"/>
      <c r="I1816" s="72"/>
      <c r="J1816" s="92"/>
      <c r="K1816" s="73"/>
      <c r="L1816" s="74"/>
      <c r="M1816" s="75"/>
      <c r="N1816" s="75"/>
      <c r="O1816" s="74"/>
      <c r="P1816" s="71"/>
      <c r="Q1816" s="71"/>
      <c r="R1816" s="76"/>
      <c r="S1816" s="92"/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/>
      <c r="B1817" s="77"/>
      <c r="C1817" s="71"/>
      <c r="D1817" s="10"/>
      <c r="E1817" s="71"/>
      <c r="F1817" s="71"/>
      <c r="G1817" s="71"/>
      <c r="H1817" s="71"/>
      <c r="I1817" s="72"/>
      <c r="J1817" s="92"/>
      <c r="K1817" s="73"/>
      <c r="L1817" s="74"/>
      <c r="M1817" s="75"/>
      <c r="N1817" s="75"/>
      <c r="O1817" s="74"/>
      <c r="P1817" s="71"/>
      <c r="Q1817" s="71"/>
      <c r="R1817" s="76"/>
      <c r="S1817" s="92"/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/>
      <c r="B1818" s="77"/>
      <c r="C1818" s="71"/>
      <c r="D1818" s="10"/>
      <c r="E1818" s="71"/>
      <c r="F1818" s="71"/>
      <c r="G1818" s="71"/>
      <c r="H1818" s="71"/>
      <c r="I1818" s="72"/>
      <c r="J1818" s="92"/>
      <c r="K1818" s="73"/>
      <c r="L1818" s="74"/>
      <c r="M1818" s="75"/>
      <c r="N1818" s="75"/>
      <c r="O1818" s="74"/>
      <c r="P1818" s="71"/>
      <c r="Q1818" s="71"/>
      <c r="R1818" s="76"/>
      <c r="S1818" s="92"/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/>
      <c r="B1819" s="77"/>
      <c r="C1819" s="71"/>
      <c r="D1819" s="10"/>
      <c r="E1819" s="71"/>
      <c r="F1819" s="71"/>
      <c r="G1819" s="71"/>
      <c r="H1819" s="71"/>
      <c r="I1819" s="72"/>
      <c r="J1819" s="92"/>
      <c r="K1819" s="73"/>
      <c r="L1819" s="74"/>
      <c r="M1819" s="75"/>
      <c r="N1819" s="75"/>
      <c r="O1819" s="74"/>
      <c r="P1819" s="71"/>
      <c r="Q1819" s="71"/>
      <c r="R1819" s="76"/>
      <c r="S1819" s="92"/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/>
      <c r="B1820" s="77"/>
      <c r="C1820" s="71"/>
      <c r="D1820" s="10"/>
      <c r="E1820" s="71"/>
      <c r="F1820" s="71"/>
      <c r="G1820" s="71"/>
      <c r="H1820" s="71"/>
      <c r="I1820" s="72"/>
      <c r="J1820" s="92"/>
      <c r="K1820" s="73"/>
      <c r="L1820" s="74"/>
      <c r="M1820" s="75"/>
      <c r="N1820" s="75"/>
      <c r="O1820" s="74"/>
      <c r="P1820" s="71"/>
      <c r="Q1820" s="71"/>
      <c r="R1820" s="76"/>
      <c r="S1820" s="92"/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/>
      <c r="B1821" s="77"/>
      <c r="C1821" s="71"/>
      <c r="D1821" s="10"/>
      <c r="E1821" s="71"/>
      <c r="F1821" s="71"/>
      <c r="G1821" s="71"/>
      <c r="H1821" s="71"/>
      <c r="I1821" s="72"/>
      <c r="J1821" s="92"/>
      <c r="K1821" s="73"/>
      <c r="L1821" s="74"/>
      <c r="M1821" s="75"/>
      <c r="N1821" s="75"/>
      <c r="O1821" s="74"/>
      <c r="P1821" s="71"/>
      <c r="Q1821" s="71"/>
      <c r="R1821" s="76"/>
      <c r="S1821" s="92"/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/>
      <c r="B1822" s="77"/>
      <c r="C1822" s="71"/>
      <c r="D1822" s="10"/>
      <c r="E1822" s="71"/>
      <c r="F1822" s="71"/>
      <c r="G1822" s="71"/>
      <c r="H1822" s="71"/>
      <c r="I1822" s="72"/>
      <c r="J1822" s="92"/>
      <c r="K1822" s="73"/>
      <c r="L1822" s="74"/>
      <c r="M1822" s="75"/>
      <c r="N1822" s="75"/>
      <c r="O1822" s="74"/>
      <c r="P1822" s="71"/>
      <c r="Q1822" s="71"/>
      <c r="R1822" s="76"/>
      <c r="S1822" s="92"/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/>
      <c r="B1823" s="77"/>
      <c r="C1823" s="71"/>
      <c r="D1823" s="10"/>
      <c r="E1823" s="71"/>
      <c r="F1823" s="71"/>
      <c r="G1823" s="71"/>
      <c r="H1823" s="71"/>
      <c r="I1823" s="72"/>
      <c r="J1823" s="92"/>
      <c r="K1823" s="73"/>
      <c r="L1823" s="74"/>
      <c r="M1823" s="75"/>
      <c r="N1823" s="75"/>
      <c r="O1823" s="74"/>
      <c r="P1823" s="71"/>
      <c r="Q1823" s="71"/>
      <c r="R1823" s="76"/>
      <c r="S1823" s="92"/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/>
      <c r="B1824" s="77"/>
      <c r="C1824" s="71"/>
      <c r="D1824" s="10"/>
      <c r="E1824" s="71"/>
      <c r="F1824" s="71"/>
      <c r="G1824" s="71"/>
      <c r="H1824" s="71"/>
      <c r="I1824" s="72"/>
      <c r="J1824" s="92"/>
      <c r="K1824" s="73"/>
      <c r="L1824" s="74"/>
      <c r="M1824" s="75"/>
      <c r="N1824" s="75"/>
      <c r="O1824" s="74"/>
      <c r="P1824" s="71"/>
      <c r="Q1824" s="71"/>
      <c r="R1824" s="76"/>
      <c r="S1824" s="92"/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/>
      <c r="B1825" s="77"/>
      <c r="C1825" s="71"/>
      <c r="D1825" s="10"/>
      <c r="E1825" s="71"/>
      <c r="F1825" s="71"/>
      <c r="G1825" s="71"/>
      <c r="H1825" s="71"/>
      <c r="I1825" s="72"/>
      <c r="J1825" s="92"/>
      <c r="K1825" s="73"/>
      <c r="L1825" s="74"/>
      <c r="M1825" s="75"/>
      <c r="N1825" s="75"/>
      <c r="O1825" s="74"/>
      <c r="P1825" s="71"/>
      <c r="Q1825" s="71"/>
      <c r="R1825" s="76"/>
      <c r="S1825" s="92"/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/>
      <c r="B1826" s="77"/>
      <c r="C1826" s="71"/>
      <c r="D1826" s="10"/>
      <c r="E1826" s="71"/>
      <c r="F1826" s="71"/>
      <c r="G1826" s="71"/>
      <c r="H1826" s="71"/>
      <c r="I1826" s="72"/>
      <c r="J1826" s="92"/>
      <c r="K1826" s="73"/>
      <c r="L1826" s="74"/>
      <c r="M1826" s="75"/>
      <c r="N1826" s="75"/>
      <c r="O1826" s="74"/>
      <c r="P1826" s="71"/>
      <c r="Q1826" s="71"/>
      <c r="R1826" s="76"/>
      <c r="S1826" s="92"/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/>
      <c r="B1827" s="77"/>
      <c r="C1827" s="71"/>
      <c r="D1827" s="10"/>
      <c r="E1827" s="71"/>
      <c r="F1827" s="71"/>
      <c r="G1827" s="71"/>
      <c r="H1827" s="71"/>
      <c r="I1827" s="72"/>
      <c r="J1827" s="92"/>
      <c r="K1827" s="73"/>
      <c r="L1827" s="74"/>
      <c r="M1827" s="75"/>
      <c r="N1827" s="75"/>
      <c r="O1827" s="74"/>
      <c r="P1827" s="71"/>
      <c r="Q1827" s="71"/>
      <c r="R1827" s="76"/>
      <c r="S1827" s="92"/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/>
      <c r="B1828" s="77"/>
      <c r="C1828" s="71"/>
      <c r="D1828" s="10"/>
      <c r="E1828" s="71"/>
      <c r="F1828" s="71"/>
      <c r="G1828" s="71"/>
      <c r="H1828" s="71"/>
      <c r="I1828" s="72"/>
      <c r="J1828" s="92"/>
      <c r="K1828" s="73"/>
      <c r="L1828" s="74"/>
      <c r="M1828" s="75"/>
      <c r="N1828" s="75"/>
      <c r="O1828" s="74"/>
      <c r="P1828" s="71"/>
      <c r="Q1828" s="71"/>
      <c r="R1828" s="76"/>
      <c r="S1828" s="92"/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/>
      <c r="B1829" s="77"/>
      <c r="C1829" s="71"/>
      <c r="D1829" s="10"/>
      <c r="E1829" s="71"/>
      <c r="F1829" s="71"/>
      <c r="G1829" s="71"/>
      <c r="H1829" s="71"/>
      <c r="I1829" s="72"/>
      <c r="J1829" s="92"/>
      <c r="K1829" s="73"/>
      <c r="L1829" s="74"/>
      <c r="M1829" s="75"/>
      <c r="N1829" s="75"/>
      <c r="O1829" s="74"/>
      <c r="P1829" s="71"/>
      <c r="Q1829" s="71"/>
      <c r="R1829" s="76"/>
      <c r="S1829" s="92"/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/>
      <c r="B1830" s="77"/>
      <c r="C1830" s="71"/>
      <c r="D1830" s="10"/>
      <c r="E1830" s="71"/>
      <c r="F1830" s="71"/>
      <c r="G1830" s="71"/>
      <c r="H1830" s="71"/>
      <c r="I1830" s="72"/>
      <c r="J1830" s="92"/>
      <c r="K1830" s="73"/>
      <c r="L1830" s="74"/>
      <c r="M1830" s="75"/>
      <c r="N1830" s="75"/>
      <c r="O1830" s="74"/>
      <c r="P1830" s="71"/>
      <c r="Q1830" s="71"/>
      <c r="R1830" s="76"/>
      <c r="S1830" s="92"/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/>
      <c r="B1831" s="77"/>
      <c r="C1831" s="71"/>
      <c r="D1831" s="10"/>
      <c r="E1831" s="71"/>
      <c r="F1831" s="71"/>
      <c r="G1831" s="71"/>
      <c r="H1831" s="71"/>
      <c r="I1831" s="72"/>
      <c r="J1831" s="92"/>
      <c r="K1831" s="73"/>
      <c r="L1831" s="74"/>
      <c r="M1831" s="75"/>
      <c r="N1831" s="75"/>
      <c r="O1831" s="74"/>
      <c r="P1831" s="71"/>
      <c r="Q1831" s="71"/>
      <c r="R1831" s="76"/>
      <c r="S1831" s="92"/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/>
      <c r="B1832" s="77"/>
      <c r="C1832" s="71"/>
      <c r="D1832" s="10"/>
      <c r="E1832" s="71"/>
      <c r="F1832" s="71"/>
      <c r="G1832" s="71"/>
      <c r="H1832" s="71"/>
      <c r="I1832" s="72"/>
      <c r="J1832" s="92"/>
      <c r="K1832" s="73"/>
      <c r="L1832" s="74"/>
      <c r="M1832" s="75"/>
      <c r="N1832" s="75"/>
      <c r="O1832" s="74"/>
      <c r="P1832" s="71"/>
      <c r="Q1832" s="71"/>
      <c r="R1832" s="76"/>
      <c r="S1832" s="92"/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/>
      <c r="B1833" s="77"/>
      <c r="C1833" s="71"/>
      <c r="D1833" s="10"/>
      <c r="E1833" s="71"/>
      <c r="F1833" s="71"/>
      <c r="G1833" s="71"/>
      <c r="H1833" s="71"/>
      <c r="I1833" s="72"/>
      <c r="J1833" s="92"/>
      <c r="K1833" s="73"/>
      <c r="L1833" s="74"/>
      <c r="M1833" s="75"/>
      <c r="N1833" s="75"/>
      <c r="O1833" s="74"/>
      <c r="P1833" s="71"/>
      <c r="Q1833" s="71"/>
      <c r="R1833" s="76"/>
      <c r="S1833" s="92"/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/>
      <c r="B1834" s="77"/>
      <c r="C1834" s="71"/>
      <c r="D1834" s="10"/>
      <c r="E1834" s="71"/>
      <c r="F1834" s="71"/>
      <c r="G1834" s="71"/>
      <c r="H1834" s="71"/>
      <c r="I1834" s="72"/>
      <c r="J1834" s="92"/>
      <c r="K1834" s="73"/>
      <c r="L1834" s="74"/>
      <c r="M1834" s="75"/>
      <c r="N1834" s="75"/>
      <c r="O1834" s="74"/>
      <c r="P1834" s="71"/>
      <c r="Q1834" s="71"/>
      <c r="R1834" s="76"/>
      <c r="S1834" s="92"/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/>
      <c r="B1835" s="77"/>
      <c r="C1835" s="71"/>
      <c r="D1835" s="10"/>
      <c r="E1835" s="71"/>
      <c r="F1835" s="71"/>
      <c r="G1835" s="71"/>
      <c r="H1835" s="71"/>
      <c r="I1835" s="72"/>
      <c r="J1835" s="92"/>
      <c r="K1835" s="73"/>
      <c r="L1835" s="74"/>
      <c r="M1835" s="75"/>
      <c r="N1835" s="75"/>
      <c r="O1835" s="74"/>
      <c r="P1835" s="71"/>
      <c r="Q1835" s="71"/>
      <c r="R1835" s="76"/>
      <c r="S1835" s="92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/>
      <c r="B1836" s="77"/>
      <c r="C1836" s="71"/>
      <c r="D1836" s="10"/>
      <c r="E1836" s="71"/>
      <c r="F1836" s="71"/>
      <c r="G1836" s="71"/>
      <c r="H1836" s="71"/>
      <c r="I1836" s="72"/>
      <c r="J1836" s="92"/>
      <c r="K1836" s="73"/>
      <c r="L1836" s="74"/>
      <c r="M1836" s="75"/>
      <c r="N1836" s="75"/>
      <c r="O1836" s="74"/>
      <c r="P1836" s="71"/>
      <c r="Q1836" s="71"/>
      <c r="R1836" s="76"/>
      <c r="S1836" s="92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/>
      <c r="B1837" s="77"/>
      <c r="C1837" s="71"/>
      <c r="D1837" s="10"/>
      <c r="E1837" s="71"/>
      <c r="F1837" s="71"/>
      <c r="G1837" s="71"/>
      <c r="H1837" s="71"/>
      <c r="I1837" s="72"/>
      <c r="J1837" s="92"/>
      <c r="K1837" s="73"/>
      <c r="L1837" s="74"/>
      <c r="M1837" s="75"/>
      <c r="N1837" s="75"/>
      <c r="O1837" s="74"/>
      <c r="P1837" s="71"/>
      <c r="Q1837" s="71"/>
      <c r="R1837" s="76"/>
      <c r="S1837" s="92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/>
      <c r="B1838" s="77"/>
      <c r="C1838" s="71"/>
      <c r="D1838" s="10"/>
      <c r="E1838" s="71"/>
      <c r="F1838" s="71"/>
      <c r="G1838" s="71"/>
      <c r="H1838" s="71"/>
      <c r="I1838" s="72"/>
      <c r="J1838" s="92"/>
      <c r="K1838" s="73"/>
      <c r="L1838" s="74"/>
      <c r="M1838" s="75"/>
      <c r="N1838" s="75"/>
      <c r="O1838" s="74"/>
      <c r="P1838" s="71"/>
      <c r="Q1838" s="71"/>
      <c r="R1838" s="76"/>
      <c r="S1838" s="92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/>
      <c r="B1839" s="77"/>
      <c r="C1839" s="71"/>
      <c r="D1839" s="10"/>
      <c r="E1839" s="71"/>
      <c r="F1839" s="71"/>
      <c r="G1839" s="71"/>
      <c r="H1839" s="71"/>
      <c r="I1839" s="72"/>
      <c r="J1839" s="92"/>
      <c r="K1839" s="73"/>
      <c r="L1839" s="74"/>
      <c r="M1839" s="75"/>
      <c r="N1839" s="75"/>
      <c r="O1839" s="74"/>
      <c r="P1839" s="71"/>
      <c r="Q1839" s="71"/>
      <c r="R1839" s="76"/>
      <c r="S1839" s="92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/>
      <c r="B1840" s="77"/>
      <c r="C1840" s="71"/>
      <c r="D1840" s="10"/>
      <c r="E1840" s="71"/>
      <c r="F1840" s="71"/>
      <c r="G1840" s="71"/>
      <c r="H1840" s="71"/>
      <c r="I1840" s="72"/>
      <c r="J1840" s="92"/>
      <c r="K1840" s="73"/>
      <c r="L1840" s="74"/>
      <c r="M1840" s="75"/>
      <c r="N1840" s="75"/>
      <c r="O1840" s="74"/>
      <c r="P1840" s="71"/>
      <c r="Q1840" s="71"/>
      <c r="R1840" s="76"/>
      <c r="S1840" s="92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/>
      <c r="B1841" s="77"/>
      <c r="C1841" s="71"/>
      <c r="D1841" s="10"/>
      <c r="E1841" s="71"/>
      <c r="F1841" s="71"/>
      <c r="G1841" s="71"/>
      <c r="H1841" s="71"/>
      <c r="I1841" s="72"/>
      <c r="J1841" s="92"/>
      <c r="K1841" s="73"/>
      <c r="L1841" s="74"/>
      <c r="M1841" s="75"/>
      <c r="N1841" s="75"/>
      <c r="O1841" s="74"/>
      <c r="P1841" s="71"/>
      <c r="Q1841" s="71"/>
      <c r="R1841" s="76"/>
      <c r="S1841" s="92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/>
      <c r="B1842" s="77"/>
      <c r="C1842" s="71"/>
      <c r="D1842" s="10"/>
      <c r="E1842" s="71"/>
      <c r="F1842" s="71"/>
      <c r="G1842" s="71"/>
      <c r="H1842" s="71"/>
      <c r="I1842" s="72"/>
      <c r="J1842" s="92"/>
      <c r="K1842" s="73"/>
      <c r="L1842" s="74"/>
      <c r="M1842" s="75"/>
      <c r="N1842" s="75"/>
      <c r="O1842" s="74"/>
      <c r="P1842" s="71"/>
      <c r="Q1842" s="71"/>
      <c r="R1842" s="76"/>
      <c r="S1842" s="92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275">
    <cfRule type="expression" dxfId="3" priority="4">
      <formula>$O16&gt;=1</formula>
    </cfRule>
  </conditionalFormatting>
  <conditionalFormatting sqref="A1276:S1457">
    <cfRule type="expression" dxfId="2" priority="3">
      <formula>$O1276&gt;=1</formula>
    </cfRule>
  </conditionalFormatting>
  <conditionalFormatting sqref="A1458:S1830">
    <cfRule type="expression" dxfId="1" priority="2">
      <formula>$O1458&gt;=1</formula>
    </cfRule>
  </conditionalFormatting>
  <conditionalFormatting sqref="A1831:S1863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2025-05-09T18:33:52Z</dcterms:modified>
</cp:coreProperties>
</file>